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drawings/drawing2.xml" ContentType="application/vnd.openxmlformats-officedocument.drawing+xml"/>
  <Override PartName="/xl/tables/table3.xml" ContentType="application/vnd.openxmlformats-officedocument.spreadsheetml.table+xml"/>
  <Override PartName="/xl/slicers/slicer2.xml" ContentType="application/vnd.ms-excel.slicer+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Users\James\Dropbox (Sparta Lab)\@now\Update CRF Ephys\"/>
    </mc:Choice>
  </mc:AlternateContent>
  <bookViews>
    <workbookView xWindow="0" yWindow="0" windowWidth="23016" windowHeight="9048" firstSheet="1" activeTab="2"/>
  </bookViews>
  <sheets>
    <sheet name="Info" sheetId="1" r:id="rId1"/>
    <sheet name="ShortUnitDetailsFixed" sheetId="2" r:id="rId2"/>
    <sheet name="quickCheckResults-LickTypeCOLOR" sheetId="8" r:id="rId3"/>
    <sheet name="quickCheckResults-PASTE TO MATL" sheetId="9" r:id="rId4"/>
    <sheet name="CRF QU from SORTtrack" sheetId="10" r:id="rId5"/>
    <sheet name="All Lick Inhibited Units" sheetId="4" r:id="rId6"/>
    <sheet name="EARLY V LATE FILE INFO" sheetId="3" r:id="rId7"/>
    <sheet name="quickCheckResults-LickType_save" sheetId="7" state="hidden" r:id="rId8"/>
  </sheets>
  <definedNames>
    <definedName name="Slicer_EarlyOrLate_EtOh">#N/A</definedName>
    <definedName name="Slicer_Lick_Response">#N/A</definedName>
    <definedName name="Slicer_Light_Response">#N/A</definedName>
    <definedName name="Slicer_LIGHT_TYPE_orig">#N/A</definedName>
    <definedName name="Slicer_NEW_LICK_TYPE">#N/A</definedName>
    <definedName name="Slicer_OLD_LICK_TYPE">#N/A</definedName>
  </definedNames>
  <calcPr calcId="162913"/>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4:slicerCache r:id="rId10"/>
        <x14:slicerCache r:id="rId11"/>
        <x14:slicerCache r:id="rId12"/>
        <x14:slicerCache r:id="rId13"/>
        <x14:slicerCache r:id="rId14"/>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 i="10" l="1"/>
  <c r="J4" i="10"/>
  <c r="J5" i="10"/>
  <c r="J6" i="10"/>
  <c r="J7" i="10"/>
  <c r="J8" i="10"/>
  <c r="J9" i="10"/>
  <c r="J10" i="10"/>
  <c r="J11" i="10"/>
  <c r="J12" i="10"/>
  <c r="J13" i="10"/>
  <c r="J14" i="10"/>
  <c r="J15" i="10"/>
  <c r="J16" i="10"/>
  <c r="J17" i="10"/>
  <c r="J18" i="10"/>
  <c r="J19" i="10"/>
  <c r="J20" i="10"/>
  <c r="J21" i="10"/>
  <c r="J22" i="10"/>
  <c r="J23" i="10"/>
  <c r="J24" i="10"/>
  <c r="J25" i="10"/>
  <c r="J26" i="10"/>
  <c r="J27" i="10"/>
  <c r="J28" i="10"/>
  <c r="J29" i="10"/>
  <c r="J30" i="10"/>
  <c r="J31" i="10"/>
  <c r="J32" i="10"/>
  <c r="J33" i="10"/>
  <c r="J34" i="10"/>
  <c r="J35" i="10"/>
  <c r="J36" i="10"/>
  <c r="J37" i="10"/>
  <c r="J38" i="10"/>
  <c r="J39" i="10"/>
  <c r="J40" i="10"/>
  <c r="J41" i="10"/>
  <c r="J42" i="10"/>
  <c r="J43" i="10"/>
  <c r="J44" i="10"/>
  <c r="J45" i="10"/>
  <c r="J46" i="10"/>
  <c r="J47" i="10"/>
  <c r="J48" i="10"/>
  <c r="J49" i="10"/>
  <c r="J50" i="10"/>
  <c r="J51" i="10"/>
  <c r="J52" i="10"/>
  <c r="J53" i="10"/>
  <c r="J54" i="10"/>
  <c r="J55" i="10"/>
  <c r="H297" i="8" l="1"/>
  <c r="H84" i="8"/>
  <c r="H295" i="8"/>
  <c r="H294" i="8"/>
  <c r="H293" i="8"/>
  <c r="H292" i="8"/>
  <c r="H291" i="8"/>
  <c r="H290" i="8"/>
  <c r="H289" i="8"/>
  <c r="H288" i="8"/>
  <c r="H287" i="8"/>
  <c r="H286" i="8"/>
  <c r="H285" i="8"/>
  <c r="H284" i="8"/>
  <c r="H283" i="8"/>
  <c r="H282" i="8"/>
  <c r="H281" i="8"/>
  <c r="H280" i="8"/>
  <c r="H272" i="8"/>
  <c r="H271" i="8"/>
  <c r="H270" i="8"/>
  <c r="H269" i="8"/>
  <c r="H268" i="8"/>
  <c r="H267" i="8"/>
  <c r="H266" i="8"/>
  <c r="H265" i="8"/>
  <c r="H264" i="8"/>
  <c r="H263" i="8"/>
  <c r="H82" i="8"/>
  <c r="H81" i="8"/>
  <c r="H80" i="8"/>
  <c r="H259" i="8"/>
  <c r="H258" i="8"/>
  <c r="H257" i="8"/>
  <c r="H256" i="8"/>
  <c r="H255" i="8"/>
  <c r="H145" i="8"/>
  <c r="H253" i="8"/>
  <c r="H252" i="8"/>
  <c r="H251" i="8"/>
  <c r="H250" i="8"/>
  <c r="H249" i="8"/>
  <c r="H262" i="8"/>
  <c r="H248" i="8"/>
  <c r="H247" i="8"/>
  <c r="H246" i="8"/>
  <c r="H245" i="8"/>
  <c r="H244" i="8"/>
  <c r="H243" i="8"/>
  <c r="H242" i="8"/>
  <c r="H241" i="8"/>
  <c r="H240" i="8"/>
  <c r="H239" i="8"/>
  <c r="H238" i="8"/>
  <c r="H237" i="8"/>
  <c r="H236" i="8"/>
  <c r="H235" i="8"/>
  <c r="H234" i="8"/>
  <c r="H233" i="8"/>
  <c r="H232" i="8"/>
  <c r="H231" i="8"/>
  <c r="H230" i="8"/>
  <c r="H254" i="8"/>
  <c r="H229" i="8"/>
  <c r="H228" i="8"/>
  <c r="H227" i="8"/>
  <c r="H226" i="8"/>
  <c r="H119" i="8"/>
  <c r="H118" i="8"/>
  <c r="H225" i="8"/>
  <c r="H224" i="8"/>
  <c r="H223" i="8"/>
  <c r="H222" i="8"/>
  <c r="H221" i="8"/>
  <c r="H220" i="8"/>
  <c r="H219" i="8"/>
  <c r="H218" i="8"/>
  <c r="H217" i="8"/>
  <c r="H216" i="8"/>
  <c r="H215" i="8"/>
  <c r="H214" i="8"/>
  <c r="H213" i="8"/>
  <c r="H102" i="8"/>
  <c r="H162" i="8"/>
  <c r="H116" i="8"/>
  <c r="H160" i="8"/>
  <c r="H158" i="8"/>
  <c r="H208" i="8"/>
  <c r="H207" i="8"/>
  <c r="H206" i="8"/>
  <c r="H205" i="8"/>
  <c r="H204" i="8"/>
  <c r="H203" i="8"/>
  <c r="H202" i="8"/>
  <c r="H201" i="8"/>
  <c r="H200" i="8"/>
  <c r="H199" i="8"/>
  <c r="H198" i="8"/>
  <c r="H197" i="8"/>
  <c r="H196" i="8"/>
  <c r="H195" i="8"/>
  <c r="H194" i="8"/>
  <c r="H193" i="8"/>
  <c r="H192" i="8"/>
  <c r="H191" i="8"/>
  <c r="H190" i="8"/>
  <c r="H189" i="8"/>
  <c r="H188" i="8"/>
  <c r="H187" i="8"/>
  <c r="H186" i="8"/>
  <c r="H185" i="8"/>
  <c r="H184" i="8"/>
  <c r="H183" i="8"/>
  <c r="H182" i="8"/>
  <c r="H181" i="8"/>
  <c r="H104" i="8"/>
  <c r="H180" i="8"/>
  <c r="H179" i="8"/>
  <c r="H178" i="8"/>
  <c r="H177" i="8"/>
  <c r="H176" i="8"/>
  <c r="H175" i="8"/>
  <c r="H174" i="8"/>
  <c r="H279" i="8"/>
  <c r="H278" i="8"/>
  <c r="H277" i="8"/>
  <c r="H276" i="8"/>
  <c r="H275" i="8"/>
  <c r="H274" i="8"/>
  <c r="H273" i="8"/>
  <c r="H103" i="8"/>
  <c r="H148" i="8"/>
  <c r="H147" i="8"/>
  <c r="H24" i="8"/>
  <c r="H117" i="8"/>
  <c r="H144" i="8"/>
  <c r="H75" i="8"/>
  <c r="H142" i="8"/>
  <c r="H141" i="8"/>
  <c r="H140" i="8"/>
  <c r="H139" i="8"/>
  <c r="H138" i="8"/>
  <c r="H137" i="8"/>
  <c r="H136" i="8"/>
  <c r="H135" i="8"/>
  <c r="H173" i="8"/>
  <c r="H172" i="8"/>
  <c r="H171" i="8"/>
  <c r="H170" i="8"/>
  <c r="H169" i="8"/>
  <c r="H168" i="8"/>
  <c r="H11" i="8"/>
  <c r="H167" i="8"/>
  <c r="H166" i="8"/>
  <c r="H115" i="8"/>
  <c r="H165" i="8"/>
  <c r="H164" i="8"/>
  <c r="H163" i="8"/>
  <c r="H211" i="8"/>
  <c r="H143" i="8"/>
  <c r="H9" i="8"/>
  <c r="H210" i="8"/>
  <c r="H161" i="8"/>
  <c r="H88" i="8"/>
  <c r="H99" i="8"/>
  <c r="H209" i="8"/>
  <c r="H23" i="8"/>
  <c r="H157" i="8"/>
  <c r="H154" i="8"/>
  <c r="H153" i="8"/>
  <c r="H152" i="8"/>
  <c r="H151" i="8"/>
  <c r="H150" i="8"/>
  <c r="H149" i="8"/>
  <c r="H134" i="8"/>
  <c r="H133" i="8"/>
  <c r="H132" i="8"/>
  <c r="H159" i="8"/>
  <c r="H131" i="8"/>
  <c r="H130" i="8"/>
  <c r="H129" i="8"/>
  <c r="H128" i="8"/>
  <c r="H87" i="8"/>
  <c r="H83" i="8"/>
  <c r="H19" i="8"/>
  <c r="H33" i="8"/>
  <c r="H68" i="8"/>
  <c r="H32" i="8"/>
  <c r="H49" i="8"/>
  <c r="H76" i="8"/>
  <c r="H31" i="8"/>
  <c r="H29" i="8"/>
  <c r="H25" i="8"/>
  <c r="H66" i="8"/>
  <c r="H65" i="8"/>
  <c r="H64" i="8"/>
  <c r="H22" i="8"/>
  <c r="H62" i="8"/>
  <c r="H61" i="8"/>
  <c r="H60" i="8"/>
  <c r="H74" i="8"/>
  <c r="H86" i="8"/>
  <c r="H95" i="8"/>
  <c r="H15" i="8"/>
  <c r="H79" i="8"/>
  <c r="H94" i="8"/>
  <c r="H38" i="8"/>
  <c r="H96" i="8"/>
  <c r="H93" i="8"/>
  <c r="H108" i="8"/>
  <c r="H261" i="8"/>
  <c r="H14" i="8"/>
  <c r="H73" i="8"/>
  <c r="H67" i="8"/>
  <c r="H56" i="8"/>
  <c r="H125" i="8"/>
  <c r="H52" i="8"/>
  <c r="H146" i="8"/>
  <c r="H124" i="8"/>
  <c r="H46" i="8"/>
  <c r="H13" i="8"/>
  <c r="H71" i="8"/>
  <c r="H123" i="8"/>
  <c r="H45" i="8"/>
  <c r="H28" i="8"/>
  <c r="H12" i="8"/>
  <c r="H107" i="8"/>
  <c r="H44" i="8"/>
  <c r="H112" i="8"/>
  <c r="H55" i="8"/>
  <c r="H51" i="8"/>
  <c r="H127" i="8"/>
  <c r="H111" i="8"/>
  <c r="H122" i="8"/>
  <c r="H126" i="8"/>
  <c r="H18" i="8"/>
  <c r="H121" i="8"/>
  <c r="H97" i="8"/>
  <c r="H120" i="8"/>
  <c r="H43" i="8"/>
  <c r="H48" i="8"/>
  <c r="H63" i="8"/>
  <c r="H47" i="8"/>
  <c r="H69" i="8"/>
  <c r="H5" i="8"/>
  <c r="H40" i="8"/>
  <c r="H4" i="8"/>
  <c r="H110" i="8"/>
  <c r="H296" i="8"/>
  <c r="H39" i="8"/>
  <c r="H85" i="8"/>
  <c r="H260" i="8"/>
  <c r="H98" i="8"/>
  <c r="H106" i="8"/>
  <c r="H105" i="8"/>
  <c r="H78" i="8"/>
  <c r="H92" i="8"/>
  <c r="H70" i="8"/>
  <c r="H59" i="8"/>
  <c r="H58" i="8"/>
  <c r="H57" i="8"/>
  <c r="H109" i="8"/>
  <c r="H54" i="8"/>
  <c r="H27" i="8"/>
  <c r="H114" i="8"/>
  <c r="H113" i="8"/>
  <c r="H10" i="8"/>
  <c r="H8" i="8"/>
  <c r="H53" i="8"/>
  <c r="H42" i="8"/>
  <c r="H212" i="8"/>
  <c r="H17" i="8"/>
  <c r="H100" i="8"/>
  <c r="H36" i="8"/>
  <c r="H35" i="8"/>
  <c r="H34" i="8"/>
  <c r="H7" i="8"/>
  <c r="H30" i="8"/>
  <c r="H26" i="8"/>
  <c r="H21" i="8"/>
  <c r="H20" i="8"/>
  <c r="H16" i="8"/>
  <c r="H41" i="8"/>
  <c r="H156" i="8"/>
  <c r="H155" i="8"/>
  <c r="H101" i="8"/>
  <c r="H91" i="8"/>
  <c r="H3" i="8"/>
  <c r="H77" i="8"/>
  <c r="H72" i="8"/>
  <c r="H90" i="8"/>
  <c r="H89" i="8"/>
  <c r="H37" i="8"/>
  <c r="H50" i="8"/>
  <c r="H6" i="8"/>
  <c r="H297" i="7"/>
  <c r="H296" i="7"/>
  <c r="H295" i="7"/>
  <c r="H294" i="7"/>
  <c r="H293" i="7"/>
  <c r="H292" i="7"/>
  <c r="H291" i="7"/>
  <c r="H290" i="7"/>
  <c r="H289" i="7"/>
  <c r="H288" i="7"/>
  <c r="H287" i="7"/>
  <c r="H286" i="7"/>
  <c r="H285" i="7"/>
  <c r="H284" i="7"/>
  <c r="H283" i="7"/>
  <c r="H282" i="7"/>
  <c r="H281" i="7"/>
  <c r="H280" i="7"/>
  <c r="H279" i="7"/>
  <c r="H278" i="7"/>
  <c r="H277" i="7"/>
  <c r="H276" i="7"/>
  <c r="H275" i="7"/>
  <c r="H274" i="7"/>
  <c r="H273" i="7"/>
  <c r="H272" i="7"/>
  <c r="H271" i="7"/>
  <c r="H270" i="7"/>
  <c r="H269" i="7"/>
  <c r="H268" i="7"/>
  <c r="H267" i="7"/>
  <c r="H266" i="7"/>
  <c r="H265" i="7"/>
  <c r="H264" i="7"/>
  <c r="H263" i="7"/>
  <c r="H262" i="7"/>
  <c r="H261" i="7"/>
  <c r="H260" i="7"/>
  <c r="H259" i="7"/>
  <c r="H258" i="7"/>
  <c r="H257" i="7"/>
  <c r="H256" i="7"/>
  <c r="H255" i="7"/>
  <c r="H254" i="7"/>
  <c r="H253" i="7"/>
  <c r="H252" i="7"/>
  <c r="H251" i="7"/>
  <c r="H250" i="7"/>
  <c r="H249" i="7"/>
  <c r="H248" i="7"/>
  <c r="H247" i="7"/>
  <c r="H246" i="7"/>
  <c r="H245" i="7"/>
  <c r="H244" i="7"/>
  <c r="H243" i="7"/>
  <c r="H242" i="7"/>
  <c r="H241" i="7"/>
  <c r="H240" i="7"/>
  <c r="H239" i="7"/>
  <c r="H238" i="7"/>
  <c r="H237" i="7"/>
  <c r="H236" i="7"/>
  <c r="H235" i="7"/>
  <c r="H234" i="7"/>
  <c r="H233" i="7"/>
  <c r="H232" i="7"/>
  <c r="H231" i="7"/>
  <c r="H230" i="7"/>
  <c r="H229" i="7"/>
  <c r="H228" i="7"/>
  <c r="H227" i="7"/>
  <c r="H226" i="7"/>
  <c r="H225" i="7"/>
  <c r="H224" i="7"/>
  <c r="H223" i="7"/>
  <c r="H222" i="7"/>
  <c r="H221" i="7"/>
  <c r="H220" i="7"/>
  <c r="H219" i="7"/>
  <c r="H218" i="7"/>
  <c r="H217" i="7"/>
  <c r="H216" i="7"/>
  <c r="H215" i="7"/>
  <c r="H214" i="7"/>
  <c r="H213" i="7"/>
  <c r="H212" i="7"/>
  <c r="H211" i="7"/>
  <c r="H210" i="7"/>
  <c r="H209" i="7"/>
  <c r="H208" i="7"/>
  <c r="H207" i="7"/>
  <c r="H206" i="7"/>
  <c r="H205" i="7"/>
  <c r="H204" i="7"/>
  <c r="H203" i="7"/>
  <c r="H202" i="7"/>
  <c r="H201" i="7"/>
  <c r="H200" i="7"/>
  <c r="H199" i="7"/>
  <c r="H198" i="7"/>
  <c r="H197" i="7"/>
  <c r="H196" i="7"/>
  <c r="H195" i="7"/>
  <c r="H194" i="7"/>
  <c r="H193" i="7"/>
  <c r="H192" i="7"/>
  <c r="H191" i="7"/>
  <c r="H190" i="7"/>
  <c r="H189" i="7"/>
  <c r="H188" i="7"/>
  <c r="H187" i="7"/>
  <c r="H186" i="7"/>
  <c r="H185" i="7"/>
  <c r="H184" i="7"/>
  <c r="H183" i="7"/>
  <c r="H182" i="7"/>
  <c r="H181" i="7"/>
  <c r="H180" i="7"/>
  <c r="H179" i="7"/>
  <c r="H178" i="7"/>
  <c r="H177" i="7"/>
  <c r="H176" i="7"/>
  <c r="H175" i="7"/>
  <c r="H174" i="7"/>
  <c r="H173" i="7"/>
  <c r="H172" i="7"/>
  <c r="H171" i="7"/>
  <c r="H170" i="7"/>
  <c r="H169" i="7"/>
  <c r="H168" i="7"/>
  <c r="H167" i="7"/>
  <c r="H166" i="7"/>
  <c r="H165" i="7"/>
  <c r="H164" i="7"/>
  <c r="H163" i="7"/>
  <c r="H162" i="7"/>
  <c r="H161" i="7"/>
  <c r="H160" i="7"/>
  <c r="H159" i="7"/>
  <c r="H158" i="7"/>
  <c r="H157" i="7"/>
  <c r="H156" i="7"/>
  <c r="H155" i="7"/>
  <c r="H154" i="7"/>
  <c r="H153" i="7"/>
  <c r="H152" i="7"/>
  <c r="H151" i="7"/>
  <c r="H150" i="7"/>
  <c r="H149" i="7"/>
  <c r="H148" i="7"/>
  <c r="H147" i="7"/>
  <c r="H146" i="7"/>
  <c r="H145" i="7"/>
  <c r="H144" i="7"/>
  <c r="H143" i="7"/>
  <c r="H142" i="7"/>
  <c r="H141" i="7"/>
  <c r="H140" i="7"/>
  <c r="H139" i="7"/>
  <c r="H138" i="7"/>
  <c r="H137" i="7"/>
  <c r="H136" i="7"/>
  <c r="H135" i="7"/>
  <c r="H134" i="7"/>
  <c r="H133" i="7"/>
  <c r="H132" i="7"/>
  <c r="H131" i="7"/>
  <c r="H130" i="7"/>
  <c r="H129" i="7"/>
  <c r="H128" i="7"/>
  <c r="H127" i="7"/>
  <c r="H126" i="7"/>
  <c r="H125" i="7"/>
  <c r="H124" i="7"/>
  <c r="H123" i="7"/>
  <c r="H122" i="7"/>
  <c r="H121" i="7"/>
  <c r="H120" i="7"/>
  <c r="H119" i="7"/>
  <c r="H118" i="7"/>
  <c r="H117" i="7"/>
  <c r="H116" i="7"/>
  <c r="H115" i="7"/>
  <c r="H114" i="7"/>
  <c r="H113" i="7"/>
  <c r="H112" i="7"/>
  <c r="H111" i="7"/>
  <c r="H110" i="7"/>
  <c r="H109" i="7"/>
  <c r="H108" i="7"/>
  <c r="H107" i="7"/>
  <c r="H106" i="7"/>
  <c r="H105" i="7"/>
  <c r="H104" i="7"/>
  <c r="H103" i="7"/>
  <c r="H102" i="7"/>
  <c r="H101" i="7"/>
  <c r="H100" i="7"/>
  <c r="H99" i="7"/>
  <c r="H98" i="7"/>
  <c r="H97" i="7"/>
  <c r="H96" i="7"/>
  <c r="H95" i="7"/>
  <c r="H94" i="7"/>
  <c r="H93" i="7"/>
  <c r="H92" i="7"/>
  <c r="H91" i="7"/>
  <c r="H90" i="7"/>
  <c r="H89" i="7"/>
  <c r="H88" i="7"/>
  <c r="H87" i="7"/>
  <c r="H86" i="7"/>
  <c r="H85" i="7"/>
  <c r="H84" i="7"/>
  <c r="H83" i="7"/>
  <c r="H82" i="7"/>
  <c r="H81" i="7"/>
  <c r="H80" i="7"/>
  <c r="H79" i="7"/>
  <c r="H78" i="7"/>
  <c r="H77" i="7"/>
  <c r="H76" i="7"/>
  <c r="H75" i="7"/>
  <c r="H74" i="7"/>
  <c r="H73" i="7"/>
  <c r="H72" i="7"/>
  <c r="H71" i="7"/>
  <c r="H70" i="7"/>
  <c r="H69" i="7"/>
  <c r="H68" i="7"/>
  <c r="H67" i="7"/>
  <c r="H66" i="7"/>
  <c r="H65" i="7"/>
  <c r="H64" i="7"/>
  <c r="H63" i="7"/>
  <c r="H62" i="7"/>
  <c r="H61" i="7"/>
  <c r="H60" i="7"/>
  <c r="H59" i="7"/>
  <c r="H58" i="7"/>
  <c r="H57" i="7"/>
  <c r="H56" i="7"/>
  <c r="H55" i="7"/>
  <c r="H54" i="7"/>
  <c r="H53" i="7"/>
  <c r="H52" i="7"/>
  <c r="H51" i="7"/>
  <c r="H50" i="7"/>
  <c r="H49" i="7"/>
  <c r="H48" i="7"/>
  <c r="H47" i="7"/>
  <c r="H46" i="7"/>
  <c r="H45" i="7"/>
  <c r="H44" i="7"/>
  <c r="H43" i="7"/>
  <c r="H42" i="7"/>
  <c r="H41" i="7"/>
  <c r="H40" i="7"/>
  <c r="H39" i="7"/>
  <c r="H38" i="7"/>
  <c r="H37" i="7"/>
  <c r="H36" i="7"/>
  <c r="H35" i="7"/>
  <c r="H34" i="7"/>
  <c r="H33" i="7"/>
  <c r="H32" i="7"/>
  <c r="H31" i="7"/>
  <c r="H30" i="7"/>
  <c r="H29" i="7"/>
  <c r="H28" i="7"/>
  <c r="H27" i="7"/>
  <c r="H26" i="7"/>
  <c r="H25" i="7"/>
  <c r="H24" i="7"/>
  <c r="H23" i="7"/>
  <c r="H22" i="7"/>
  <c r="H21" i="7"/>
  <c r="H20" i="7"/>
  <c r="H19" i="7"/>
  <c r="H18" i="7"/>
  <c r="H17" i="7"/>
  <c r="H16" i="7"/>
  <c r="H15" i="7"/>
  <c r="H14" i="7"/>
  <c r="H13" i="7"/>
  <c r="H12" i="7"/>
  <c r="H11" i="7"/>
  <c r="H10" i="7"/>
  <c r="H9" i="7"/>
  <c r="H8" i="7"/>
  <c r="H7" i="7"/>
  <c r="H6" i="7"/>
  <c r="H5" i="7"/>
  <c r="H4" i="7"/>
  <c r="H3" i="7"/>
  <c r="AI65" i="2" l="1"/>
  <c r="AI69" i="2"/>
  <c r="AI66" i="2"/>
  <c r="AI67" i="2"/>
  <c r="AI68" i="2"/>
  <c r="AI71" i="2"/>
  <c r="AI70" i="2"/>
  <c r="AI64" i="2"/>
  <c r="AI81" i="2"/>
  <c r="AI85" i="2"/>
  <c r="AI80" i="2"/>
  <c r="AI83" i="2"/>
  <c r="AI79" i="2"/>
  <c r="AI84" i="2"/>
  <c r="AI82" i="2"/>
  <c r="AI50" i="2"/>
  <c r="AI53" i="2"/>
  <c r="AI51" i="2"/>
  <c r="AI52" i="2"/>
  <c r="AI49" i="2"/>
  <c r="AI54" i="2"/>
  <c r="AI94" i="2"/>
  <c r="AI88" i="2"/>
  <c r="AI92" i="2"/>
  <c r="AI89" i="2"/>
  <c r="AI86" i="2"/>
  <c r="AI90" i="2"/>
  <c r="AI91" i="2"/>
  <c r="AI93" i="2"/>
  <c r="AI87" i="2"/>
  <c r="AI108" i="2"/>
  <c r="AI107" i="2"/>
  <c r="AI106" i="2"/>
  <c r="AI109" i="2"/>
  <c r="AI73" i="2"/>
  <c r="AI74" i="2"/>
  <c r="AI75" i="2"/>
  <c r="AI76" i="2"/>
  <c r="AI78" i="2"/>
  <c r="AI77" i="2"/>
  <c r="AI27" i="2"/>
  <c r="AI28" i="2"/>
  <c r="AI29" i="2"/>
  <c r="AI39" i="2"/>
  <c r="AI35" i="2"/>
  <c r="AI30" i="2"/>
  <c r="AI31" i="2"/>
  <c r="AI32" i="2"/>
  <c r="AI38" i="2"/>
  <c r="AI33" i="2"/>
  <c r="AI34" i="2"/>
  <c r="AI36" i="2"/>
  <c r="AI37" i="2"/>
  <c r="AI40" i="2"/>
  <c r="AI111" i="2"/>
  <c r="AI119" i="2"/>
  <c r="AI118" i="2"/>
  <c r="AI117" i="2"/>
  <c r="AI110" i="2"/>
  <c r="AI113" i="2"/>
  <c r="AI115" i="2"/>
  <c r="AI116" i="2"/>
  <c r="AI121" i="2"/>
  <c r="AI112" i="2"/>
  <c r="AI122" i="2"/>
  <c r="AI114" i="2"/>
  <c r="AI120" i="2"/>
  <c r="AI14" i="2"/>
  <c r="AI16" i="2"/>
  <c r="AI26" i="2"/>
  <c r="AI25" i="2"/>
  <c r="AI20" i="2"/>
  <c r="AI19" i="2"/>
  <c r="AI24" i="2"/>
  <c r="AI21" i="2"/>
  <c r="AI12" i="2"/>
  <c r="AI17" i="2"/>
  <c r="AI22" i="2"/>
  <c r="AI13" i="2"/>
  <c r="AI15" i="2"/>
  <c r="AI23" i="2"/>
  <c r="AI18" i="2"/>
  <c r="AI127" i="2"/>
  <c r="AI126" i="2"/>
  <c r="AI124" i="2"/>
  <c r="AI125" i="2"/>
  <c r="AI123" i="2"/>
  <c r="AI131" i="2"/>
  <c r="AI128" i="2"/>
  <c r="AI129" i="2"/>
  <c r="AI132" i="2"/>
  <c r="AI133" i="2"/>
  <c r="AI130" i="2"/>
  <c r="AI60" i="2"/>
  <c r="AI62" i="2"/>
  <c r="AI55" i="2"/>
  <c r="AI56" i="2"/>
  <c r="AI61" i="2"/>
  <c r="AI57" i="2"/>
  <c r="AI58" i="2"/>
  <c r="AI63" i="2"/>
  <c r="AI59" i="2"/>
  <c r="AI72" i="2"/>
  <c r="AI152" i="2"/>
  <c r="AI161" i="2"/>
  <c r="AI160" i="2"/>
  <c r="AI153" i="2"/>
  <c r="AI154" i="2"/>
  <c r="AI155" i="2"/>
  <c r="AI162" i="2"/>
  <c r="AI156" i="2"/>
  <c r="AI157" i="2"/>
  <c r="AI158" i="2"/>
  <c r="AI159" i="2"/>
  <c r="AI95" i="2"/>
  <c r="AI105" i="2"/>
  <c r="AI98" i="2"/>
  <c r="AI100" i="2"/>
  <c r="AI97" i="2"/>
  <c r="AI103" i="2"/>
  <c r="AI104" i="2"/>
  <c r="AI101" i="2"/>
  <c r="AI102" i="2"/>
  <c r="AI96" i="2"/>
  <c r="AI99" i="2"/>
  <c r="AI143" i="2"/>
  <c r="AI144" i="2"/>
  <c r="AI145" i="2"/>
  <c r="AI135" i="2"/>
  <c r="AI141" i="2"/>
  <c r="AI146" i="2"/>
  <c r="AI142" i="2"/>
  <c r="AI137" i="2"/>
  <c r="AI138" i="2"/>
  <c r="AI140" i="2"/>
  <c r="AI139" i="2"/>
  <c r="AI147" i="2"/>
  <c r="AI136" i="2"/>
  <c r="AI148" i="2"/>
  <c r="AI149" i="2"/>
  <c r="AI134" i="2"/>
  <c r="AI150" i="2"/>
  <c r="AI151" i="2"/>
  <c r="AI163" i="2"/>
  <c r="AI170" i="2"/>
  <c r="AI165" i="2"/>
  <c r="AI166" i="2"/>
  <c r="AI167" i="2"/>
  <c r="AI164" i="2"/>
  <c r="AI168" i="2"/>
  <c r="AI171" i="2"/>
  <c r="AI173" i="2"/>
  <c r="AI172" i="2"/>
  <c r="AI175" i="2"/>
  <c r="AI174" i="2"/>
  <c r="AI176" i="2"/>
  <c r="AI169" i="2"/>
  <c r="AI45" i="2"/>
  <c r="AI44" i="2"/>
  <c r="AI48" i="2"/>
  <c r="AI42" i="2"/>
  <c r="AI43" i="2"/>
  <c r="AI47" i="2"/>
  <c r="AI46" i="2"/>
  <c r="AI41" i="2"/>
  <c r="H65" i="2" l="1"/>
  <c r="H69" i="2"/>
  <c r="H66" i="2"/>
  <c r="H67" i="2"/>
  <c r="H68" i="2"/>
  <c r="H71" i="2"/>
  <c r="H70" i="2"/>
  <c r="H64" i="2"/>
  <c r="H81" i="2"/>
  <c r="H85" i="2"/>
  <c r="H80" i="2"/>
  <c r="H83" i="2"/>
  <c r="H79" i="2"/>
  <c r="H84" i="2"/>
  <c r="H82" i="2"/>
  <c r="H50" i="2"/>
  <c r="H53" i="2"/>
  <c r="H51" i="2"/>
  <c r="H52" i="2"/>
  <c r="H49" i="2"/>
  <c r="H54" i="2"/>
  <c r="H94" i="2"/>
  <c r="H88" i="2"/>
  <c r="H92" i="2"/>
  <c r="H89" i="2"/>
  <c r="H86" i="2"/>
  <c r="H90" i="2"/>
  <c r="H91" i="2"/>
  <c r="H93" i="2"/>
  <c r="H87" i="2"/>
  <c r="H108" i="2"/>
  <c r="H107" i="2"/>
  <c r="H106" i="2"/>
  <c r="H109" i="2"/>
  <c r="H73" i="2"/>
  <c r="H74" i="2"/>
  <c r="H75" i="2"/>
  <c r="H76" i="2"/>
  <c r="H78" i="2"/>
  <c r="H77" i="2"/>
  <c r="H27" i="2"/>
  <c r="H28" i="2"/>
  <c r="H29" i="2"/>
  <c r="H39" i="2"/>
  <c r="H35" i="2"/>
  <c r="H30" i="2"/>
  <c r="H31" i="2"/>
  <c r="H32" i="2"/>
  <c r="H38" i="2"/>
  <c r="H33" i="2"/>
  <c r="H34" i="2"/>
  <c r="H36" i="2"/>
  <c r="H37" i="2"/>
  <c r="H40" i="2"/>
  <c r="H111" i="2"/>
  <c r="H119" i="2"/>
  <c r="H118" i="2"/>
  <c r="H117" i="2"/>
  <c r="H110" i="2"/>
  <c r="H113" i="2"/>
  <c r="H115" i="2"/>
  <c r="H116" i="2"/>
  <c r="H121" i="2"/>
  <c r="H112" i="2"/>
  <c r="H122" i="2"/>
  <c r="H114" i="2"/>
  <c r="H120" i="2"/>
  <c r="H14" i="2"/>
  <c r="H16" i="2"/>
  <c r="H26" i="2"/>
  <c r="H25" i="2"/>
  <c r="H20" i="2"/>
  <c r="H19" i="2"/>
  <c r="H24" i="2"/>
  <c r="H21" i="2"/>
  <c r="H12" i="2"/>
  <c r="H17" i="2"/>
  <c r="H22" i="2"/>
  <c r="H13" i="2"/>
  <c r="H15" i="2"/>
  <c r="H23" i="2"/>
  <c r="H18" i="2"/>
  <c r="H127" i="2"/>
  <c r="H126" i="2"/>
  <c r="H124" i="2"/>
  <c r="H125" i="2"/>
  <c r="H123" i="2"/>
  <c r="H131" i="2"/>
  <c r="H128" i="2"/>
  <c r="H129" i="2"/>
  <c r="H132" i="2"/>
  <c r="H133" i="2"/>
  <c r="H130" i="2"/>
  <c r="H60" i="2"/>
  <c r="H62" i="2"/>
  <c r="H55" i="2"/>
  <c r="H56" i="2"/>
  <c r="H61" i="2"/>
  <c r="H57" i="2"/>
  <c r="H58" i="2"/>
  <c r="H63" i="2"/>
  <c r="H59" i="2"/>
  <c r="H72" i="2"/>
  <c r="H152" i="2"/>
  <c r="H161" i="2"/>
  <c r="H160" i="2"/>
  <c r="H153" i="2"/>
  <c r="H154" i="2"/>
  <c r="H155" i="2"/>
  <c r="H162" i="2"/>
  <c r="H156" i="2"/>
  <c r="H157" i="2"/>
  <c r="H158" i="2"/>
  <c r="H159" i="2"/>
  <c r="H95" i="2"/>
  <c r="H105" i="2"/>
  <c r="H98" i="2"/>
  <c r="H100" i="2"/>
  <c r="H97" i="2"/>
  <c r="H103" i="2"/>
  <c r="H104" i="2"/>
  <c r="H101" i="2"/>
  <c r="H102" i="2"/>
  <c r="H96" i="2"/>
  <c r="H99" i="2"/>
  <c r="H143" i="2"/>
  <c r="H144" i="2"/>
  <c r="H145" i="2"/>
  <c r="H135" i="2"/>
  <c r="H141" i="2"/>
  <c r="H146" i="2"/>
  <c r="H142" i="2"/>
  <c r="H137" i="2"/>
  <c r="H138" i="2"/>
  <c r="H140" i="2"/>
  <c r="H139" i="2"/>
  <c r="H147" i="2"/>
  <c r="H136" i="2"/>
  <c r="H148" i="2"/>
  <c r="H149" i="2"/>
  <c r="H134" i="2"/>
  <c r="H150" i="2"/>
  <c r="H151" i="2"/>
  <c r="H163" i="2"/>
  <c r="H170" i="2"/>
  <c r="H165" i="2"/>
  <c r="H166" i="2"/>
  <c r="H167" i="2"/>
  <c r="H164" i="2"/>
  <c r="H168" i="2"/>
  <c r="H171" i="2"/>
  <c r="H173" i="2"/>
  <c r="H172" i="2"/>
  <c r="H175" i="2"/>
  <c r="H174" i="2"/>
  <c r="H176" i="2"/>
  <c r="H169" i="2"/>
  <c r="H45" i="2"/>
  <c r="H44" i="2"/>
  <c r="H48" i="2"/>
  <c r="H42" i="2"/>
  <c r="H43" i="2"/>
  <c r="H47" i="2"/>
  <c r="H46" i="2"/>
  <c r="H41" i="2"/>
</calcChain>
</file>

<file path=xl/sharedStrings.xml><?xml version="1.0" encoding="utf-8"?>
<sst xmlns="http://schemas.openxmlformats.org/spreadsheetml/2006/main" count="5829" uniqueCount="273">
  <si>
    <t>File Name</t>
  </si>
  <si>
    <t>DATA(Q)</t>
  </si>
  <si>
    <t>units(u)</t>
  </si>
  <si>
    <t>Unit Name</t>
  </si>
  <si>
    <t>Drink Type</t>
  </si>
  <si>
    <t>Ethanol Day</t>
  </si>
  <si>
    <t>Light Response</t>
  </si>
  <si>
    <t>Lick Response</t>
  </si>
  <si>
    <t>#Licks</t>
  </si>
  <si>
    <t>FullSess-Spk/sec</t>
  </si>
  <si>
    <t>FullSess-%SpikesInBursts</t>
  </si>
  <si>
    <t>Hour1-Spk/sec</t>
  </si>
  <si>
    <t>Hour1-%SpikesInBursts</t>
  </si>
  <si>
    <t>Hour2-Spk/sec</t>
  </si>
  <si>
    <t>Hour2-%SpikesInBursts</t>
  </si>
  <si>
    <t>Hour3-Spk/sec</t>
  </si>
  <si>
    <t>Hour3-%SpikesInBursts</t>
  </si>
  <si>
    <t>Hour4-Spk/sec</t>
  </si>
  <si>
    <t>Hour4-%SpikesInBursts</t>
  </si>
  <si>
    <t>CV</t>
  </si>
  <si>
    <t>avgISI</t>
  </si>
  <si>
    <t>Hour1-NumLicks</t>
  </si>
  <si>
    <t>Hour2-NumLicks</t>
  </si>
  <si>
    <t>Hour3-NumLicks</t>
  </si>
  <si>
    <t>Hour4-NumLicks</t>
  </si>
  <si>
    <t>Avg percSpikesInBursts</t>
  </si>
  <si>
    <t>Avg SpikesInBurst</t>
  </si>
  <si>
    <t>Avg MeanISIinBurst</t>
  </si>
  <si>
    <t>Avg PeakFreqInBurst</t>
  </si>
  <si>
    <t>Avg BurstDuration</t>
  </si>
  <si>
    <t>Avg meanFreqInBurst</t>
  </si>
  <si>
    <t>Avg BurstsPerSecond</t>
  </si>
  <si>
    <t>Include File?</t>
  </si>
  <si>
    <t>Include Unit?</t>
  </si>
  <si>
    <t>Fill Method 1:</t>
  </si>
  <si>
    <t>Fill Method 2:</t>
  </si>
  <si>
    <t>OA6-RecDay3-011416_sub-CH13ABnoC-FIN_1ABC.nex5</t>
  </si>
  <si>
    <t>sig001a</t>
  </si>
  <si>
    <t>ethanol</t>
  </si>
  <si>
    <t>NR</t>
  </si>
  <si>
    <t>inhibited</t>
  </si>
  <si>
    <t>sig001b</t>
  </si>
  <si>
    <t>CRF</t>
  </si>
  <si>
    <t>sig003a</t>
  </si>
  <si>
    <t>predictExcited</t>
  </si>
  <si>
    <t>sig007a</t>
  </si>
  <si>
    <t>sig008a</t>
  </si>
  <si>
    <t>sig009a</t>
  </si>
  <si>
    <t>excited</t>
  </si>
  <si>
    <t>sig013a</t>
  </si>
  <si>
    <t>sig016a</t>
  </si>
  <si>
    <t>OA5-RecDay4-012016_FIN.nex5</t>
  </si>
  <si>
    <t>sig004a</t>
  </si>
  <si>
    <t>sig005a</t>
  </si>
  <si>
    <t>sig011a</t>
  </si>
  <si>
    <t>OA5-RecDay3-011216-FIN.nex5</t>
  </si>
  <si>
    <t>OA4-RecDay4-012116-POSTMINCUT-noisey_FIN.nex5</t>
  </si>
  <si>
    <t>sig002a</t>
  </si>
  <si>
    <t>sig010a</t>
  </si>
  <si>
    <t>predictive</t>
  </si>
  <si>
    <t>sig012a</t>
  </si>
  <si>
    <t>sig014a</t>
  </si>
  <si>
    <t>sig015a</t>
  </si>
  <si>
    <t>OA3-RecDay2-01092016-QuickClean-2ALick_FIN.nex5</t>
  </si>
  <si>
    <t>CeACRFOA2-5_RD5_12122016_FULL SESSION_Ch0030407_FIN.nex5</t>
  </si>
  <si>
    <t>SPK01a</t>
  </si>
  <si>
    <t>SPK02a</t>
  </si>
  <si>
    <t>SPK03a</t>
  </si>
  <si>
    <t>SPK05a</t>
  </si>
  <si>
    <t>SPK07a</t>
  </si>
  <si>
    <t>SPK08a</t>
  </si>
  <si>
    <t>CeACRFOA2-5 RD4 10042016 - FULL SESSION- ROUGH CUT - FIN+DIDints.nex5</t>
  </si>
  <si>
    <t>SPK01c</t>
  </si>
  <si>
    <t>SPK06a</t>
  </si>
  <si>
    <t>SPK09a</t>
  </si>
  <si>
    <t>SPK10a</t>
  </si>
  <si>
    <t>SPK11a</t>
  </si>
  <si>
    <t>SPK12a</t>
  </si>
  <si>
    <t>SPK13a</t>
  </si>
  <si>
    <t>SPK14a</t>
  </si>
  <si>
    <t>SPK15a</t>
  </si>
  <si>
    <t>CeA CRF OA2-RD5-1 01182017-FULL SESSION_FIN.nex5</t>
  </si>
  <si>
    <t>SPK01b</t>
  </si>
  <si>
    <t>SPK03b</t>
  </si>
  <si>
    <t>SPK04a</t>
  </si>
  <si>
    <t>SPK04b</t>
  </si>
  <si>
    <t>SPK08b</t>
  </si>
  <si>
    <t>CeA CRF OA2-5 RD3 09072016-DID1_spl_001_merged-QUICK FIN.nex5</t>
  </si>
  <si>
    <t>SPK05b</t>
  </si>
  <si>
    <t>SPK06b</t>
  </si>
  <si>
    <t>SPK06c</t>
  </si>
  <si>
    <t>SPK10b</t>
  </si>
  <si>
    <t>SPK12b</t>
  </si>
  <si>
    <t>SPK14b</t>
  </si>
  <si>
    <t>SPK16b</t>
  </si>
  <si>
    <t>CeA CRF OA2-4 RD3 08312016-FULL SESSION-FIN.nex5</t>
  </si>
  <si>
    <t>SPK16a</t>
  </si>
  <si>
    <t>CeA CRF OA2-3 RD4 09272016-FULL SESSON FIXED-SPK15-16iffygood-16 AB ONLY-FIN+DIDints.nex5</t>
  </si>
  <si>
    <t>SPK15b</t>
  </si>
  <si>
    <t>CeA CRF OA2-3 RD3 08302016- FULL SESSION-FIN.nex5</t>
  </si>
  <si>
    <t>SPK07b</t>
  </si>
  <si>
    <t>SPK11b</t>
  </si>
  <si>
    <t>SPK13b</t>
  </si>
  <si>
    <t>CeA CRF OA2-2 RD3 08262016-DID1_spl_001_merged-FIN.nex5</t>
  </si>
  <si>
    <t>CeA CRF OA2-1 RecDay 3B-08252016-EtOH- FULL SESSION-ALL FIN.nex5</t>
  </si>
  <si>
    <t>CeA CRF OA2-1 RD4 09202016-FIXED FULL SESS_FIN.nex5</t>
  </si>
  <si>
    <t>CeA CRF OA3-1_07262017_EtOH_FULL DID SESS_FIN.nex5</t>
  </si>
  <si>
    <t>CeA CRF OA3-2_07282017_EtOH-FULL DID SESS-PostXChan-v1_tested_FIN.nex5</t>
  </si>
  <si>
    <t>SPK14c</t>
  </si>
  <si>
    <t>SPK14d</t>
  </si>
  <si>
    <t>CeA CRF OA 3-5_08092017_FULL DID SESS-FIN+DIDSessionInts.nex5</t>
  </si>
  <si>
    <t>Hour1-Spk/sec2</t>
  </si>
  <si>
    <t>Hour2-Spk/sec3</t>
  </si>
  <si>
    <t>Hour3-Spk/sec4</t>
  </si>
  <si>
    <t>Hour4-Spk/sec5</t>
  </si>
  <si>
    <t>This version of the data unit details uses the fixed outlier-removed bursting by bin data</t>
  </si>
  <si>
    <t>EarlyOrLate EtOh</t>
  </si>
  <si>
    <t>Avg IntraBurst Freq (1/meanISI)</t>
  </si>
  <si>
    <t>Early Lick Files</t>
  </si>
  <si>
    <t>'CeA CRF OA2-1 RD4 09202016-FIXED FULL SESS_FIN.nex5'</t>
  </si>
  <si>
    <t>'CeA CRF OA2-1 RecDay 3B-08252016-EtOH- FULL SESSION-ALL FIN.nex5'</t>
  </si>
  <si>
    <t>'CeA CRF OA2-2 RD3 08262016-DID1_spl_001_merged-FIN.nex5'</t>
  </si>
  <si>
    <t>'CeA CRF OA2-3 RD3 08302016- FULL SESSION-FIN.nex5'</t>
  </si>
  <si>
    <t>'CeA CRF OA2-3 RD4 09272016-FULL SESSON FIXED-SPK15-16iffygood-16 AB ONLY-FIN+DIDints.nex5'</t>
  </si>
  <si>
    <t>'CeA CRF OA2-4 RD3 08312016-FULL SESSION-FIN.nex5'</t>
  </si>
  <si>
    <t>'CeA CRF OA2-5 RD3 09072016-DID1_spl_001_merged-QUICK FIN.nex5'</t>
  </si>
  <si>
    <t>'CeA CRF OA3-1_07262017_EtOH_FULL DID SESS_FIN.nex5'</t>
  </si>
  <si>
    <t>OA2.1</t>
  </si>
  <si>
    <t>OA2.2</t>
  </si>
  <si>
    <t>OA2.3</t>
  </si>
  <si>
    <t>OA2.4</t>
  </si>
  <si>
    <t>OA2.5</t>
  </si>
  <si>
    <t>OA3.1</t>
  </si>
  <si>
    <t>Late Data Files</t>
  </si>
  <si>
    <t>Early File - Mice</t>
  </si>
  <si>
    <t>Late File - Mice</t>
  </si>
  <si>
    <t>'CeA CRF OA2-RD5-1 01182017-FULL SESSION_FIN.nex5'</t>
  </si>
  <si>
    <t>'CeACRFOA2-5_RD5_12122016_FULL SESSION_Ch0030407_FIN.nex5'</t>
  </si>
  <si>
    <t>'OA3-RecDay2-01092016-QuickClean-2ALick_FIN.nex5'</t>
  </si>
  <si>
    <t>'OA4-RecDay4-012116-POSTMINCUT-noisey_FIN.nex5'</t>
  </si>
  <si>
    <t>'OA5-RecDay3-011216-FIN.nex5'</t>
  </si>
  <si>
    <t>'OA5-RecDay4-012016_FIN.nex5'</t>
  </si>
  <si>
    <t>'OA6-RecDay3-011416_sub-CH13ABnoC-FIN_1ABC.nex5'</t>
  </si>
  <si>
    <t>OA2.1?</t>
  </si>
  <si>
    <t>OA3</t>
  </si>
  <si>
    <t>OA4</t>
  </si>
  <si>
    <t>OA5</t>
  </si>
  <si>
    <t>OA6</t>
  </si>
  <si>
    <t>#Licks-Early</t>
  </si>
  <si>
    <t># Licks-Late</t>
  </si>
  <si>
    <t>Lick PER?</t>
  </si>
  <si>
    <t>No</t>
  </si>
  <si>
    <t>Chosen  (NR)</t>
  </si>
  <si>
    <t>Chosen (I)</t>
  </si>
  <si>
    <t>Early</t>
  </si>
  <si>
    <t>Late</t>
  </si>
  <si>
    <t>Mid</t>
  </si>
  <si>
    <t>Look More Predictive</t>
  </si>
  <si>
    <t>'Q'</t>
  </si>
  <si>
    <t>'u'</t>
  </si>
  <si>
    <t>'inhibited'</t>
  </si>
  <si>
    <t>'NR'</t>
  </si>
  <si>
    <t>'predictExcited'</t>
  </si>
  <si>
    <t>'excited'</t>
  </si>
  <si>
    <t>'pred'</t>
  </si>
  <si>
    <t>'predictive'</t>
  </si>
  <si>
    <t>'CRF'</t>
  </si>
  <si>
    <t>'originalLight'</t>
  </si>
  <si>
    <t>'originalLick'</t>
  </si>
  <si>
    <t>'testLick'</t>
  </si>
  <si>
    <t>'OA6-RecDay2-onlygoodsaved_FIN.nex5'</t>
  </si>
  <si>
    <t>'OA4-RecDay2-Event19Lick_FIN.nex5'</t>
  </si>
  <si>
    <t>'OA3-RecDay-011516-1AB-fromstimWFs-FIN_10-2016.nex5'</t>
  </si>
  <si>
    <t>'OA3-RecDay1-ref10-ch12generous_FIN.nex5'</t>
  </si>
  <si>
    <t>'CeACRFOA2-5 RD4 10042016 - FULL SESSION- ROUGH CUT - FIN+DIDints.nex5'</t>
  </si>
  <si>
    <t>'CeA CRF OA2-1 RD5-1 01182017-FULL SESSION_FIN+DIDSessInts.nex5'</t>
  </si>
  <si>
    <t>'CeA CRF OA3-2_07282017_EtOH-FULL DID SESS-PostXChan-v1_tested_FIN.nex5'</t>
  </si>
  <si>
    <t>'CeA CRF OA 3-5_08092017_FULL DID SESS-FIN+DIDSessionInts.nex5'</t>
  </si>
  <si>
    <t>'Unit Name'</t>
  </si>
  <si>
    <t>'Unit included?'</t>
  </si>
  <si>
    <t>'sig001a'</t>
  </si>
  <si>
    <t>'sig001b'</t>
  </si>
  <si>
    <t>'sig001c'</t>
  </si>
  <si>
    <t>'sig003a'</t>
  </si>
  <si>
    <t>'sig005a'</t>
  </si>
  <si>
    <t>'sig005b'</t>
  </si>
  <si>
    <t>'sig006a'</t>
  </si>
  <si>
    <t>'sig007a'</t>
  </si>
  <si>
    <t>'sig008a'</t>
  </si>
  <si>
    <t>'sig009a'</t>
  </si>
  <si>
    <t>'sig010a'</t>
  </si>
  <si>
    <t>'sig012a'</t>
  </si>
  <si>
    <t>'sig012b'</t>
  </si>
  <si>
    <t>'sig013a'</t>
  </si>
  <si>
    <t>'sig013b'</t>
  </si>
  <si>
    <t>'sig014a'</t>
  </si>
  <si>
    <t>'sig015a'</t>
  </si>
  <si>
    <t>'sig016a'</t>
  </si>
  <si>
    <t>'sig002a'</t>
  </si>
  <si>
    <t>'sig002b'</t>
  </si>
  <si>
    <t>'sig003b'</t>
  </si>
  <si>
    <t>'sig004a'</t>
  </si>
  <si>
    <t>'sig011a'</t>
  </si>
  <si>
    <t>'sig015b'</t>
  </si>
  <si>
    <t>'sig006b'</t>
  </si>
  <si>
    <t>'sig006c'</t>
  </si>
  <si>
    <t>'sig010b'</t>
  </si>
  <si>
    <t>'sig011b'</t>
  </si>
  <si>
    <t>'SPK01a'</t>
  </si>
  <si>
    <t>'SPK02a'</t>
  </si>
  <si>
    <t>'SPK03a'</t>
  </si>
  <si>
    <t>'SPK04a'</t>
  </si>
  <si>
    <t>'SPK05a'</t>
  </si>
  <si>
    <t>'SPK05b'</t>
  </si>
  <si>
    <t>'SPK07a'</t>
  </si>
  <si>
    <t>'SPK08a'</t>
  </si>
  <si>
    <t>'SPK01b'</t>
  </si>
  <si>
    <t>'SPK01c'</t>
  </si>
  <si>
    <t>'SPK06a'</t>
  </si>
  <si>
    <t>'SPK06b'</t>
  </si>
  <si>
    <t>'SPK09a'</t>
  </si>
  <si>
    <t>'SPK09b'</t>
  </si>
  <si>
    <t>'SPK10a'</t>
  </si>
  <si>
    <t>'SPK11a'</t>
  </si>
  <si>
    <t>'SPK12a'</t>
  </si>
  <si>
    <t>'SPK13a'</t>
  </si>
  <si>
    <t>'SPK14a'</t>
  </si>
  <si>
    <t>'SPK15a'</t>
  </si>
  <si>
    <t>'SPK03b'</t>
  </si>
  <si>
    <t>'SPK04b'</t>
  </si>
  <si>
    <t>'SPK08b'</t>
  </si>
  <si>
    <t>'SPK06c'</t>
  </si>
  <si>
    <t>'SPK10b'</t>
  </si>
  <si>
    <t>'SPK12b'</t>
  </si>
  <si>
    <t>'SPK14b'</t>
  </si>
  <si>
    <t>'SPK16a'</t>
  </si>
  <si>
    <t>'SPK16b'</t>
  </si>
  <si>
    <t>'SPK08c'</t>
  </si>
  <si>
    <t>'SPK15b'</t>
  </si>
  <si>
    <t>'SPK02b'</t>
  </si>
  <si>
    <t>'SPK07b'</t>
  </si>
  <si>
    <t>'SPK11b'</t>
  </si>
  <si>
    <t>'SPK13b'</t>
  </si>
  <si>
    <t>'SPK09c'</t>
  </si>
  <si>
    <t>'SPK05c'</t>
  </si>
  <si>
    <t>'SPK14c'</t>
  </si>
  <si>
    <t>'SPK14d'</t>
  </si>
  <si>
    <t>Licks Match?</t>
  </si>
  <si>
    <t>Important</t>
  </si>
  <si>
    <t>Check?</t>
  </si>
  <si>
    <t>p1</t>
  </si>
  <si>
    <t>CeACRFOA2-5 RD4 10042016 - FULL SESSION- ROUGH CUT - FIN+DIDints.nex5'</t>
  </si>
  <si>
    <t>CeACRFOA2-5_RD5_12122016_FULL SESSION_Ch0030407_FIN.nex5'</t>
  </si>
  <si>
    <t>CeA CRF OA2-RD5-1 01182017-FULL SESSION_FIN.nex5'</t>
  </si>
  <si>
    <t>CeA CRF OA3-1_07262017_EtOH_FULL DID SESS_FIN.nex5'</t>
  </si>
  <si>
    <t>Filename:'</t>
  </si>
  <si>
    <t>LIGHT TYPE(orig)</t>
  </si>
  <si>
    <t>UNIT NAME</t>
  </si>
  <si>
    <t>OLD LICK TYPE</t>
  </si>
  <si>
    <t>NEW LICK TYPE</t>
  </si>
  <si>
    <t>FILENAME</t>
  </si>
  <si>
    <t>Y</t>
  </si>
  <si>
    <t>N</t>
  </si>
  <si>
    <t>LICKS MATCH?</t>
  </si>
  <si>
    <t>Include?</t>
  </si>
  <si>
    <t>PASTE IN MATLAB</t>
  </si>
  <si>
    <t>CRF-I Indices from SORTtrackerCRF</t>
  </si>
  <si>
    <t>Q</t>
  </si>
  <si>
    <t>u</t>
  </si>
  <si>
    <t>LickType</t>
  </si>
  <si>
    <t>Inhibited</t>
  </si>
  <si>
    <t>LightType</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</si>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</sst>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sz val="11"/>
      <color rgb="FF006100"/>
      <name val="Calibri"/>
      <family val="2"/>
      <scheme val="minor"/>
    </font>
    <font>
      <i/>
      <sz val="11"/>
      <color rgb="FF7F7F7F"/>
      <name val="Calibri"/>
      <family val="2"/>
      <scheme val="minor"/>
    </font>
    <font>
      <b/>
      <sz val="11"/>
      <color theme="1"/>
      <name val="Calibri"/>
      <family val="2"/>
      <scheme val="minor"/>
    </font>
    <font>
      <b/>
      <sz val="11"/>
      <color rgb="FFFA7D00"/>
      <name val="Calibri"/>
      <family val="2"/>
      <scheme val="minor"/>
    </font>
    <font>
      <sz val="11"/>
      <color rgb="FF3F3F76"/>
      <name val="Calibri"/>
      <family val="2"/>
      <scheme val="minor"/>
    </font>
    <font>
      <sz val="11"/>
      <color rgb="FFFA7D00"/>
      <name val="Calibri"/>
      <family val="2"/>
      <scheme val="minor"/>
    </font>
    <font>
      <b/>
      <i/>
      <sz val="11"/>
      <color rgb="FF7F7F7F"/>
      <name val="Calibri"/>
      <family val="2"/>
      <scheme val="minor"/>
    </font>
    <font>
      <b/>
      <sz val="11"/>
      <color theme="0"/>
      <name val="Calibri"/>
      <family val="2"/>
      <scheme val="minor"/>
    </font>
    <font>
      <b/>
      <sz val="11"/>
      <color rgb="FF3F3F76"/>
      <name val="Calibri"/>
      <family val="2"/>
      <scheme val="minor"/>
    </font>
    <font>
      <sz val="14"/>
      <color theme="1"/>
      <name val="Calibri"/>
      <family val="2"/>
      <scheme val="minor"/>
    </font>
    <font>
      <b/>
      <sz val="14"/>
      <color theme="1"/>
      <name val="Calibri"/>
      <family val="2"/>
      <scheme val="minor"/>
    </font>
    <font>
      <sz val="12"/>
      <color theme="1"/>
      <name val="Calibri"/>
      <family val="2"/>
      <scheme val="minor"/>
    </font>
    <font>
      <b/>
      <sz val="14"/>
      <color theme="0"/>
      <name val="Calibri"/>
      <family val="2"/>
      <scheme val="minor"/>
    </font>
    <font>
      <b/>
      <sz val="14"/>
      <color rgb="FF0070C0"/>
      <name val="Calibri"/>
      <family val="2"/>
      <scheme val="minor"/>
    </font>
    <font>
      <b/>
      <sz val="14"/>
      <color theme="9" tint="-0.249977111117893"/>
      <name val="Calibri"/>
      <family val="2"/>
      <scheme val="minor"/>
    </font>
    <font>
      <b/>
      <sz val="14"/>
      <color rgb="FFFF0000"/>
      <name val="Calibri"/>
      <family val="2"/>
      <scheme val="minor"/>
    </font>
  </fonts>
  <fills count="9">
    <fill>
      <patternFill patternType="none"/>
    </fill>
    <fill>
      <patternFill patternType="gray125"/>
    </fill>
    <fill>
      <patternFill patternType="solid">
        <fgColor rgb="FFC6EFCE"/>
      </patternFill>
    </fill>
    <fill>
      <patternFill patternType="solid">
        <fgColor rgb="FFF2F2F2"/>
      </patternFill>
    </fill>
    <fill>
      <patternFill patternType="solid">
        <fgColor rgb="FFFFCC99"/>
      </patternFill>
    </fill>
    <fill>
      <patternFill patternType="solid">
        <fgColor theme="8"/>
        <bgColor theme="8"/>
      </patternFill>
    </fill>
    <fill>
      <patternFill patternType="solid">
        <fgColor theme="9" tint="0.59999389629810485"/>
        <bgColor indexed="64"/>
      </patternFill>
    </fill>
    <fill>
      <patternFill patternType="solid">
        <fgColor theme="1"/>
        <bgColor theme="1"/>
      </patternFill>
    </fill>
    <fill>
      <patternFill patternType="solid">
        <fgColor theme="0" tint="-0.14999847407452621"/>
        <bgColor theme="0" tint="-0.14999847407452621"/>
      </patternFill>
    </fill>
  </fills>
  <borders count="29">
    <border>
      <left/>
      <right/>
      <top/>
      <bottom/>
      <diagonal/>
    </border>
    <border>
      <left style="thin">
        <color rgb="FF7F7F7F"/>
      </left>
      <right style="thin">
        <color rgb="FF7F7F7F"/>
      </right>
      <top style="thin">
        <color rgb="FF7F7F7F"/>
      </top>
      <bottom style="thin">
        <color rgb="FF7F7F7F"/>
      </bottom>
      <diagonal/>
    </border>
    <border>
      <left style="thin">
        <color theme="8"/>
      </left>
      <right/>
      <top style="thin">
        <color theme="8"/>
      </top>
      <bottom/>
      <diagonal/>
    </border>
    <border>
      <left/>
      <right/>
      <top style="thin">
        <color theme="8"/>
      </top>
      <bottom/>
      <diagonal/>
    </border>
    <border>
      <left/>
      <right style="thin">
        <color theme="8"/>
      </right>
      <top style="thin">
        <color theme="8"/>
      </top>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000000"/>
      </left>
      <right/>
      <top style="thin">
        <color indexed="64"/>
      </top>
      <bottom/>
      <diagonal/>
    </border>
    <border>
      <left style="thin">
        <color indexed="64"/>
      </left>
      <right/>
      <top style="medium">
        <color indexed="64"/>
      </top>
      <bottom/>
      <diagonal/>
    </border>
    <border>
      <left style="medium">
        <color indexed="64"/>
      </left>
      <right/>
      <top style="thin">
        <color indexed="64"/>
      </top>
      <bottom/>
      <diagonal/>
    </border>
    <border>
      <left style="thin">
        <color rgb="FF000000"/>
      </left>
      <right/>
      <top/>
      <bottom/>
      <diagonal/>
    </border>
    <border>
      <left style="thin">
        <color indexed="64"/>
      </left>
      <right/>
      <top/>
      <bottom/>
      <diagonal/>
    </border>
  </borders>
  <cellStyleXfs count="5">
    <xf numFmtId="0" fontId="0" fillId="0" borderId="0"/>
    <xf numFmtId="0" fontId="1" fillId="2" borderId="0" applyNumberFormat="0" applyBorder="0" applyAlignment="0" applyProtection="0"/>
    <xf numFmtId="0" fontId="2" fillId="0" borderId="0" applyNumberFormat="0" applyFill="0" applyBorder="0" applyAlignment="0" applyProtection="0"/>
    <xf numFmtId="0" fontId="4" fillId="3" borderId="1" applyNumberFormat="0" applyAlignment="0" applyProtection="0"/>
    <xf numFmtId="0" fontId="5" fillId="4" borderId="1" applyNumberFormat="0" applyAlignment="0" applyProtection="0"/>
  </cellStyleXfs>
  <cellXfs count="126">
    <xf numFmtId="0" fontId="0" fillId="0" borderId="0" xfId="0"/>
    <xf numFmtId="0" fontId="1" fillId="2" borderId="0" xfId="1"/>
    <xf numFmtId="0" fontId="3" fillId="0" borderId="0" xfId="0" applyFont="1"/>
    <xf numFmtId="0" fontId="2" fillId="0" borderId="0" xfId="2"/>
    <xf numFmtId="0" fontId="4" fillId="3" borderId="1" xfId="3"/>
    <xf numFmtId="0" fontId="0" fillId="0" borderId="0" xfId="0" applyAlignment="1">
      <alignment wrapText="1"/>
    </xf>
    <xf numFmtId="0" fontId="0" fillId="0" borderId="0" xfId="0" applyFont="1"/>
    <xf numFmtId="0" fontId="5" fillId="4" borderId="1" xfId="4"/>
    <xf numFmtId="0" fontId="0" fillId="0" borderId="0" xfId="0" applyFill="1"/>
    <xf numFmtId="0" fontId="3" fillId="0" borderId="0" xfId="0" applyFont="1" applyFill="1"/>
    <xf numFmtId="0" fontId="2" fillId="0" borderId="0" xfId="2" applyFill="1"/>
    <xf numFmtId="0" fontId="4" fillId="0" borderId="1" xfId="3" applyFill="1"/>
    <xf numFmtId="0" fontId="5" fillId="4" borderId="0" xfId="4" applyBorder="1"/>
    <xf numFmtId="0" fontId="2" fillId="0" borderId="1" xfId="2" applyBorder="1"/>
    <xf numFmtId="0" fontId="2" fillId="0" borderId="0" xfId="2" applyBorder="1"/>
    <xf numFmtId="0" fontId="5" fillId="4" borderId="1" xfId="4" applyBorder="1"/>
    <xf numFmtId="0" fontId="5" fillId="0" borderId="1" xfId="4" applyFill="1" applyBorder="1"/>
    <xf numFmtId="0" fontId="8" fillId="5" borderId="2" xfId="0" applyFont="1" applyFill="1" applyBorder="1"/>
    <xf numFmtId="0" fontId="8" fillId="5" borderId="3" xfId="0" applyFont="1" applyFill="1" applyBorder="1"/>
    <xf numFmtId="0" fontId="7" fillId="5" borderId="3" xfId="2" applyFont="1" applyFill="1" applyBorder="1"/>
    <xf numFmtId="0" fontId="0" fillId="0" borderId="2" xfId="0" applyFont="1" applyBorder="1"/>
    <xf numFmtId="0" fontId="0" fillId="0" borderId="3" xfId="0" applyFont="1" applyBorder="1"/>
    <xf numFmtId="0" fontId="3" fillId="0" borderId="3" xfId="0" applyFont="1" applyBorder="1"/>
    <xf numFmtId="0" fontId="2" fillId="0" borderId="3" xfId="2" applyFont="1" applyBorder="1"/>
    <xf numFmtId="0" fontId="2" fillId="0" borderId="1" xfId="2" applyFont="1" applyBorder="1"/>
    <xf numFmtId="0" fontId="4" fillId="3" borderId="1" xfId="3" applyFont="1" applyFill="1" applyBorder="1"/>
    <xf numFmtId="0" fontId="5" fillId="0" borderId="0" xfId="4" applyFill="1" applyBorder="1"/>
    <xf numFmtId="0" fontId="4" fillId="0" borderId="1" xfId="3" applyFont="1" applyFill="1" applyBorder="1"/>
    <xf numFmtId="0" fontId="3" fillId="6" borderId="0" xfId="0" applyFont="1" applyFill="1"/>
    <xf numFmtId="0" fontId="3" fillId="6" borderId="2" xfId="0" applyFont="1" applyFill="1" applyBorder="1"/>
    <xf numFmtId="0" fontId="3" fillId="6" borderId="3" xfId="0" applyFont="1" applyFill="1" applyBorder="1"/>
    <xf numFmtId="0" fontId="7" fillId="6" borderId="0" xfId="2" applyFont="1" applyFill="1"/>
    <xf numFmtId="0" fontId="4" fillId="6" borderId="1" xfId="3" applyFont="1" applyFill="1"/>
    <xf numFmtId="0" fontId="0" fillId="6" borderId="0" xfId="0" applyFill="1"/>
    <xf numFmtId="0" fontId="7" fillId="6" borderId="3" xfId="2" applyFont="1" applyFill="1" applyBorder="1"/>
    <xf numFmtId="0" fontId="2" fillId="6" borderId="0" xfId="2" applyFill="1"/>
    <xf numFmtId="0" fontId="4" fillId="6" borderId="1" xfId="3" applyFill="1"/>
    <xf numFmtId="0" fontId="0" fillId="0" borderId="0" xfId="0" applyFont="1" applyFill="1"/>
    <xf numFmtId="0" fontId="2" fillId="0" borderId="0" xfId="2" applyFont="1" applyFill="1"/>
    <xf numFmtId="0" fontId="6" fillId="0" borderId="1" xfId="3" applyFont="1" applyFill="1"/>
    <xf numFmtId="0" fontId="2" fillId="0" borderId="1" xfId="2" applyFont="1" applyFill="1" applyBorder="1"/>
    <xf numFmtId="0" fontId="2" fillId="0" borderId="1" xfId="2" applyFill="1" applyBorder="1"/>
    <xf numFmtId="0" fontId="0" fillId="0" borderId="1" xfId="0" applyBorder="1"/>
    <xf numFmtId="0" fontId="3" fillId="0" borderId="1" xfId="0" applyFont="1" applyBorder="1"/>
    <xf numFmtId="0" fontId="5" fillId="6" borderId="0" xfId="4" applyFill="1" applyBorder="1"/>
    <xf numFmtId="0" fontId="2" fillId="0" borderId="0" xfId="2" applyFont="1" applyFill="1" applyBorder="1"/>
    <xf numFmtId="0" fontId="8" fillId="5" borderId="4" xfId="0" applyFont="1" applyFill="1" applyBorder="1"/>
    <xf numFmtId="0" fontId="4" fillId="6" borderId="1" xfId="3" applyFont="1" applyFill="1" applyBorder="1"/>
    <xf numFmtId="0" fontId="3" fillId="6" borderId="4" xfId="0" applyFont="1" applyFill="1" applyBorder="1"/>
    <xf numFmtId="0" fontId="0" fillId="0" borderId="4" xfId="0" applyFont="1" applyBorder="1"/>
    <xf numFmtId="0" fontId="6" fillId="0" borderId="1" xfId="3" applyFont="1" applyFill="1" applyBorder="1"/>
    <xf numFmtId="0" fontId="2" fillId="0" borderId="0" xfId="2" applyFill="1" applyBorder="1"/>
    <xf numFmtId="0" fontId="7" fillId="6" borderId="1" xfId="2" applyFont="1" applyFill="1" applyBorder="1"/>
    <xf numFmtId="0" fontId="0" fillId="0" borderId="0" xfId="0" applyBorder="1"/>
    <xf numFmtId="0" fontId="3" fillId="0" borderId="0" xfId="0" applyFont="1" applyBorder="1"/>
    <xf numFmtId="0" fontId="4" fillId="3" borderId="0" xfId="3" applyBorder="1"/>
    <xf numFmtId="0" fontId="0" fillId="0" borderId="0" xfId="0" applyFill="1" applyBorder="1"/>
    <xf numFmtId="0" fontId="3" fillId="0" borderId="0" xfId="0" applyFont="1" applyFill="1" applyBorder="1"/>
    <xf numFmtId="0" fontId="4" fillId="3" borderId="1" xfId="3" applyBorder="1"/>
    <xf numFmtId="0" fontId="0" fillId="0" borderId="0" xfId="0" quotePrefix="1"/>
    <xf numFmtId="0" fontId="0" fillId="0" borderId="0" xfId="0" applyAlignment="1">
      <alignment horizontal="center" vertical="center"/>
    </xf>
    <xf numFmtId="0" fontId="3" fillId="0" borderId="0" xfId="0" applyFont="1" applyAlignment="1">
      <alignment horizontal="center" vertical="center"/>
    </xf>
    <xf numFmtId="0" fontId="0" fillId="0" borderId="0" xfId="0" applyNumberFormat="1" applyAlignment="1">
      <alignment horizontal="center" vertical="center"/>
    </xf>
    <xf numFmtId="0" fontId="0" fillId="0" borderId="1" xfId="0" applyBorder="1" applyAlignment="1">
      <alignment horizontal="center" vertical="center"/>
    </xf>
    <xf numFmtId="0" fontId="3" fillId="0" borderId="1" xfId="0" applyFont="1" applyBorder="1" applyAlignment="1">
      <alignment horizontal="center" vertical="center"/>
    </xf>
    <xf numFmtId="0" fontId="5" fillId="4" borderId="1" xfId="4" applyAlignment="1">
      <alignment horizontal="center" vertical="center"/>
    </xf>
    <xf numFmtId="0" fontId="9" fillId="4" borderId="1" xfId="4" applyFont="1" applyAlignment="1">
      <alignment horizontal="center" vertical="center"/>
    </xf>
    <xf numFmtId="0" fontId="5" fillId="4" borderId="1" xfId="4" applyBorder="1" applyAlignment="1">
      <alignment horizontal="center" vertical="center"/>
    </xf>
    <xf numFmtId="0" fontId="9" fillId="4" borderId="1" xfId="4" applyFont="1" applyBorder="1" applyAlignment="1">
      <alignment horizontal="center" vertical="center"/>
    </xf>
    <xf numFmtId="0" fontId="0" fillId="0" borderId="0" xfId="0" applyBorder="1" applyAlignment="1">
      <alignment horizontal="center" vertical="center"/>
    </xf>
    <xf numFmtId="0" fontId="3" fillId="0" borderId="0" xfId="0" applyFont="1" applyBorder="1" applyAlignment="1">
      <alignment horizontal="center" vertical="center"/>
    </xf>
    <xf numFmtId="0" fontId="5" fillId="4" borderId="0" xfId="4" applyBorder="1" applyAlignment="1">
      <alignment horizontal="center" vertical="center"/>
    </xf>
    <xf numFmtId="0" fontId="9" fillId="4" borderId="0" xfId="4" applyFont="1" applyBorder="1" applyAlignment="1">
      <alignment horizontal="center" vertical="center"/>
    </xf>
    <xf numFmtId="0" fontId="0" fillId="0" borderId="0" xfId="0" applyAlignment="1">
      <alignment horizontal="left" vertical="center"/>
    </xf>
    <xf numFmtId="0" fontId="0" fillId="0" borderId="1" xfId="0" applyBorder="1" applyAlignment="1">
      <alignment horizontal="left" vertical="center"/>
    </xf>
    <xf numFmtId="0" fontId="5" fillId="4" borderId="1" xfId="4" applyAlignment="1">
      <alignment horizontal="left" vertical="center"/>
    </xf>
    <xf numFmtId="0" fontId="5" fillId="4" borderId="1" xfId="4" quotePrefix="1" applyAlignment="1">
      <alignment horizontal="left" vertical="center"/>
    </xf>
    <xf numFmtId="0" fontId="5" fillId="4" borderId="1" xfId="4" quotePrefix="1" applyBorder="1" applyAlignment="1">
      <alignment horizontal="left" vertical="center"/>
    </xf>
    <xf numFmtId="0" fontId="5" fillId="4" borderId="1" xfId="4" applyBorder="1" applyAlignment="1">
      <alignment horizontal="left" vertical="center"/>
    </xf>
    <xf numFmtId="0" fontId="0" fillId="0" borderId="0" xfId="0" applyBorder="1" applyAlignment="1">
      <alignment horizontal="left" vertical="center"/>
    </xf>
    <xf numFmtId="0" fontId="5" fillId="4" borderId="0" xfId="4" applyBorder="1" applyAlignment="1">
      <alignment horizontal="left" vertical="center"/>
    </xf>
    <xf numFmtId="0" fontId="5" fillId="4" borderId="0" xfId="4" quotePrefix="1" applyBorder="1" applyAlignment="1">
      <alignment horizontal="left" vertical="center"/>
    </xf>
    <xf numFmtId="0" fontId="0" fillId="0" borderId="0" xfId="0" quotePrefix="1" applyAlignment="1">
      <alignment horizontal="left" vertical="center"/>
    </xf>
    <xf numFmtId="0" fontId="0" fillId="0" borderId="0" xfId="0" applyAlignment="1"/>
    <xf numFmtId="0" fontId="12" fillId="0" borderId="0" xfId="0" applyFont="1" applyAlignment="1"/>
    <xf numFmtId="0" fontId="3" fillId="0" borderId="0" xfId="0" applyFont="1" applyAlignment="1">
      <alignment wrapText="1"/>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1" fillId="0" borderId="16" xfId="0" applyFont="1" applyBorder="1" applyAlignment="1">
      <alignment horizontal="center" vertical="center"/>
    </xf>
    <xf numFmtId="0" fontId="11" fillId="0" borderId="17" xfId="0" applyFont="1" applyBorder="1" applyAlignment="1">
      <alignment horizontal="center" vertical="center"/>
    </xf>
    <xf numFmtId="0" fontId="11" fillId="0" borderId="18" xfId="0" applyFont="1" applyBorder="1" applyAlignment="1">
      <alignment horizontal="center" vertical="center"/>
    </xf>
    <xf numFmtId="0" fontId="10" fillId="0" borderId="6" xfId="0" applyFont="1" applyBorder="1" applyAlignment="1">
      <alignment horizontal="center" vertical="center"/>
    </xf>
    <xf numFmtId="0" fontId="11" fillId="0" borderId="19" xfId="0" applyFont="1" applyBorder="1" applyAlignment="1">
      <alignment horizontal="center" vertical="center"/>
    </xf>
    <xf numFmtId="0" fontId="11" fillId="0" borderId="6" xfId="0" applyFont="1" applyBorder="1" applyAlignment="1">
      <alignment horizontal="center" vertical="center"/>
    </xf>
    <xf numFmtId="0" fontId="11" fillId="0" borderId="20" xfId="0" applyFont="1" applyBorder="1" applyAlignment="1">
      <alignment horizontal="center" vertical="center"/>
    </xf>
    <xf numFmtId="0" fontId="10" fillId="0" borderId="6" xfId="0" quotePrefix="1" applyFont="1" applyBorder="1" applyAlignment="1">
      <alignment horizontal="center" vertical="center"/>
    </xf>
    <xf numFmtId="0" fontId="10" fillId="0" borderId="12" xfId="0" applyFont="1" applyBorder="1" applyAlignment="1">
      <alignment horizontal="center" vertical="center"/>
    </xf>
    <xf numFmtId="0" fontId="10" fillId="0" borderId="14" xfId="0" applyFont="1" applyBorder="1" applyAlignment="1">
      <alignment horizontal="center" vertical="center"/>
    </xf>
    <xf numFmtId="0" fontId="11" fillId="0" borderId="21" xfId="0" applyFont="1" applyBorder="1" applyAlignment="1">
      <alignment horizontal="center" vertical="center"/>
    </xf>
    <xf numFmtId="0" fontId="11" fillId="0" borderId="22" xfId="0" applyFont="1" applyBorder="1" applyAlignment="1">
      <alignment horizontal="center" vertical="center"/>
    </xf>
    <xf numFmtId="0" fontId="11" fillId="0" borderId="23" xfId="0" applyFont="1" applyBorder="1" applyAlignment="1">
      <alignment horizontal="center" vertical="center"/>
    </xf>
    <xf numFmtId="0" fontId="10" fillId="0" borderId="13" xfId="0" applyFont="1" applyBorder="1" applyAlignment="1">
      <alignment horizontal="center" vertical="center"/>
    </xf>
    <xf numFmtId="0" fontId="11" fillId="0" borderId="7" xfId="0" applyFont="1" applyBorder="1" applyAlignment="1"/>
    <xf numFmtId="0" fontId="11" fillId="0" borderId="8" xfId="0" applyFont="1" applyBorder="1" applyAlignment="1"/>
    <xf numFmtId="0" fontId="11" fillId="0" borderId="15" xfId="0" applyFont="1" applyBorder="1" applyAlignment="1"/>
    <xf numFmtId="0" fontId="11" fillId="0" borderId="9" xfId="0" applyFont="1" applyBorder="1" applyAlignment="1"/>
    <xf numFmtId="0" fontId="0" fillId="0" borderId="0" xfId="0" applyAlignment="1">
      <alignment shrinkToFit="1"/>
    </xf>
    <xf numFmtId="0" fontId="11" fillId="0" borderId="8" xfId="0" quotePrefix="1" applyFont="1" applyBorder="1" applyAlignment="1">
      <alignment shrinkToFit="1"/>
    </xf>
    <xf numFmtId="0" fontId="10" fillId="0" borderId="6" xfId="0" applyFont="1" applyBorder="1" applyAlignment="1">
      <alignment horizontal="center" vertical="center" shrinkToFit="1"/>
    </xf>
    <xf numFmtId="0" fontId="10" fillId="8" borderId="24" xfId="0" applyFont="1" applyFill="1" applyBorder="1" applyAlignment="1">
      <alignment horizontal="center" vertical="center"/>
    </xf>
    <xf numFmtId="0" fontId="10" fillId="8" borderId="14" xfId="0" applyFont="1" applyFill="1" applyBorder="1" applyAlignment="1">
      <alignment horizontal="center" vertical="center"/>
    </xf>
    <xf numFmtId="0" fontId="11" fillId="8" borderId="5" xfId="0" applyFont="1" applyFill="1" applyBorder="1" applyAlignment="1">
      <alignment horizontal="center" vertical="center"/>
    </xf>
    <xf numFmtId="0" fontId="11" fillId="8" borderId="25" xfId="0" applyFont="1" applyFill="1" applyBorder="1" applyAlignment="1">
      <alignment horizontal="center" vertical="center"/>
    </xf>
    <xf numFmtId="0" fontId="10" fillId="0" borderId="24" xfId="0" applyFont="1" applyBorder="1" applyAlignment="1">
      <alignment horizontal="center" vertical="center"/>
    </xf>
    <xf numFmtId="0" fontId="11" fillId="0" borderId="26" xfId="0" applyFont="1" applyBorder="1" applyAlignment="1">
      <alignment horizontal="center" vertical="center"/>
    </xf>
    <xf numFmtId="0" fontId="11" fillId="0" borderId="14" xfId="0" applyFont="1" applyBorder="1" applyAlignment="1">
      <alignment horizontal="center" vertical="center"/>
    </xf>
    <xf numFmtId="0" fontId="11" fillId="8" borderId="26" xfId="0" applyFont="1" applyFill="1" applyBorder="1" applyAlignment="1">
      <alignment horizontal="center" vertical="center"/>
    </xf>
    <xf numFmtId="0" fontId="11" fillId="8" borderId="14" xfId="0" applyFont="1" applyFill="1" applyBorder="1" applyAlignment="1">
      <alignment horizontal="center" vertical="center"/>
    </xf>
    <xf numFmtId="0" fontId="13" fillId="7" borderId="28" xfId="0" applyFont="1" applyFill="1" applyBorder="1" applyAlignment="1"/>
    <xf numFmtId="0" fontId="13" fillId="7" borderId="27" xfId="0" applyFont="1" applyFill="1" applyBorder="1" applyAlignment="1"/>
    <xf numFmtId="0" fontId="0" fillId="0" borderId="0" xfId="0" applyAlignment="1">
      <alignment horizontal="center"/>
    </xf>
    <xf numFmtId="0" fontId="10" fillId="0" borderId="13" xfId="0" applyFont="1" applyBorder="1" applyAlignment="1">
      <alignment horizontal="center" vertical="center" shrinkToFit="1"/>
    </xf>
    <xf numFmtId="0" fontId="15" fillId="0" borderId="6" xfId="0" applyFont="1" applyBorder="1" applyAlignment="1">
      <alignment horizontal="center" vertical="center"/>
    </xf>
    <xf numFmtId="0" fontId="14" fillId="0" borderId="17" xfId="0" applyFont="1" applyBorder="1" applyAlignment="1">
      <alignment horizontal="center" vertical="center"/>
    </xf>
    <xf numFmtId="0" fontId="14" fillId="0" borderId="6" xfId="0" applyFont="1" applyBorder="1" applyAlignment="1">
      <alignment horizontal="center" vertical="center"/>
    </xf>
    <xf numFmtId="0" fontId="16" fillId="0" borderId="6" xfId="0" applyFont="1" applyBorder="1" applyAlignment="1">
      <alignment horizontal="center" vertical="center"/>
    </xf>
  </cellXfs>
  <cellStyles count="5">
    <cellStyle name="Calculation" xfId="3" builtinId="22"/>
    <cellStyle name="Explanatory Text" xfId="2" builtinId="53"/>
    <cellStyle name="Good" xfId="1" builtinId="26"/>
    <cellStyle name="Input" xfId="4" builtinId="20"/>
    <cellStyle name="Normal" xfId="0" builtinId="0"/>
  </cellStyles>
  <dxfs count="83">
    <dxf>
      <font>
        <color rgb="FF0070C0"/>
      </font>
    </dxf>
    <dxf>
      <font>
        <b/>
        <i/>
        <color theme="9" tint="-0.24994659260841701"/>
      </font>
    </dxf>
    <dxf>
      <font>
        <b/>
        <i/>
        <color rgb="FFFF0000"/>
      </font>
    </dxf>
    <dxf>
      <font>
        <color rgb="FF0070C0"/>
      </font>
    </dxf>
    <dxf>
      <font>
        <b/>
        <i/>
        <color theme="9" tint="-0.24994659260841701"/>
      </font>
    </dxf>
    <dxf>
      <font>
        <b/>
        <i/>
        <color rgb="FFFF0000"/>
      </font>
    </dxf>
    <dxf>
      <font>
        <color rgb="FF0070C0"/>
      </font>
    </dxf>
    <dxf>
      <font>
        <b/>
        <i/>
        <color theme="9" tint="-0.24994659260841701"/>
      </font>
    </dxf>
    <dxf>
      <font>
        <b/>
        <i/>
        <color rgb="FFFF0000"/>
      </font>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left" vertical="center" textRotation="0" wrapText="0" indent="0" justifyLastLine="0" shrinkToFit="0" readingOrder="0"/>
    </dxf>
    <dxf>
      <numFmt numFmtId="0" formatCode="General"/>
      <alignment horizontal="center" vertical="center" textRotation="0" wrapText="0" indent="0" justifyLastLine="0" shrinkToFit="0" readingOrder="0"/>
    </dxf>
    <dxf>
      <font>
        <b/>
      </font>
      <alignment horizontal="center" vertical="center" textRotation="0" wrapText="0" indent="0" justifyLastLine="0" shrinkToFit="0" readingOrder="0"/>
    </dxf>
    <dxf>
      <font>
        <b/>
      </font>
      <alignment horizontal="center" vertical="center" textRotation="0" wrapText="0" indent="0" justifyLastLine="0" shrinkToFit="0" readingOrder="0"/>
    </dxf>
    <dxf>
      <font>
        <b/>
      </font>
      <alignment horizontal="center" vertical="center" textRotation="0" wrapText="0" indent="0" justifyLastLine="0" shrinkToFit="0" readingOrder="0"/>
    </dxf>
    <dxf>
      <font>
        <b/>
      </fon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color rgb="FF9C0006"/>
      </font>
    </dxf>
    <dxf>
      <font>
        <b/>
        <i val="0"/>
        <color rgb="FF7030A0"/>
      </font>
    </dxf>
    <dxf>
      <font>
        <b/>
        <i val="0"/>
        <color theme="9" tint="-0.499984740745262"/>
      </font>
    </dxf>
    <dxf>
      <font>
        <color rgb="FF0070C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dxf>
    <dxf>
      <font>
        <b/>
        <i val="0"/>
        <strike val="0"/>
        <condense val="0"/>
        <extend val="0"/>
        <outline val="0"/>
        <shadow val="0"/>
        <u val="none"/>
        <vertAlign val="baseline"/>
        <sz val="14"/>
        <color theme="1"/>
        <name val="Calibri"/>
        <scheme val="minor"/>
      </font>
      <fill>
        <patternFill patternType="solid">
          <fgColor theme="0" tint="-0.14999847407452621"/>
          <bgColor theme="0" tint="-0.14999847407452621"/>
        </patternFill>
      </fill>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4"/>
        <color theme="1"/>
        <name val="Calibri"/>
        <scheme val="minor"/>
      </font>
      <fill>
        <patternFill patternType="solid">
          <fgColor theme="0" tint="-0.14999847407452621"/>
          <bgColor theme="0" tint="-0.14999847407452621"/>
        </patternFill>
      </fill>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4"/>
        <color theme="1"/>
        <name val="Calibri"/>
        <scheme val="minor"/>
      </font>
      <fill>
        <patternFill patternType="solid">
          <fgColor theme="0" tint="-0.14999847407452621"/>
          <bgColor theme="0" tint="-0.14999847407452621"/>
        </patternFill>
      </fill>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4"/>
        <color theme="1"/>
        <name val="Calibri"/>
        <scheme val="minor"/>
      </font>
      <fill>
        <patternFill patternType="solid">
          <fgColor theme="0" tint="-0.14999847407452621"/>
          <bgColor theme="0" tint="-0.14999847407452621"/>
        </patternFill>
      </fill>
      <alignment horizontal="center" vertical="center" textRotation="0" wrapText="0" indent="0" justifyLastLine="0" shrinkToFit="0" readingOrder="0"/>
      <border diagonalUp="0" diagonalDown="0">
        <left style="thin">
          <color rgb="FF000000"/>
        </left>
        <right/>
        <top style="thin">
          <color indexed="64"/>
        </top>
        <bottom/>
        <vertical/>
        <horizontal/>
      </border>
    </dxf>
    <dxf>
      <font>
        <b/>
        <i val="0"/>
        <strike val="0"/>
        <condense val="0"/>
        <extend val="0"/>
        <outline val="0"/>
        <shadow val="0"/>
        <u val="none"/>
        <vertAlign val="baseline"/>
        <sz val="14"/>
        <color theme="1"/>
        <name val="Calibri"/>
        <scheme val="minor"/>
      </font>
      <fill>
        <patternFill patternType="solid">
          <fgColor theme="0" tint="-0.14999847407452621"/>
          <bgColor theme="0" tint="-0.14999847407452621"/>
        </patternFill>
      </fill>
      <alignment horizontal="center" vertical="center" textRotation="0" wrapText="0"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4"/>
        <color theme="1"/>
        <name val="Calibri"/>
        <scheme val="minor"/>
      </font>
      <fill>
        <patternFill patternType="solid">
          <fgColor theme="0" tint="-0.14999847407452621"/>
          <bgColor theme="0" tint="-0.14999847407452621"/>
        </patternFill>
      </fill>
      <alignment horizontal="center" vertical="center" textRotation="0" wrapText="0" indent="0" justifyLastLine="0" shrinkToFit="0" readingOrder="0"/>
      <border diagonalUp="0" diagonalDown="0">
        <left style="medium">
          <color indexed="64"/>
        </left>
        <right/>
        <top style="thin">
          <color indexed="64"/>
        </top>
        <bottom/>
        <vertical/>
        <horizontal/>
      </border>
    </dxf>
    <dxf>
      <border outline="0">
        <top style="thin">
          <color rgb="FF000000"/>
        </top>
        <bottom style="thin">
          <color rgb="FF000000"/>
        </bottom>
      </border>
    </dxf>
    <dxf>
      <font>
        <b/>
        <i val="0"/>
        <strike val="0"/>
        <condense val="0"/>
        <extend val="0"/>
        <outline val="0"/>
        <shadow val="0"/>
        <u val="none"/>
        <vertAlign val="baseline"/>
        <sz val="14"/>
        <color theme="0"/>
        <name val="Calibri"/>
        <scheme val="minor"/>
      </font>
      <fill>
        <patternFill patternType="solid">
          <fgColor theme="1"/>
          <bgColor theme="1"/>
        </patternFill>
      </fill>
      <alignment horizontal="general" vertical="bottom" textRotation="0" wrapText="0" indent="0" justifyLastLine="0" shrinkToFit="0" readingOrder="0"/>
    </dxf>
    <dxf>
      <font>
        <color rgb="FF9C0006"/>
      </font>
      <fill>
        <patternFill>
          <bgColor rgb="FFFFC7CE"/>
        </patternFill>
      </fill>
    </dxf>
    <dxf>
      <font>
        <color rgb="FFFF0000"/>
      </font>
      <fill>
        <patternFill>
          <bgColor theme="1" tint="0.499984740745262"/>
        </patternFill>
      </fill>
    </dxf>
    <dxf>
      <font>
        <color rgb="FF0070C0"/>
      </font>
    </dxf>
    <dxf>
      <font>
        <b/>
        <i/>
        <color theme="9" tint="-0.24994659260841701"/>
      </font>
    </dxf>
    <dxf>
      <font>
        <b/>
        <i/>
        <color rgb="FFFF0000"/>
      </font>
    </dxf>
    <dxf>
      <font>
        <color rgb="FF9C0006"/>
      </font>
    </dxf>
    <dxf>
      <font>
        <b/>
        <i val="0"/>
        <color rgb="FF7030A0"/>
      </font>
    </dxf>
    <dxf>
      <font>
        <b/>
        <i val="0"/>
        <color theme="9" tint="-0.499984740745262"/>
      </font>
    </dxf>
    <dxf>
      <font>
        <strike val="0"/>
        <outline val="0"/>
        <shadow val="0"/>
        <u val="none"/>
        <vertAlign val="baseline"/>
        <sz val="14"/>
        <color theme="1"/>
        <name val="Calibri"/>
        <scheme val="minor"/>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4"/>
        <color theme="1"/>
        <name val="Calibri"/>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scheme val="minor"/>
      </font>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font>
        <b/>
        <strike val="0"/>
        <outline val="0"/>
        <shadow val="0"/>
        <u val="none"/>
        <vertAlign val="baseline"/>
        <sz val="14"/>
        <color theme="1"/>
        <name val="Calibri"/>
        <scheme val="minor"/>
      </font>
      <alignment horizontal="center" vertical="center" textRotation="0" wrapText="0" indent="0" justifyLastLine="0" shrinkToFit="0" readingOrder="0"/>
      <border diagonalUp="0" diagonalDown="0" outline="0">
        <left style="thin">
          <color indexed="64"/>
        </left>
        <right style="medium">
          <color indexed="64"/>
        </right>
        <top style="thin">
          <color indexed="64"/>
        </top>
        <bottom style="thin">
          <color indexed="64"/>
        </bottom>
      </border>
    </dxf>
    <dxf>
      <font>
        <b/>
        <strike val="0"/>
        <outline val="0"/>
        <shadow val="0"/>
        <u val="none"/>
        <vertAlign val="baseline"/>
        <sz val="14"/>
        <color theme="1"/>
        <name val="Calibri"/>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4"/>
        <color theme="1"/>
        <name val="Calibri"/>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4"/>
        <color theme="1"/>
        <name val="Calibri"/>
        <scheme val="minor"/>
      </font>
      <alignment horizontal="center" vertical="center"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font>
        <strike val="0"/>
        <outline val="0"/>
        <shadow val="0"/>
        <u val="none"/>
        <vertAlign val="baseline"/>
        <sz val="14"/>
        <color theme="1"/>
        <name val="Calibri"/>
        <scheme val="minor"/>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4"/>
        <color theme="1"/>
        <name val="Calibri"/>
        <scheme val="minor"/>
      </font>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14"/>
        <color theme="1"/>
        <name val="Calibri"/>
        <scheme val="minor"/>
      </font>
      <alignment horizontal="center" vertical="center" textRotation="0" wrapText="0" indent="0" justifyLastLine="0" shrinkToFit="0" readingOrder="0"/>
    </dxf>
    <dxf>
      <border>
        <bottom style="thin">
          <color rgb="FF000000"/>
        </bottom>
      </border>
    </dxf>
    <dxf>
      <font>
        <b/>
        <strike val="0"/>
        <outline val="0"/>
        <shadow val="0"/>
        <u val="none"/>
        <vertAlign val="baseline"/>
        <sz val="14"/>
        <color theme="1"/>
        <name val="Calibri"/>
        <scheme val="minor"/>
      </font>
      <alignment horizontal="general" vertical="bottom" textRotation="0" wrapText="0"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color rgb="FFFF0000"/>
      </font>
      <fill>
        <patternFill>
          <bgColor theme="1" tint="0.499984740745262"/>
        </patternFill>
      </fill>
    </dxf>
    <dxf>
      <font>
        <color rgb="FF9C0006"/>
      </font>
    </dxf>
    <dxf>
      <font>
        <b/>
        <i val="0"/>
        <color rgb="FF7030A0"/>
      </font>
    </dxf>
    <dxf>
      <font>
        <b/>
        <i val="0"/>
        <color theme="9" tint="-0.499984740745262"/>
      </font>
    </dxf>
    <dxf>
      <font>
        <color rgb="FF0070C0"/>
      </font>
    </dxf>
    <dxf>
      <font>
        <b/>
        <i/>
        <color theme="9" tint="-0.24994659260841701"/>
      </font>
    </dxf>
    <dxf>
      <font>
        <b/>
        <i/>
        <color rgb="FFFF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font>
        <b/>
      </font>
    </dxf>
    <dxf>
      <font>
        <b/>
      </font>
    </dxf>
    <dxf>
      <font>
        <b/>
      </font>
      <numFmt numFmtId="0" formatCode="General"/>
    </dxf>
  </dxfs>
  <tableStyles count="0" defaultTableStyle="TableStyleMedium2"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5.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drawings/drawing1.xml><?xml version="1.0" encoding="utf-8"?>
<xdr:wsDr xmlns:xdr="http://schemas.openxmlformats.org/drawingml/2006/spreadsheetDrawing" xmlns:a="http://schemas.openxmlformats.org/drawingml/2006/main">
  <xdr:twoCellAnchor editAs="absolute">
    <xdr:from>
      <xdr:col>1</xdr:col>
      <xdr:colOff>504776</xdr:colOff>
      <xdr:row>0</xdr:row>
      <xdr:rowOff>0</xdr:rowOff>
    </xdr:from>
    <xdr:to>
      <xdr:col>1</xdr:col>
      <xdr:colOff>2329222</xdr:colOff>
      <xdr:row>6</xdr:row>
      <xdr:rowOff>106680</xdr:rowOff>
    </xdr:to>
    <mc:AlternateContent xmlns:mc="http://schemas.openxmlformats.org/markup-compatibility/2006" xmlns:sle15="http://schemas.microsoft.com/office/drawing/2012/slicer">
      <mc:Choice Requires="sle15">
        <xdr:graphicFrame macro="">
          <xdr:nvGraphicFramePr>
            <xdr:cNvPr id="2" name="EarlyOrLate EtOh">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EarlyOrLate EtOh"/>
            </a:graphicData>
          </a:graphic>
        </xdr:graphicFrame>
      </mc:Choice>
      <mc:Fallback xmlns="">
        <xdr:sp macro="" textlink="">
          <xdr:nvSpPr>
            <xdr:cNvPr id="0" name=""/>
            <xdr:cNvSpPr>
              <a:spLocks noTextEdit="1"/>
            </xdr:cNvSpPr>
          </xdr:nvSpPr>
          <xdr:spPr>
            <a:xfrm>
              <a:off x="1350718" y="0"/>
              <a:ext cx="1824446" cy="118733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xdr:col>
      <xdr:colOff>2368411</xdr:colOff>
      <xdr:row>0</xdr:row>
      <xdr:rowOff>0</xdr:rowOff>
    </xdr:from>
    <xdr:to>
      <xdr:col>1</xdr:col>
      <xdr:colOff>4189591</xdr:colOff>
      <xdr:row>8</xdr:row>
      <xdr:rowOff>7620</xdr:rowOff>
    </xdr:to>
    <mc:AlternateContent xmlns:mc="http://schemas.openxmlformats.org/markup-compatibility/2006" xmlns:sle15="http://schemas.microsoft.com/office/drawing/2012/slicer">
      <mc:Choice Requires="sle15">
        <xdr:graphicFrame macro="">
          <xdr:nvGraphicFramePr>
            <xdr:cNvPr id="3" name="Light Response">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microsoft.com/office/drawing/2010/slicer">
              <sle:slicer xmlns:sle="http://schemas.microsoft.com/office/drawing/2010/slicer" name="Light Response"/>
            </a:graphicData>
          </a:graphic>
        </xdr:graphicFrame>
      </mc:Choice>
      <mc:Fallback xmlns="">
        <xdr:sp macro="" textlink="">
          <xdr:nvSpPr>
            <xdr:cNvPr id="0" name=""/>
            <xdr:cNvSpPr>
              <a:spLocks noTextEdit="1"/>
            </xdr:cNvSpPr>
          </xdr:nvSpPr>
          <xdr:spPr>
            <a:xfrm>
              <a:off x="3214353" y="0"/>
              <a:ext cx="1821180" cy="1448493"/>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xdr:col>
      <xdr:colOff>4425810</xdr:colOff>
      <xdr:row>0</xdr:row>
      <xdr:rowOff>0</xdr:rowOff>
    </xdr:from>
    <xdr:to>
      <xdr:col>3</xdr:col>
      <xdr:colOff>12742</xdr:colOff>
      <xdr:row>9</xdr:row>
      <xdr:rowOff>66404</xdr:rowOff>
    </xdr:to>
    <mc:AlternateContent xmlns:mc="http://schemas.openxmlformats.org/markup-compatibility/2006" xmlns:sle15="http://schemas.microsoft.com/office/drawing/2012/slicer">
      <mc:Choice Requires="sle15">
        <xdr:graphicFrame macro="">
          <xdr:nvGraphicFramePr>
            <xdr:cNvPr id="4" name="Lick Response">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microsoft.com/office/drawing/2010/slicer">
              <sle:slicer xmlns:sle="http://schemas.microsoft.com/office/drawing/2010/slicer" name="Lick Response"/>
            </a:graphicData>
          </a:graphic>
        </xdr:graphicFrame>
      </mc:Choice>
      <mc:Fallback xmlns="">
        <xdr:sp macro="" textlink="">
          <xdr:nvSpPr>
            <xdr:cNvPr id="0" name=""/>
            <xdr:cNvSpPr>
              <a:spLocks noTextEdit="1"/>
            </xdr:cNvSpPr>
          </xdr:nvSpPr>
          <xdr:spPr>
            <a:xfrm>
              <a:off x="5271752" y="0"/>
              <a:ext cx="1973878" cy="168738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28</xdr:col>
      <xdr:colOff>183648</xdr:colOff>
      <xdr:row>10</xdr:row>
      <xdr:rowOff>161109</xdr:rowOff>
    </xdr:from>
    <xdr:to>
      <xdr:col>29</xdr:col>
      <xdr:colOff>892308</xdr:colOff>
      <xdr:row>24</xdr:row>
      <xdr:rowOff>32188</xdr:rowOff>
    </xdr:to>
    <mc:AlternateContent xmlns:mc="http://schemas.openxmlformats.org/markup-compatibility/2006" xmlns:sle15="http://schemas.microsoft.com/office/drawing/2012/slicer">
      <mc:Choice Requires="sle15">
        <xdr:graphicFrame macro="">
          <xdr:nvGraphicFramePr>
            <xdr:cNvPr id="5" name="EarlyOrLate EtOh 1">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microsoft.com/office/drawing/2010/slicer">
              <sle:slicer xmlns:sle="http://schemas.microsoft.com/office/drawing/2010/slicer" name="EarlyOrLate EtOh 1"/>
            </a:graphicData>
          </a:graphic>
        </xdr:graphicFrame>
      </mc:Choice>
      <mc:Fallback xmlns="">
        <xdr:sp macro="" textlink="">
          <xdr:nvSpPr>
            <xdr:cNvPr id="0" name=""/>
            <xdr:cNvSpPr>
              <a:spLocks noTextEdit="1"/>
            </xdr:cNvSpPr>
          </xdr:nvSpPr>
          <xdr:spPr>
            <a:xfrm>
              <a:off x="32034480" y="20116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28</xdr:col>
      <xdr:colOff>655272</xdr:colOff>
      <xdr:row>13</xdr:row>
      <xdr:rowOff>85997</xdr:rowOff>
    </xdr:from>
    <xdr:to>
      <xdr:col>29</xdr:col>
      <xdr:colOff>1370575</xdr:colOff>
      <xdr:row>26</xdr:row>
      <xdr:rowOff>142132</xdr:rowOff>
    </xdr:to>
    <mc:AlternateContent xmlns:mc="http://schemas.openxmlformats.org/markup-compatibility/2006" xmlns:sle15="http://schemas.microsoft.com/office/drawing/2012/slicer">
      <mc:Choice Requires="sle15">
        <xdr:graphicFrame macro="">
          <xdr:nvGraphicFramePr>
            <xdr:cNvPr id="6" name="Light Response 1">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microsoft.com/office/drawing/2010/slicer">
              <sle:slicer xmlns:sle="http://schemas.microsoft.com/office/drawing/2010/slicer" name="Light Response 1"/>
            </a:graphicData>
          </a:graphic>
        </xdr:graphicFrame>
      </mc:Choice>
      <mc:Fallback xmlns="">
        <xdr:sp macro="" textlink="">
          <xdr:nvSpPr>
            <xdr:cNvPr id="0" name=""/>
            <xdr:cNvSpPr>
              <a:spLocks noTextEdit="1"/>
            </xdr:cNvSpPr>
          </xdr:nvSpPr>
          <xdr:spPr>
            <a:xfrm>
              <a:off x="32514540" y="24917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29</xdr:col>
      <xdr:colOff>24717</xdr:colOff>
      <xdr:row>16</xdr:row>
      <xdr:rowOff>0</xdr:rowOff>
    </xdr:from>
    <xdr:to>
      <xdr:col>30</xdr:col>
      <xdr:colOff>389388</xdr:colOff>
      <xdr:row>29</xdr:row>
      <xdr:rowOff>67021</xdr:rowOff>
    </xdr:to>
    <mc:AlternateContent xmlns:mc="http://schemas.openxmlformats.org/markup-compatibility/2006" xmlns:sle15="http://schemas.microsoft.com/office/drawing/2012/slicer">
      <mc:Choice Requires="sle15">
        <xdr:graphicFrame macro="">
          <xdr:nvGraphicFramePr>
            <xdr:cNvPr id="7" name="Lick Response 1">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microsoft.com/office/drawing/2010/slicer">
              <sle:slicer xmlns:sle="http://schemas.microsoft.com/office/drawing/2010/slicer" name="Lick Response 1"/>
            </a:graphicData>
          </a:graphic>
        </xdr:graphicFrame>
      </mc:Choice>
      <mc:Fallback xmlns="">
        <xdr:sp macro="" textlink="">
          <xdr:nvSpPr>
            <xdr:cNvPr id="0" name=""/>
            <xdr:cNvSpPr>
              <a:spLocks noTextEdit="1"/>
            </xdr:cNvSpPr>
          </xdr:nvSpPr>
          <xdr:spPr>
            <a:xfrm>
              <a:off x="32994600" y="29718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7</xdr:col>
      <xdr:colOff>572588</xdr:colOff>
      <xdr:row>54</xdr:row>
      <xdr:rowOff>130628</xdr:rowOff>
    </xdr:from>
    <xdr:to>
      <xdr:col>9</xdr:col>
      <xdr:colOff>529045</xdr:colOff>
      <xdr:row>65</xdr:row>
      <xdr:rowOff>202746</xdr:rowOff>
    </xdr:to>
    <mc:AlternateContent xmlns:mc="http://schemas.openxmlformats.org/markup-compatibility/2006" xmlns:sle15="http://schemas.microsoft.com/office/drawing/2012/slicer">
      <mc:Choice Requires="sle15">
        <xdr:graphicFrame macro="">
          <xdr:nvGraphicFramePr>
            <xdr:cNvPr id="2" name="LIGHT TYPE(orig)">
              <a:extLst>
                <a:ext uri="{FF2B5EF4-FFF2-40B4-BE49-F238E27FC236}">
                  <a16:creationId xmlns:a16="http://schemas.microsoft.com/office/drawing/2014/main" id="{022C490D-3623-4E66-B8E3-A626F5CC8C06}"/>
                </a:ext>
              </a:extLst>
            </xdr:cNvPr>
            <xdr:cNvGraphicFramePr/>
          </xdr:nvGraphicFramePr>
          <xdr:xfrm>
            <a:off x="0" y="0"/>
            <a:ext cx="0" cy="0"/>
          </xdr:xfrm>
          <a:graphic>
            <a:graphicData uri="http://schemas.microsoft.com/office/drawing/2010/slicer">
              <sle:slicer xmlns:sle="http://schemas.microsoft.com/office/drawing/2010/slicer" name="LIGHT TYPE(orig)"/>
            </a:graphicData>
          </a:graphic>
        </xdr:graphicFrame>
      </mc:Choice>
      <mc:Fallback xmlns="">
        <xdr:sp macro="" textlink="">
          <xdr:nvSpPr>
            <xdr:cNvPr id="0" name=""/>
            <xdr:cNvSpPr>
              <a:spLocks noTextEdit="1"/>
            </xdr:cNvSpPr>
          </xdr:nvSpPr>
          <xdr:spPr>
            <a:xfrm>
              <a:off x="6603274" y="3907971"/>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11</xdr:col>
      <xdr:colOff>116477</xdr:colOff>
      <xdr:row>1</xdr:row>
      <xdr:rowOff>109946</xdr:rowOff>
    </xdr:from>
    <xdr:to>
      <xdr:col>14</xdr:col>
      <xdr:colOff>116477</xdr:colOff>
      <xdr:row>49</xdr:row>
      <xdr:rowOff>182064</xdr:rowOff>
    </xdr:to>
    <mc:AlternateContent xmlns:mc="http://schemas.openxmlformats.org/markup-compatibility/2006" xmlns:sle15="http://schemas.microsoft.com/office/drawing/2012/slicer">
      <mc:Choice Requires="sle15">
        <xdr:graphicFrame macro="">
          <xdr:nvGraphicFramePr>
            <xdr:cNvPr id="3" name="NEW LICK TYPE">
              <a:extLst>
                <a:ext uri="{FF2B5EF4-FFF2-40B4-BE49-F238E27FC236}">
                  <a16:creationId xmlns:a16="http://schemas.microsoft.com/office/drawing/2014/main" id="{98BE6DA5-7C04-4068-952D-976C73CD5CA2}"/>
                </a:ext>
              </a:extLst>
            </xdr:cNvPr>
            <xdr:cNvGraphicFramePr/>
          </xdr:nvGraphicFramePr>
          <xdr:xfrm>
            <a:off x="0" y="0"/>
            <a:ext cx="0" cy="0"/>
          </xdr:xfrm>
          <a:graphic>
            <a:graphicData uri="http://schemas.microsoft.com/office/drawing/2010/slicer">
              <sle:slicer xmlns:sle="http://schemas.microsoft.com/office/drawing/2010/slicer" name="NEW LICK TYPE"/>
            </a:graphicData>
          </a:graphic>
        </xdr:graphicFrame>
      </mc:Choice>
      <mc:Fallback xmlns="">
        <xdr:sp macro="" textlink="">
          <xdr:nvSpPr>
            <xdr:cNvPr id="0" name=""/>
            <xdr:cNvSpPr>
              <a:spLocks noTextEdit="1"/>
            </xdr:cNvSpPr>
          </xdr:nvSpPr>
          <xdr:spPr>
            <a:xfrm>
              <a:off x="9238706" y="295003"/>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14</xdr:col>
      <xdr:colOff>128451</xdr:colOff>
      <xdr:row>51</xdr:row>
      <xdr:rowOff>111034</xdr:rowOff>
    </xdr:from>
    <xdr:to>
      <xdr:col>17</xdr:col>
      <xdr:colOff>128451</xdr:colOff>
      <xdr:row>61</xdr:row>
      <xdr:rowOff>183152</xdr:rowOff>
    </xdr:to>
    <mc:AlternateContent xmlns:mc="http://schemas.openxmlformats.org/markup-compatibility/2006" xmlns:sle15="http://schemas.microsoft.com/office/drawing/2012/slicer">
      <mc:Choice Requires="sle15">
        <xdr:graphicFrame macro="">
          <xdr:nvGraphicFramePr>
            <xdr:cNvPr id="4" name="OLD LICK TYPE">
              <a:extLst>
                <a:ext uri="{FF2B5EF4-FFF2-40B4-BE49-F238E27FC236}">
                  <a16:creationId xmlns:a16="http://schemas.microsoft.com/office/drawing/2014/main" id="{4A99746C-EE37-4721-9F4D-150043917004}"/>
                </a:ext>
              </a:extLst>
            </xdr:cNvPr>
            <xdr:cNvGraphicFramePr/>
          </xdr:nvGraphicFramePr>
          <xdr:xfrm>
            <a:off x="0" y="0"/>
            <a:ext cx="0" cy="0"/>
          </xdr:xfrm>
          <a:graphic>
            <a:graphicData uri="http://schemas.microsoft.com/office/drawing/2010/slicer">
              <sle:slicer xmlns:sle="http://schemas.microsoft.com/office/drawing/2010/slicer" name="OLD LICK TYPE"/>
            </a:graphicData>
          </a:graphic>
        </xdr:graphicFrame>
      </mc:Choice>
      <mc:Fallback xmlns="">
        <xdr:sp macro="" textlink="">
          <xdr:nvSpPr>
            <xdr:cNvPr id="0" name=""/>
            <xdr:cNvSpPr>
              <a:spLocks noTextEdit="1"/>
            </xdr:cNvSpPr>
          </xdr:nvSpPr>
          <xdr:spPr>
            <a:xfrm>
              <a:off x="11079480" y="31699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arlyOrLate_EtOh" sourceName="EarlyOrLate EtOh">
  <extLst>
    <x:ext xmlns:x15="http://schemas.microsoft.com/office/spreadsheetml/2010/11/main" uri="{2F2917AC-EB37-4324-AD4E-5DD8C200BD13}">
      <x15:tableSlicerCache tableId="1" column="39"/>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Light_Response" sourceName="Light Response">
  <extLst>
    <x:ext xmlns:x15="http://schemas.microsoft.com/office/spreadsheetml/2010/11/main" uri="{2F2917AC-EB37-4324-AD4E-5DD8C200BD13}">
      <x15:tableSlicerCache tableId="1" column="7"/>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ick_Response" sourceName="Lick Response">
  <extLst>
    <x:ext xmlns:x15="http://schemas.microsoft.com/office/spreadsheetml/2010/11/main" uri="{2F2917AC-EB37-4324-AD4E-5DD8C200BD13}">
      <x15:tableSlicerCache tableId="1" column="8"/>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LIGHT_TYPE_orig" sourceName="LIGHT TYPE(orig)">
  <extLst>
    <x:ext xmlns:x15="http://schemas.microsoft.com/office/spreadsheetml/2010/11/main" uri="{2F2917AC-EB37-4324-AD4E-5DD8C200BD13}">
      <x15:tableSlicerCache tableId="5" column="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NEW_LICK_TYPE" sourceName="NEW LICK TYPE">
  <extLst>
    <x:ext xmlns:x15="http://schemas.microsoft.com/office/spreadsheetml/2010/11/main" uri="{2F2917AC-EB37-4324-AD4E-5DD8C200BD13}">
      <x15:tableSlicerCache tableId="5" column="2"/>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OLD_LICK_TYPE" sourceName="OLD LICK TYPE">
  <extLst>
    <x:ext xmlns:x15="http://schemas.microsoft.com/office/spreadsheetml/2010/11/main" uri="{2F2917AC-EB37-4324-AD4E-5DD8C200BD13}">
      <x15:tableSlicerCache tableId="5" column="6"/>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arlyOrLate EtOh" cache="Slicer_EarlyOrLate_EtOh" caption="EarlyOrLate EtOh" rowHeight="234950"/>
  <slicer name="EarlyOrLate EtOh 1" cache="Slicer_EarlyOrLate_EtOh" caption="EarlyOrLate EtOh" rowHeight="234950"/>
  <slicer name="Light Response" cache="Slicer_Light_Response" caption="Light Response" rowHeight="234950"/>
  <slicer name="Light Response 1" cache="Slicer_Light_Response" caption="Light Response" rowHeight="234950"/>
  <slicer name="Lick Response" cache="Slicer_Lick_Response" caption="Lick Response" rowHeight="234950"/>
  <slicer name="Lick Response 1" cache="Slicer_Lick_Response" caption="Lick Response"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LIGHT TYPE(orig)" cache="Slicer_LIGHT_TYPE_orig" caption="LIGHT TYPE(orig)" rowHeight="234950"/>
  <slicer name="NEW LICK TYPE" cache="Slicer_NEW_LICK_TYPE" caption="NEW LICK TYPE" rowHeight="234950"/>
  <slicer name="OLD LICK TYPE" cache="Slicer_OLD_LICK_TYPE" caption="OLD LICK TYPE" rowHeight="234950"/>
</slicers>
</file>

<file path=xl/tables/table1.xml><?xml version="1.0" encoding="utf-8"?>
<table xmlns="http://schemas.openxmlformats.org/spreadsheetml/2006/main" id="1" name="UnitDetails" displayName="UnitDetails" ref="A11:AO176" totalsRowShown="0">
  <autoFilter ref="A11:AO176"/>
  <sortState ref="A12:AO176">
    <sortCondition ref="K11:K176"/>
  </sortState>
  <tableColumns count="41">
    <tableColumn id="42" name="Lick PER?"/>
    <tableColumn id="1" name="File Name"/>
    <tableColumn id="2" name="DATA(Q)"/>
    <tableColumn id="3" name="units(u)"/>
    <tableColumn id="4" name="Unit Name"/>
    <tableColumn id="5" name="Drink Type"/>
    <tableColumn id="6" name="Ethanol Day"/>
    <tableColumn id="39" name="EarlyOrLate EtOh" dataDxfId="82">
      <calculatedColumnFormula>IF(UnitDetails[[#This Row],[Ethanol Day]]&lt;9,"Early",IF(UnitDetails[[#This Row],[Ethanol Day]]&gt;16,"Late","Mid"))</calculatedColumnFormula>
    </tableColumn>
    <tableColumn id="7" name="Light Response" dataDxfId="81"/>
    <tableColumn id="8" name="Lick Response" dataDxfId="80"/>
    <tableColumn id="9" name="#Licks"/>
    <tableColumn id="10" name="FullSess-Spk/sec" dataCellStyle="Explanatory Text"/>
    <tableColumn id="11" name="FullSess-%SpikesInBursts"/>
    <tableColumn id="12" name="Hour1-Spk/sec"/>
    <tableColumn id="13" name="Hour1-%SpikesInBursts"/>
    <tableColumn id="14" name="Hour2-Spk/sec"/>
    <tableColumn id="15" name="Hour2-%SpikesInBursts"/>
    <tableColumn id="16" name="Hour3-Spk/sec"/>
    <tableColumn id="17" name="Hour3-%SpikesInBursts"/>
    <tableColumn id="18" name="Hour4-Spk/sec"/>
    <tableColumn id="19" name="Hour4-%SpikesInBursts"/>
    <tableColumn id="20" name="CV"/>
    <tableColumn id="21" name="avgISI"/>
    <tableColumn id="22" name="Hour1-Spk/sec2"/>
    <tableColumn id="23" name="Hour1-NumLicks"/>
    <tableColumn id="24" name="Hour2-Spk/sec3"/>
    <tableColumn id="25" name="Hour2-NumLicks"/>
    <tableColumn id="26" name="Hour3-Spk/sec4"/>
    <tableColumn id="27" name="Hour3-NumLicks"/>
    <tableColumn id="28" name="Hour4-Spk/sec5"/>
    <tableColumn id="29" name="Hour4-NumLicks"/>
    <tableColumn id="30" name="Avg percSpikesInBursts" dataCellStyle="Explanatory Text"/>
    <tableColumn id="31" name="Avg SpikesInBurst" dataCellStyle="Explanatory Text"/>
    <tableColumn id="32" name="Avg MeanISIinBurst"/>
    <tableColumn id="40" name="Avg IntraBurst Freq (1/meanISI)" dataDxfId="79" dataCellStyle="Calculation">
      <calculatedColumnFormula>1/UnitDetails[[#This Row],[Avg MeanISIinBurst]]</calculatedColumnFormula>
    </tableColumn>
    <tableColumn id="33" name="Avg PeakFreqInBurst"/>
    <tableColumn id="34" name="Avg BurstDuration" dataCellStyle="Explanatory Text"/>
    <tableColumn id="35" name="Avg meanFreqInBurst"/>
    <tableColumn id="36" name="Avg BurstsPerSecond"/>
    <tableColumn id="37" name="Include File?"/>
    <tableColumn id="38" name="Include Unit?"/>
  </tableColumns>
  <tableStyleInfo name="TableStyleLight13" showFirstColumn="0" showLastColumn="0" showRowStripes="1" showColumnStripes="0"/>
</table>
</file>

<file path=xl/tables/table2.xml><?xml version="1.0" encoding="utf-8"?>
<table xmlns="http://schemas.openxmlformats.org/spreadsheetml/2006/main" id="7" name="Table28" displayName="Table28" ref="B2:K297" totalsRowShown="0" headerRowDxfId="67" dataDxfId="65" headerRowBorderDxfId="66" tableBorderDxfId="64" totalsRowBorderDxfId="63" headerRowCellStyle="Normal" dataCellStyle="Normal">
  <autoFilter ref="B2:K297">
    <filterColumn colId="7">
      <filters>
        <filter val="Y"/>
      </filters>
    </filterColumn>
  </autoFilter>
  <sortState ref="B3:K297">
    <sortCondition ref="D3:D297"/>
    <sortCondition ref="F3:F297"/>
  </sortState>
  <tableColumns count="10">
    <tableColumn id="1" name="'Q'" dataDxfId="62" dataCellStyle="Normal"/>
    <tableColumn id="2" name="'u'" dataDxfId="61" dataCellStyle="Normal"/>
    <tableColumn id="3" name="LIGHT TYPE(orig)" dataDxfId="60" dataCellStyle="Normal"/>
    <tableColumn id="4" name="UNIT NAME" dataDxfId="59" dataCellStyle="Normal"/>
    <tableColumn id="5" name="OLD LICK TYPE" dataDxfId="58" dataCellStyle="Normal"/>
    <tableColumn id="6" name="NEW LICK TYPE" dataDxfId="57" dataCellStyle="Normal"/>
    <tableColumn id="10" name="LICKS MATCH?" dataDxfId="56" dataCellStyle="Normal">
      <calculatedColumnFormula>EXACT(Table28[[#This Row],[OLD LICK TYPE]],Table28[[#This Row],[NEW LICK TYPE]])</calculatedColumnFormula>
    </tableColumn>
    <tableColumn id="7" name="Include?" dataDxfId="55"/>
    <tableColumn id="8" name="FILENAME" dataDxfId="54" dataCellStyle="Normal"/>
    <tableColumn id="11" name="Check?" dataDxfId="53" dataCellStyle="Normal"/>
  </tableColumns>
  <tableStyleInfo name="TableStyleMedium1" showFirstColumn="0" showLastColumn="0" showRowStripes="1" showColumnStripes="0"/>
</table>
</file>

<file path=xl/tables/table3.xml><?xml version="1.0" encoding="utf-8"?>
<table xmlns="http://schemas.openxmlformats.org/spreadsheetml/2006/main" id="5" name="Table5" displayName="Table5" ref="C2:H297" totalsRowShown="0" headerRowDxfId="44" tableBorderDxfId="43">
  <autoFilter ref="C2:H297">
    <filterColumn colId="0">
      <filters>
        <filter val="'CRF'"/>
      </filters>
    </filterColumn>
    <filterColumn colId="4">
      <filters>
        <filter val="Y"/>
      </filters>
    </filterColumn>
    <filterColumn colId="5">
      <filters>
        <filter val="'inhibited'"/>
      </filters>
    </filterColumn>
  </autoFilter>
  <sortState ref="C9:H172">
    <sortCondition ref="E3:E297"/>
    <sortCondition ref="F3:F297"/>
  </sortState>
  <tableColumns count="6">
    <tableColumn id="1" name="LIGHT TYPE(orig)" dataDxfId="42"/>
    <tableColumn id="2" name="NEW LICK TYPE" dataDxfId="41"/>
    <tableColumn id="3" name="'Q'" dataDxfId="40"/>
    <tableColumn id="4" name="'u'" dataDxfId="39"/>
    <tableColumn id="5" name="Include?" dataDxfId="38"/>
    <tableColumn id="6" name="OLD LICK TYPE" dataDxfId="37"/>
  </tableColumns>
  <tableStyleInfo name="TableStyleLight14" showFirstColumn="0" showLastColumn="0" showRowStripes="1" showColumnStripes="0"/>
</table>
</file>

<file path=xl/tables/table4.xml><?xml version="1.0" encoding="utf-8"?>
<table xmlns="http://schemas.openxmlformats.org/spreadsheetml/2006/main" id="2" name="Table2" displayName="Table2" ref="C2:J55" totalsRowShown="0" headerRowDxfId="36" dataDxfId="35">
  <autoFilter ref="C2:J55">
    <filterColumn colId="1">
      <filters>
        <filter val="Inhibited"/>
      </filters>
    </filterColumn>
  </autoFilter>
  <sortState ref="C3:F27">
    <sortCondition ref="E3:E55"/>
    <sortCondition ref="F3:F55"/>
  </sortState>
  <tableColumns count="8">
    <tableColumn id="1" name="LightType" dataDxfId="34"/>
    <tableColumn id="2" name="LickType" dataDxfId="33"/>
    <tableColumn id="3" name="Q" dataDxfId="32"/>
    <tableColumn id="4" name="u" dataDxfId="31"/>
    <tableColumn id="5" name="NEW LICK TYPE" dataDxfId="30"/>
    <tableColumn id="6" name="'Q'" dataDxfId="29"/>
    <tableColumn id="7" name="'u'" dataDxfId="28"/>
    <tableColumn id="8" name="Column1" dataDxfId="27">
      <calculatedColumnFormula>IF(AND(Table2[[#This Row],[Q]]=Table2[[#This Row],[''Q'']],Table2[[#This Row],[u]]=Table2[[#This Row],[''u'']]),"Match","NO")</calculatedColumnFormula>
    </tableColumn>
  </tableColumns>
  <tableStyleInfo name="TableStyleLight9" showFirstColumn="0" showLastColumn="0" showRowStripes="1" showColumnStripes="0"/>
</table>
</file>

<file path=xl/tables/table5.xml><?xml version="1.0" encoding="utf-8"?>
<table xmlns="http://schemas.openxmlformats.org/spreadsheetml/2006/main" id="3" name="Table3" displayName="Table3" ref="A1:C9" totalsRowShown="0">
  <autoFilter ref="A1:C9"/>
  <tableColumns count="3">
    <tableColumn id="1" name="Early Lick Files"/>
    <tableColumn id="2" name="Early File - Mice"/>
    <tableColumn id="3" name="#Licks-Early"/>
  </tableColumns>
  <tableStyleInfo name="TableStyleLight11" showFirstColumn="0" showLastColumn="0" showRowStripes="1" showColumnStripes="0"/>
</table>
</file>

<file path=xl/tables/table6.xml><?xml version="1.0" encoding="utf-8"?>
<table xmlns="http://schemas.openxmlformats.org/spreadsheetml/2006/main" id="4" name="Table4" displayName="Table4" ref="E1:G8" totalsRowShown="0">
  <autoFilter ref="E1:G8"/>
  <tableColumns count="3">
    <tableColumn id="1" name="Late Data Files"/>
    <tableColumn id="2" name="Late File - Mice"/>
    <tableColumn id="3" name="# Licks-Late"/>
  </tableColumns>
  <tableStyleInfo name="TableStyleLight8" showFirstColumn="0" showLastColumn="0" showRowStripes="1" showColumnStripes="0"/>
</table>
</file>

<file path=xl/tables/table7.xml><?xml version="1.0" encoding="utf-8"?>
<table xmlns="http://schemas.openxmlformats.org/spreadsheetml/2006/main" id="6" name="Table27" displayName="Table27" ref="B2:K297" totalsRowShown="0" dataDxfId="19" headerRowCellStyle="Normal">
  <autoFilter ref="B2:K297"/>
  <tableColumns count="10">
    <tableColumn id="1" name="'Q'" dataDxfId="18"/>
    <tableColumn id="2" name="'u'" dataDxfId="17"/>
    <tableColumn id="3" name="'originalLight'" dataDxfId="16"/>
    <tableColumn id="4" name="'Unit Name'" dataDxfId="15"/>
    <tableColumn id="5" name="'originalLick'" dataDxfId="14" dataCellStyle="Normal"/>
    <tableColumn id="6" name="'testLick'" dataDxfId="13" dataCellStyle="Normal"/>
    <tableColumn id="10" name="Licks Match?" dataDxfId="12">
      <calculatedColumnFormula>EXACT(Table27[[#This Row],[''originalLick'']],Table27[[#This Row],[''testLick'']])</calculatedColumnFormula>
    </tableColumn>
    <tableColumn id="8" name="Filename:'" dataDxfId="11"/>
    <tableColumn id="9" name="'Unit included?'" dataDxfId="10"/>
    <tableColumn id="11" name="Check?" dataDxfId="9"/>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row r="1" spans="1:1" x14ac:dyDescent="0.3">
      <c r="A1" t="s">
        <v>115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1:AR180"/>
  <sheetViews>
    <sheetView workbookViewId="0"/>
  </sheetViews>
  <sheetFormatPr defaultRowHeight="14.4" x14ac:dyDescent="0.3"/>
  <cols>
    <col min="1" max="1" width="12.33203125" bestFit="1" customWidth="1"/>
    <col min="2" max="2" width="84.33203125" bestFit="1" customWidth="1"/>
    <col min="4" max="4" width="11.6640625" customWidth="1"/>
    <col min="5" max="5" width="11.44140625" customWidth="1"/>
    <col min="6" max="6" width="12.6640625" hidden="1" customWidth="1"/>
    <col min="7" max="7" width="15" customWidth="1"/>
    <col min="8" max="8" width="14.33203125" style="2" customWidth="1"/>
    <col min="9" max="9" width="8.88671875" style="2"/>
    <col min="10" max="10" width="14.88671875" bestFit="1" customWidth="1"/>
    <col min="11" max="11" width="8.33203125" style="3" bestFit="1" customWidth="1"/>
    <col min="12" max="12" width="14.6640625" customWidth="1"/>
    <col min="13" max="13" width="21.5546875" customWidth="1"/>
    <col min="14" max="14" width="14.6640625" customWidth="1"/>
    <col min="15" max="15" width="21.5546875" customWidth="1"/>
    <col min="16" max="16" width="14.6640625" customWidth="1"/>
    <col min="17" max="17" width="21.5546875" customWidth="1"/>
    <col min="18" max="18" width="14.6640625" customWidth="1"/>
    <col min="19" max="19" width="21.5546875" customWidth="1"/>
    <col min="20" max="20" width="9.109375" customWidth="1"/>
    <col min="22" max="22" width="15.6640625" customWidth="1"/>
    <col min="23" max="23" width="16.33203125" customWidth="1"/>
    <col min="24" max="24" width="15.6640625" customWidth="1"/>
    <col min="25" max="25" width="16.33203125" customWidth="1"/>
    <col min="26" max="26" width="15.6640625" customWidth="1"/>
    <col min="27" max="27" width="16.33203125" customWidth="1"/>
    <col min="28" max="28" width="15.6640625" customWidth="1"/>
    <col min="29" max="29" width="16.33203125" customWidth="1"/>
    <col min="30" max="30" width="21.33203125" style="1" customWidth="1"/>
    <col min="31" max="31" width="17" style="3" customWidth="1"/>
    <col min="32" max="32" width="18.5546875" customWidth="1"/>
    <col min="33" max="34" width="19.44140625" customWidth="1"/>
    <col min="35" max="35" width="17.5546875" customWidth="1"/>
    <col min="36" max="36" width="20.109375" style="3" customWidth="1"/>
    <col min="37" max="37" width="19.6640625" customWidth="1"/>
    <col min="38" max="38" width="12.88671875" customWidth="1"/>
    <col min="39" max="39" width="13.5546875" customWidth="1"/>
  </cols>
  <sheetData>
    <row r="11" spans="1:44" x14ac:dyDescent="0.3">
      <c r="A11" t="s">
        <v>150</v>
      </c>
      <c r="B11" t="s">
        <v>0</v>
      </c>
      <c r="C11" t="s">
        <v>1</v>
      </c>
      <c r="D11" t="s">
        <v>2</v>
      </c>
      <c r="E11" t="s">
        <v>3</v>
      </c>
      <c r="F11" t="s">
        <v>4</v>
      </c>
      <c r="G11" t="s">
        <v>5</v>
      </c>
      <c r="H11" t="s">
        <v>116</v>
      </c>
      <c r="I11" s="2" t="s">
        <v>6</v>
      </c>
      <c r="J11" s="2" t="s">
        <v>7</v>
      </c>
      <c r="K11" t="s">
        <v>8</v>
      </c>
      <c r="L11" s="3" t="s">
        <v>9</v>
      </c>
      <c r="M11" t="s">
        <v>10</v>
      </c>
      <c r="N11" t="s">
        <v>11</v>
      </c>
      <c r="O11" t="s">
        <v>12</v>
      </c>
      <c r="P11" t="s">
        <v>13</v>
      </c>
      <c r="Q11" t="s">
        <v>14</v>
      </c>
      <c r="R11" t="s">
        <v>15</v>
      </c>
      <c r="S11" t="s">
        <v>16</v>
      </c>
      <c r="T11" t="s">
        <v>17</v>
      </c>
      <c r="U11" t="s">
        <v>18</v>
      </c>
      <c r="V11" t="s">
        <v>19</v>
      </c>
      <c r="W11" t="s">
        <v>20</v>
      </c>
      <c r="X11" t="s">
        <v>111</v>
      </c>
      <c r="Y11" t="s">
        <v>21</v>
      </c>
      <c r="Z11" t="s">
        <v>112</v>
      </c>
      <c r="AA11" t="s">
        <v>22</v>
      </c>
      <c r="AB11" t="s">
        <v>113</v>
      </c>
      <c r="AC11" t="s">
        <v>23</v>
      </c>
      <c r="AD11" t="s">
        <v>114</v>
      </c>
      <c r="AE11" t="s">
        <v>24</v>
      </c>
      <c r="AF11" s="3" t="s">
        <v>25</v>
      </c>
      <c r="AG11" s="3" t="s">
        <v>26</v>
      </c>
      <c r="AH11" t="s">
        <v>27</v>
      </c>
      <c r="AI11" s="4" t="s">
        <v>117</v>
      </c>
      <c r="AJ11" t="s">
        <v>28</v>
      </c>
      <c r="AK11" s="3" t="s">
        <v>29</v>
      </c>
      <c r="AL11" t="s">
        <v>30</v>
      </c>
      <c r="AM11" t="s">
        <v>31</v>
      </c>
      <c r="AN11" t="s">
        <v>32</v>
      </c>
      <c r="AO11" t="s">
        <v>33</v>
      </c>
      <c r="AQ11" t="s">
        <v>34</v>
      </c>
      <c r="AR11" t="s">
        <v>35</v>
      </c>
    </row>
    <row r="12" spans="1:44" x14ac:dyDescent="0.3">
      <c r="B12" t="s">
        <v>87</v>
      </c>
      <c r="C12">
        <v>14</v>
      </c>
      <c r="D12">
        <v>12</v>
      </c>
      <c r="E12" t="s">
        <v>76</v>
      </c>
      <c r="F12" t="s">
        <v>38</v>
      </c>
      <c r="G12">
        <v>1</v>
      </c>
      <c r="H12" s="2" t="str">
        <f>IF(UnitDetails[[#This Row],[Ethanol Day]]&lt;9,"Early",IF(UnitDetails[[#This Row],[Ethanol Day]]&gt;16,"Late","Mid"))</f>
        <v>Early</v>
      </c>
      <c r="I12" s="2" t="s">
        <v>42</v>
      </c>
      <c r="J12" s="2" t="s">
        <v>39</v>
      </c>
      <c r="K12">
        <v>24</v>
      </c>
      <c r="L12" s="12">
        <v>4.514444444444444</v>
      </c>
      <c r="M12">
        <v>39.214137442025972</v>
      </c>
      <c r="N12">
        <v>5.5919444444444446</v>
      </c>
      <c r="O12">
        <v>47.547998401432039</v>
      </c>
      <c r="P12">
        <v>5.824861111111109</v>
      </c>
      <c r="Q12">
        <v>44.851797554759386</v>
      </c>
      <c r="R12">
        <v>2.7569444444444446</v>
      </c>
      <c r="S12">
        <v>27.843835466888969</v>
      </c>
      <c r="T12">
        <v>3.8840277777777774</v>
      </c>
      <c r="U12">
        <v>36.361698464140808</v>
      </c>
      <c r="V12">
        <v>1.287354500767292</v>
      </c>
      <c r="W12">
        <v>0.2170261721426231</v>
      </c>
      <c r="X12">
        <v>5.5919444444444446</v>
      </c>
      <c r="Y12">
        <v>17</v>
      </c>
      <c r="Z12">
        <v>5.824861111111109</v>
      </c>
      <c r="AA12">
        <v>6</v>
      </c>
      <c r="AB12">
        <v>2.7569444444444446</v>
      </c>
      <c r="AC12">
        <v>0</v>
      </c>
      <c r="AD12">
        <v>3.8840277777777774</v>
      </c>
      <c r="AE12">
        <v>0</v>
      </c>
      <c r="AF12" s="3">
        <v>39.214137442025972</v>
      </c>
      <c r="AG12" s="3">
        <v>2.8812729281254206</v>
      </c>
      <c r="AH12">
        <v>3.0508977474795942E-2</v>
      </c>
      <c r="AI12" s="4">
        <f>1/UnitDetails[[#This Row],[Avg MeanISIinBurst]]</f>
        <v>32.777237481201048</v>
      </c>
      <c r="AJ12">
        <v>106.65189044187089</v>
      </c>
      <c r="AK12" s="3">
        <v>6.569829405414887E-2</v>
      </c>
      <c r="AL12">
        <v>105.22468129215842</v>
      </c>
      <c r="AM12">
        <v>0.62666666666666693</v>
      </c>
      <c r="AN12" t="b">
        <v>1</v>
      </c>
      <c r="AO12" t="b">
        <v>1</v>
      </c>
      <c r="AQ12">
        <v>0</v>
      </c>
      <c r="AR12">
        <v>0</v>
      </c>
    </row>
    <row r="13" spans="1:44" x14ac:dyDescent="0.3">
      <c r="B13" t="s">
        <v>87</v>
      </c>
      <c r="C13">
        <v>14</v>
      </c>
      <c r="D13">
        <v>15</v>
      </c>
      <c r="E13" t="s">
        <v>79</v>
      </c>
      <c r="F13" t="s">
        <v>38</v>
      </c>
      <c r="G13">
        <v>1</v>
      </c>
      <c r="H13" s="2" t="str">
        <f>IF(UnitDetails[[#This Row],[Ethanol Day]]&lt;9,"Early",IF(UnitDetails[[#This Row],[Ethanol Day]]&gt;16,"Late","Mid"))</f>
        <v>Early</v>
      </c>
      <c r="I13" s="2" t="s">
        <v>42</v>
      </c>
      <c r="J13" s="2" t="s">
        <v>39</v>
      </c>
      <c r="K13">
        <v>24</v>
      </c>
      <c r="L13" s="12">
        <v>2.6354513888888893</v>
      </c>
      <c r="M13">
        <v>30.755943722492873</v>
      </c>
      <c r="N13">
        <v>2.881388888888889</v>
      </c>
      <c r="O13">
        <v>31.6276793690635</v>
      </c>
      <c r="P13">
        <v>2.3591666666666673</v>
      </c>
      <c r="Q13">
        <v>27.407875591109377</v>
      </c>
      <c r="R13">
        <v>2.6044444444444443</v>
      </c>
      <c r="S13">
        <v>32.708743656533734</v>
      </c>
      <c r="T13">
        <v>2.6968055555555561</v>
      </c>
      <c r="U13">
        <v>31.327070141516877</v>
      </c>
      <c r="V13">
        <v>1.228489871254306</v>
      </c>
      <c r="W13">
        <v>0.37322052510245901</v>
      </c>
      <c r="X13">
        <v>2.881388888888889</v>
      </c>
      <c r="Y13">
        <v>17</v>
      </c>
      <c r="Z13">
        <v>2.3591666666666673</v>
      </c>
      <c r="AA13">
        <v>6</v>
      </c>
      <c r="AB13">
        <v>2.6044444444444443</v>
      </c>
      <c r="AC13">
        <v>0</v>
      </c>
      <c r="AD13">
        <v>2.6968055555555561</v>
      </c>
      <c r="AE13">
        <v>0</v>
      </c>
      <c r="AF13" s="3">
        <v>30.755943722492873</v>
      </c>
      <c r="AG13" s="3">
        <v>2.6434086967737467</v>
      </c>
      <c r="AH13">
        <v>2.7609064495189677E-2</v>
      </c>
      <c r="AI13" s="4">
        <f>1/UnitDetails[[#This Row],[Avg MeanISIinBurst]]</f>
        <v>36.219988553912422</v>
      </c>
      <c r="AJ13">
        <v>111.0502985908111</v>
      </c>
      <c r="AK13" s="3">
        <v>5.0603783458136251E-2</v>
      </c>
      <c r="AL13">
        <v>120.45356327699477</v>
      </c>
      <c r="AM13">
        <v>0.31397163120567373</v>
      </c>
      <c r="AN13" t="b">
        <v>1</v>
      </c>
      <c r="AO13" t="b">
        <v>1</v>
      </c>
    </row>
    <row r="14" spans="1:44" x14ac:dyDescent="0.3">
      <c r="B14" t="s">
        <v>87</v>
      </c>
      <c r="C14">
        <v>14</v>
      </c>
      <c r="D14">
        <v>1</v>
      </c>
      <c r="E14" t="s">
        <v>65</v>
      </c>
      <c r="F14" t="s">
        <v>38</v>
      </c>
      <c r="G14">
        <v>1</v>
      </c>
      <c r="H14" s="2" t="str">
        <f>IF(UnitDetails[[#This Row],[Ethanol Day]]&lt;9,"Early",IF(UnitDetails[[#This Row],[Ethanol Day]]&gt;16,"Late","Mid"))</f>
        <v>Early</v>
      </c>
      <c r="I14" s="2" t="s">
        <v>42</v>
      </c>
      <c r="J14" s="2" t="s">
        <v>39</v>
      </c>
      <c r="K14">
        <v>24</v>
      </c>
      <c r="L14" s="12">
        <v>1.802326388888889</v>
      </c>
      <c r="M14">
        <v>21.676421517233134</v>
      </c>
      <c r="N14">
        <v>0.47013888888888888</v>
      </c>
      <c r="O14">
        <v>8.9275483285574122</v>
      </c>
      <c r="P14">
        <v>0.58333333333333337</v>
      </c>
      <c r="Q14">
        <v>9.4048827467835157</v>
      </c>
      <c r="R14">
        <v>2.6893055555555558</v>
      </c>
      <c r="S14">
        <v>32.368810849226797</v>
      </c>
      <c r="T14">
        <v>3.4665277777777779</v>
      </c>
      <c r="U14">
        <v>37.437246407077978</v>
      </c>
      <c r="V14">
        <v>2.4472815629085742</v>
      </c>
      <c r="W14">
        <v>0.5279232383006488</v>
      </c>
      <c r="X14">
        <v>0.47013888888888888</v>
      </c>
      <c r="Y14">
        <v>17</v>
      </c>
      <c r="Z14">
        <v>0.58333333333333337</v>
      </c>
      <c r="AA14">
        <v>6</v>
      </c>
      <c r="AB14">
        <v>2.6893055555555558</v>
      </c>
      <c r="AC14">
        <v>0</v>
      </c>
      <c r="AD14">
        <v>3.4665277777777779</v>
      </c>
      <c r="AE14">
        <v>0</v>
      </c>
      <c r="AF14" s="3">
        <v>21.676421517233134</v>
      </c>
      <c r="AG14" s="3">
        <v>2.4859925918026202</v>
      </c>
      <c r="AH14">
        <v>2.6624693739882587E-2</v>
      </c>
      <c r="AI14" s="55">
        <f>1/UnitDetails[[#This Row],[Avg MeanISIinBurst]]</f>
        <v>37.559117478299676</v>
      </c>
      <c r="AJ14">
        <v>114.42126365093232</v>
      </c>
      <c r="AK14" s="3">
        <v>4.3665581913546081E-2</v>
      </c>
      <c r="AL14">
        <v>141.28622246155618</v>
      </c>
      <c r="AM14">
        <v>0.20837209302325582</v>
      </c>
      <c r="AN14" t="b">
        <v>1</v>
      </c>
      <c r="AO14" t="b">
        <v>1</v>
      </c>
    </row>
    <row r="15" spans="1:44" x14ac:dyDescent="0.3">
      <c r="B15" t="s">
        <v>87</v>
      </c>
      <c r="C15">
        <v>14</v>
      </c>
      <c r="D15">
        <v>16</v>
      </c>
      <c r="E15" t="s">
        <v>93</v>
      </c>
      <c r="F15" t="s">
        <v>38</v>
      </c>
      <c r="G15">
        <v>1</v>
      </c>
      <c r="H15" s="2" t="str">
        <f>IF(UnitDetails[[#This Row],[Ethanol Day]]&lt;9,"Early",IF(UnitDetails[[#This Row],[Ethanol Day]]&gt;16,"Late","Mid"))</f>
        <v>Early</v>
      </c>
      <c r="I15" s="2" t="s">
        <v>39</v>
      </c>
      <c r="J15" s="2" t="s">
        <v>39</v>
      </c>
      <c r="K15">
        <v>24</v>
      </c>
      <c r="L15" s="12">
        <v>1.5564236111111112</v>
      </c>
      <c r="M15">
        <v>22.492417845556353</v>
      </c>
      <c r="N15">
        <v>2.6820833333333334</v>
      </c>
      <c r="O15">
        <v>30.301064146401014</v>
      </c>
      <c r="P15">
        <v>2.0044444444444443</v>
      </c>
      <c r="Q15">
        <v>31.509921945766877</v>
      </c>
      <c r="R15">
        <v>0.86916666666666664</v>
      </c>
      <c r="S15">
        <v>16.146863207521307</v>
      </c>
      <c r="T15">
        <v>0.66999999999999993</v>
      </c>
      <c r="U15">
        <v>11.192048982517106</v>
      </c>
      <c r="V15">
        <v>1.628047984077017</v>
      </c>
      <c r="W15">
        <v>0.65176503623188409</v>
      </c>
      <c r="X15">
        <v>2.6820833333333334</v>
      </c>
      <c r="Y15">
        <v>17</v>
      </c>
      <c r="Z15">
        <v>2.0044444444444443</v>
      </c>
      <c r="AA15">
        <v>6</v>
      </c>
      <c r="AB15">
        <v>0.86916666666666664</v>
      </c>
      <c r="AC15">
        <v>0</v>
      </c>
      <c r="AD15">
        <v>0.66999999999999993</v>
      </c>
      <c r="AE15">
        <v>0</v>
      </c>
      <c r="AF15" s="3">
        <v>22.492417845556353</v>
      </c>
      <c r="AG15" s="3">
        <v>2.3405040472514709</v>
      </c>
      <c r="AH15">
        <v>2.7445884069256771E-2</v>
      </c>
      <c r="AI15" s="55">
        <f>1/UnitDetails[[#This Row],[Avg MeanISIinBurst]]</f>
        <v>36.435335712874334</v>
      </c>
      <c r="AJ15">
        <v>64.896833907350768</v>
      </c>
      <c r="AK15" s="3">
        <v>4.0749288048586567E-2</v>
      </c>
      <c r="AL15">
        <v>103.90479648531236</v>
      </c>
      <c r="AM15">
        <v>0.17429629629629631</v>
      </c>
      <c r="AN15" t="b">
        <v>1</v>
      </c>
      <c r="AO15" t="b">
        <v>1</v>
      </c>
    </row>
    <row r="16" spans="1:44" x14ac:dyDescent="0.3">
      <c r="B16" t="s">
        <v>87</v>
      </c>
      <c r="C16">
        <v>14</v>
      </c>
      <c r="D16">
        <v>3</v>
      </c>
      <c r="E16" t="s">
        <v>68</v>
      </c>
      <c r="F16" t="s">
        <v>38</v>
      </c>
      <c r="G16">
        <v>1</v>
      </c>
      <c r="H16" s="2" t="str">
        <f>IF(UnitDetails[[#This Row],[Ethanol Day]]&lt;9,"Early",IF(UnitDetails[[#This Row],[Ethanol Day]]&gt;16,"Late","Mid"))</f>
        <v>Early</v>
      </c>
      <c r="I16" s="2" t="s">
        <v>39</v>
      </c>
      <c r="J16" s="2" t="s">
        <v>39</v>
      </c>
      <c r="K16">
        <v>24</v>
      </c>
      <c r="L16" s="12">
        <v>1.2806249999999999</v>
      </c>
      <c r="M16">
        <v>15.287918979992979</v>
      </c>
      <c r="N16">
        <v>1.3933333333333333</v>
      </c>
      <c r="O16">
        <v>14.429424886129487</v>
      </c>
      <c r="P16">
        <v>0.93416666666666659</v>
      </c>
      <c r="Q16">
        <v>11.641283209792</v>
      </c>
      <c r="R16">
        <v>1.4237500000000001</v>
      </c>
      <c r="S16">
        <v>18.0045418677465</v>
      </c>
      <c r="T16">
        <v>1.3712499999999999</v>
      </c>
      <c r="U16">
        <v>16.700998467631894</v>
      </c>
      <c r="V16">
        <v>1.1417111203025818</v>
      </c>
      <c r="W16">
        <v>0.76859645268488241</v>
      </c>
      <c r="X16">
        <v>1.3933333333333333</v>
      </c>
      <c r="Y16">
        <v>17</v>
      </c>
      <c r="Z16">
        <v>0.93416666666666659</v>
      </c>
      <c r="AA16">
        <v>6</v>
      </c>
      <c r="AB16">
        <v>1.4237500000000001</v>
      </c>
      <c r="AC16">
        <v>0</v>
      </c>
      <c r="AD16">
        <v>1.3712499999999999</v>
      </c>
      <c r="AE16">
        <v>0</v>
      </c>
      <c r="AF16" s="3">
        <v>15.287918979992979</v>
      </c>
      <c r="AG16" s="3">
        <v>2.2771257263974887</v>
      </c>
      <c r="AH16">
        <v>2.6347671449264219E-2</v>
      </c>
      <c r="AI16" s="55">
        <f>1/UnitDetails[[#This Row],[Avg MeanISIinBurst]]</f>
        <v>37.95401813498497</v>
      </c>
      <c r="AJ16">
        <v>90.649701822862411</v>
      </c>
      <c r="AK16" s="3">
        <v>3.6280640613909669E-2</v>
      </c>
      <c r="AL16">
        <v>126.91416153816199</v>
      </c>
      <c r="AM16">
        <v>9.289855072463768E-2</v>
      </c>
      <c r="AN16" t="b">
        <v>1</v>
      </c>
      <c r="AO16" t="b">
        <v>1</v>
      </c>
    </row>
    <row r="17" spans="1:41" s="8" customFormat="1" x14ac:dyDescent="0.3">
      <c r="A17"/>
      <c r="B17" t="s">
        <v>87</v>
      </c>
      <c r="C17">
        <v>14</v>
      </c>
      <c r="D17">
        <v>13</v>
      </c>
      <c r="E17" t="s">
        <v>77</v>
      </c>
      <c r="F17" t="s">
        <v>38</v>
      </c>
      <c r="G17">
        <v>1</v>
      </c>
      <c r="H17" s="2" t="str">
        <f>IF(UnitDetails[[#This Row],[Ethanol Day]]&lt;9,"Early",IF(UnitDetails[[#This Row],[Ethanol Day]]&gt;16,"Late","Mid"))</f>
        <v>Early</v>
      </c>
      <c r="I17" s="2" t="s">
        <v>42</v>
      </c>
      <c r="J17" s="2" t="s">
        <v>39</v>
      </c>
      <c r="K17">
        <v>24</v>
      </c>
      <c r="L17" s="12">
        <v>1.1871874999999998</v>
      </c>
      <c r="M17">
        <v>15.876715287664586</v>
      </c>
      <c r="N17">
        <v>1.2375</v>
      </c>
      <c r="O17">
        <v>17.777921209132369</v>
      </c>
      <c r="P17">
        <v>0.67694444444444446</v>
      </c>
      <c r="Q17">
        <v>10.970048490172166</v>
      </c>
      <c r="R17">
        <v>0.59777777777777785</v>
      </c>
      <c r="S17">
        <v>11.059719632477993</v>
      </c>
      <c r="T17">
        <v>2.2365277777777774</v>
      </c>
      <c r="U17">
        <v>23.327897748812838</v>
      </c>
      <c r="V17">
        <v>1.6467000494234905</v>
      </c>
      <c r="W17">
        <v>0.77135341468579599</v>
      </c>
      <c r="X17">
        <v>1.2375</v>
      </c>
      <c r="Y17">
        <v>17</v>
      </c>
      <c r="Z17">
        <v>0.67694444444444446</v>
      </c>
      <c r="AA17">
        <v>6</v>
      </c>
      <c r="AB17">
        <v>0.59777777777777785</v>
      </c>
      <c r="AC17">
        <v>0</v>
      </c>
      <c r="AD17">
        <v>2.2365277777777774</v>
      </c>
      <c r="AE17">
        <v>0</v>
      </c>
      <c r="AF17" s="3">
        <v>15.876715287664586</v>
      </c>
      <c r="AG17" s="3">
        <v>2.3279078076049222</v>
      </c>
      <c r="AH17">
        <v>2.5543207362481286E-2</v>
      </c>
      <c r="AI17" s="4">
        <f>1/UnitDetails[[#This Row],[Avg MeanISIinBurst]]</f>
        <v>39.149351364106032</v>
      </c>
      <c r="AJ17">
        <v>94.936154880603112</v>
      </c>
      <c r="AK17" s="3">
        <v>3.7128010384805149E-2</v>
      </c>
      <c r="AL17">
        <v>139.03868400107564</v>
      </c>
      <c r="AM17">
        <v>9.7380952380952374E-2</v>
      </c>
      <c r="AN17" t="b">
        <v>1</v>
      </c>
      <c r="AO17" t="b">
        <v>1</v>
      </c>
    </row>
    <row r="18" spans="1:41" x14ac:dyDescent="0.3">
      <c r="B18" t="s">
        <v>87</v>
      </c>
      <c r="C18">
        <v>14</v>
      </c>
      <c r="D18">
        <v>19</v>
      </c>
      <c r="E18" t="s">
        <v>94</v>
      </c>
      <c r="F18" t="s">
        <v>38</v>
      </c>
      <c r="G18">
        <v>1</v>
      </c>
      <c r="H18" s="2" t="str">
        <f>IF(UnitDetails[[#This Row],[Ethanol Day]]&lt;9,"Early",IF(UnitDetails[[#This Row],[Ethanol Day]]&gt;16,"Late","Mid"))</f>
        <v>Early</v>
      </c>
      <c r="I18" s="2" t="s">
        <v>42</v>
      </c>
      <c r="J18" s="2" t="s">
        <v>39</v>
      </c>
      <c r="K18">
        <v>24</v>
      </c>
      <c r="L18" s="12">
        <v>0.9968055555555555</v>
      </c>
      <c r="M18">
        <v>20.466250921187186</v>
      </c>
      <c r="N18">
        <v>0.67444444444444451</v>
      </c>
      <c r="O18">
        <v>13.118588706933187</v>
      </c>
      <c r="P18">
        <v>0.56777777777777771</v>
      </c>
      <c r="Q18">
        <v>13.739991795527997</v>
      </c>
      <c r="R18">
        <v>0.8616666666666668</v>
      </c>
      <c r="S18">
        <v>21.412521194704272</v>
      </c>
      <c r="T18">
        <v>1.8833333333333331</v>
      </c>
      <c r="U18">
        <v>33.593901987583308</v>
      </c>
      <c r="V18">
        <v>1.5001507416511959</v>
      </c>
      <c r="W18">
        <v>0.99294349441112317</v>
      </c>
      <c r="X18">
        <v>0.67444444444444451</v>
      </c>
      <c r="Y18">
        <v>17</v>
      </c>
      <c r="Z18">
        <v>0.56777777777777771</v>
      </c>
      <c r="AA18">
        <v>6</v>
      </c>
      <c r="AB18">
        <v>0.8616666666666668</v>
      </c>
      <c r="AC18">
        <v>0</v>
      </c>
      <c r="AD18">
        <v>1.8833333333333331</v>
      </c>
      <c r="AE18">
        <v>0</v>
      </c>
      <c r="AF18" s="3">
        <v>20.466250921187186</v>
      </c>
      <c r="AG18" s="3">
        <v>2.3894520085191906</v>
      </c>
      <c r="AH18">
        <v>2.6660811266135426E-2</v>
      </c>
      <c r="AI18" s="4">
        <f>1/UnitDetails[[#This Row],[Avg MeanISIinBurst]]</f>
        <v>37.508235965429918</v>
      </c>
      <c r="AJ18">
        <v>89.248843321200681</v>
      </c>
      <c r="AK18" s="3">
        <v>3.9041134598183334E-2</v>
      </c>
      <c r="AL18">
        <v>117.55282462328364</v>
      </c>
      <c r="AM18">
        <v>0.1010416666666667</v>
      </c>
      <c r="AN18" t="b">
        <v>1</v>
      </c>
      <c r="AO18" t="b">
        <v>1</v>
      </c>
    </row>
    <row r="19" spans="1:41" x14ac:dyDescent="0.3">
      <c r="B19" t="s">
        <v>87</v>
      </c>
      <c r="C19">
        <v>14</v>
      </c>
      <c r="D19">
        <v>7</v>
      </c>
      <c r="E19" t="s">
        <v>90</v>
      </c>
      <c r="F19" t="s">
        <v>38</v>
      </c>
      <c r="G19">
        <v>1</v>
      </c>
      <c r="H19" s="2" t="str">
        <f>IF(UnitDetails[[#This Row],[Ethanol Day]]&lt;9,"Early",IF(UnitDetails[[#This Row],[Ethanol Day]]&gt;16,"Late","Mid"))</f>
        <v>Early</v>
      </c>
      <c r="I19" s="2" t="s">
        <v>42</v>
      </c>
      <c r="J19" s="2" t="s">
        <v>39</v>
      </c>
      <c r="K19">
        <v>24</v>
      </c>
      <c r="L19" s="12">
        <v>0.89076388888888891</v>
      </c>
      <c r="M19">
        <v>16.931170669125873</v>
      </c>
      <c r="N19">
        <v>1.1377777777777778</v>
      </c>
      <c r="O19">
        <v>19.543254623207361</v>
      </c>
      <c r="P19">
        <v>0.67555555555555558</v>
      </c>
      <c r="Q19">
        <v>14.535945702235912</v>
      </c>
      <c r="R19">
        <v>0.82444444444444454</v>
      </c>
      <c r="S19">
        <v>15.277960687232856</v>
      </c>
      <c r="T19">
        <v>0.92527777777777764</v>
      </c>
      <c r="U19">
        <v>18.735561204625835</v>
      </c>
      <c r="V19">
        <v>1.315198842239476</v>
      </c>
      <c r="W19">
        <v>1.155613595447696</v>
      </c>
      <c r="X19">
        <v>1.1377777777777778</v>
      </c>
      <c r="Y19">
        <v>17</v>
      </c>
      <c r="Z19">
        <v>0.67555555555555558</v>
      </c>
      <c r="AA19">
        <v>6</v>
      </c>
      <c r="AB19">
        <v>0.82444444444444454</v>
      </c>
      <c r="AC19">
        <v>0</v>
      </c>
      <c r="AD19">
        <v>0.92527777777777764</v>
      </c>
      <c r="AE19">
        <v>0</v>
      </c>
      <c r="AF19" s="3">
        <v>16.931170669125873</v>
      </c>
      <c r="AG19" s="3">
        <v>2.467945406032102</v>
      </c>
      <c r="AH19">
        <v>2.4928407183706286E-2</v>
      </c>
      <c r="AI19" s="4">
        <f>1/UnitDetails[[#This Row],[Avg MeanISIinBurst]]</f>
        <v>40.114877482169028</v>
      </c>
      <c r="AJ19">
        <v>108.23157990282941</v>
      </c>
      <c r="AK19" s="3">
        <v>3.8251870211861036E-2</v>
      </c>
      <c r="AL19">
        <v>132.74995615354106</v>
      </c>
      <c r="AM19">
        <v>6.2898550724637681E-2</v>
      </c>
      <c r="AN19" t="b">
        <v>1</v>
      </c>
      <c r="AO19" t="b">
        <v>1</v>
      </c>
    </row>
    <row r="20" spans="1:41" x14ac:dyDescent="0.3">
      <c r="B20" t="s">
        <v>87</v>
      </c>
      <c r="C20">
        <v>14</v>
      </c>
      <c r="D20">
        <v>6</v>
      </c>
      <c r="E20" t="s">
        <v>89</v>
      </c>
      <c r="F20" t="s">
        <v>38</v>
      </c>
      <c r="G20">
        <v>1</v>
      </c>
      <c r="H20" s="2" t="str">
        <f>IF(UnitDetails[[#This Row],[Ethanol Day]]&lt;9,"Early",IF(UnitDetails[[#This Row],[Ethanol Day]]&gt;16,"Late","Mid"))</f>
        <v>Early</v>
      </c>
      <c r="I20" s="2" t="s">
        <v>42</v>
      </c>
      <c r="J20" s="2" t="s">
        <v>39</v>
      </c>
      <c r="K20">
        <v>24</v>
      </c>
      <c r="L20" s="12">
        <v>0.82020833333333332</v>
      </c>
      <c r="M20">
        <v>16.239426730823528</v>
      </c>
      <c r="N20">
        <v>0.90861111111111104</v>
      </c>
      <c r="O20">
        <v>17.578437983581711</v>
      </c>
      <c r="P20">
        <v>0.67388888888888887</v>
      </c>
      <c r="Q20">
        <v>14.14791232276581</v>
      </c>
      <c r="R20">
        <v>0.77638888888888891</v>
      </c>
      <c r="S20">
        <v>16.149799350493858</v>
      </c>
      <c r="T20">
        <v>0.92194444444444423</v>
      </c>
      <c r="U20">
        <v>17.081557266452737</v>
      </c>
      <c r="V20">
        <v>1.2522376364916299</v>
      </c>
      <c r="W20">
        <v>1.2216574620608702</v>
      </c>
      <c r="X20">
        <v>0.90861111111111104</v>
      </c>
      <c r="Y20">
        <v>17</v>
      </c>
      <c r="Z20">
        <v>0.67388888888888887</v>
      </c>
      <c r="AA20">
        <v>6</v>
      </c>
      <c r="AB20">
        <v>0.77638888888888891</v>
      </c>
      <c r="AC20">
        <v>0</v>
      </c>
      <c r="AD20">
        <v>0.92194444444444423</v>
      </c>
      <c r="AE20">
        <v>0</v>
      </c>
      <c r="AF20" s="3">
        <v>16.239426730823528</v>
      </c>
      <c r="AG20" s="3">
        <v>2.4839454994332639</v>
      </c>
      <c r="AH20">
        <v>2.5866465878575006E-2</v>
      </c>
      <c r="AI20" s="4">
        <f>1/UnitDetails[[#This Row],[Avg MeanISIinBurst]]</f>
        <v>38.66009391055978</v>
      </c>
      <c r="AJ20">
        <v>104.4551800298194</v>
      </c>
      <c r="AK20" s="3">
        <v>4.032756125737242E-2</v>
      </c>
      <c r="AL20">
        <v>126.23089425345152</v>
      </c>
      <c r="AM20">
        <v>5.5138888888888869E-2</v>
      </c>
      <c r="AN20" t="b">
        <v>1</v>
      </c>
      <c r="AO20" t="b">
        <v>1</v>
      </c>
    </row>
    <row r="21" spans="1:41" x14ac:dyDescent="0.3">
      <c r="B21" t="s">
        <v>87</v>
      </c>
      <c r="C21">
        <v>14</v>
      </c>
      <c r="D21">
        <v>11</v>
      </c>
      <c r="E21" t="s">
        <v>91</v>
      </c>
      <c r="F21" t="s">
        <v>38</v>
      </c>
      <c r="G21">
        <v>1</v>
      </c>
      <c r="H21" s="2" t="str">
        <f>IF(UnitDetails[[#This Row],[Ethanol Day]]&lt;9,"Early",IF(UnitDetails[[#This Row],[Ethanol Day]]&gt;16,"Late","Mid"))</f>
        <v>Early</v>
      </c>
      <c r="I21" s="2" t="s">
        <v>39</v>
      </c>
      <c r="J21" s="2" t="s">
        <v>39</v>
      </c>
      <c r="K21">
        <v>24</v>
      </c>
      <c r="L21" s="12">
        <v>0.77906249999999999</v>
      </c>
      <c r="M21">
        <v>9.8287265819084251</v>
      </c>
      <c r="N21">
        <v>0.64916666666666656</v>
      </c>
      <c r="O21">
        <v>8.5087911830897571</v>
      </c>
      <c r="P21">
        <v>0.42638888888888887</v>
      </c>
      <c r="Q21">
        <v>5.5906816695188164</v>
      </c>
      <c r="R21">
        <v>0.7845833333333333</v>
      </c>
      <c r="S21">
        <v>9.1802802087579281</v>
      </c>
      <c r="T21">
        <v>1.2561111111111112</v>
      </c>
      <c r="U21">
        <v>16.035153266267205</v>
      </c>
      <c r="V21">
        <v>1.293033516411634</v>
      </c>
      <c r="W21">
        <v>1.2577334656883901</v>
      </c>
      <c r="X21">
        <v>0.64916666666666656</v>
      </c>
      <c r="Y21">
        <v>17</v>
      </c>
      <c r="Z21">
        <v>0.42638888888888887</v>
      </c>
      <c r="AA21">
        <v>6</v>
      </c>
      <c r="AB21">
        <v>0.7845833333333333</v>
      </c>
      <c r="AC21">
        <v>0</v>
      </c>
      <c r="AD21">
        <v>1.2561111111111112</v>
      </c>
      <c r="AE21">
        <v>0</v>
      </c>
      <c r="AF21" s="3">
        <v>9.8287265819084251</v>
      </c>
      <c r="AG21" s="3">
        <v>2.2341584953815032</v>
      </c>
      <c r="AH21">
        <v>2.4654076443503255E-2</v>
      </c>
      <c r="AI21" s="4">
        <f>1/UnitDetails[[#This Row],[Avg MeanISIinBurst]]</f>
        <v>40.56124358548081</v>
      </c>
      <c r="AJ21">
        <v>91.908161689761528</v>
      </c>
      <c r="AK21" s="3">
        <v>3.0429919768813016E-2</v>
      </c>
      <c r="AL21">
        <v>131.61888426444486</v>
      </c>
      <c r="AM21">
        <v>4.159722222222223E-2</v>
      </c>
      <c r="AN21" t="b">
        <v>1</v>
      </c>
      <c r="AO21" t="b">
        <v>1</v>
      </c>
    </row>
    <row r="22" spans="1:41" x14ac:dyDescent="0.3">
      <c r="B22" t="s">
        <v>87</v>
      </c>
      <c r="C22">
        <v>14</v>
      </c>
      <c r="D22">
        <v>14</v>
      </c>
      <c r="E22" t="s">
        <v>92</v>
      </c>
      <c r="F22" t="s">
        <v>38</v>
      </c>
      <c r="G22">
        <v>1</v>
      </c>
      <c r="H22" s="2" t="str">
        <f>IF(UnitDetails[[#This Row],[Ethanol Day]]&lt;9,"Early",IF(UnitDetails[[#This Row],[Ethanol Day]]&gt;16,"Late","Mid"))</f>
        <v>Early</v>
      </c>
      <c r="I22" s="2" t="s">
        <v>39</v>
      </c>
      <c r="J22" s="2" t="s">
        <v>39</v>
      </c>
      <c r="K22">
        <v>24</v>
      </c>
      <c r="L22" s="12">
        <v>0.73388888888888881</v>
      </c>
      <c r="M22">
        <v>7.4895436451457327</v>
      </c>
      <c r="N22">
        <v>1.1409722222222223</v>
      </c>
      <c r="O22">
        <v>7.148305728362053</v>
      </c>
      <c r="P22">
        <v>0.54666666666666652</v>
      </c>
      <c r="Q22">
        <v>4.9781153150948683</v>
      </c>
      <c r="R22">
        <v>0.49847222222222221</v>
      </c>
      <c r="S22">
        <v>6.7856279261095809</v>
      </c>
      <c r="T22">
        <v>0.74944444444444436</v>
      </c>
      <c r="U22">
        <v>11.305458906183203</v>
      </c>
      <c r="V22">
        <v>1.3573892776142968</v>
      </c>
      <c r="W22">
        <v>1.3494448226359175</v>
      </c>
      <c r="X22">
        <v>1.1409722222222223</v>
      </c>
      <c r="Y22">
        <v>17</v>
      </c>
      <c r="Z22">
        <v>0.54666666666666652</v>
      </c>
      <c r="AA22">
        <v>6</v>
      </c>
      <c r="AB22">
        <v>0.49847222222222221</v>
      </c>
      <c r="AC22">
        <v>0</v>
      </c>
      <c r="AD22">
        <v>0.74944444444444436</v>
      </c>
      <c r="AE22">
        <v>0</v>
      </c>
      <c r="AF22" s="3">
        <v>7.4895436451457327</v>
      </c>
      <c r="AG22" s="3">
        <v>2.2525467324977129</v>
      </c>
      <c r="AH22">
        <v>2.633940890473754E-2</v>
      </c>
      <c r="AI22" s="4">
        <f>1/UnitDetails[[#This Row],[Avg MeanISIinBurst]]</f>
        <v>37.965924125963774</v>
      </c>
      <c r="AJ22">
        <v>74.735828019162497</v>
      </c>
      <c r="AK22" s="3">
        <v>3.4489949275660868E-2</v>
      </c>
      <c r="AL22">
        <v>116.94255268072094</v>
      </c>
      <c r="AM22">
        <v>2.521739130434783E-2</v>
      </c>
      <c r="AN22" t="b">
        <v>1</v>
      </c>
      <c r="AO22" t="b">
        <v>1</v>
      </c>
    </row>
    <row r="23" spans="1:41" x14ac:dyDescent="0.3">
      <c r="B23" t="s">
        <v>87</v>
      </c>
      <c r="C23">
        <v>14</v>
      </c>
      <c r="D23">
        <v>17</v>
      </c>
      <c r="E23" t="s">
        <v>80</v>
      </c>
      <c r="F23" t="s">
        <v>38</v>
      </c>
      <c r="G23">
        <v>1</v>
      </c>
      <c r="H23" s="2" t="str">
        <f>IF(UnitDetails[[#This Row],[Ethanol Day]]&lt;9,"Early",IF(UnitDetails[[#This Row],[Ethanol Day]]&gt;16,"Late","Mid"))</f>
        <v>Early</v>
      </c>
      <c r="I23" s="2" t="s">
        <v>39</v>
      </c>
      <c r="J23" s="2" t="s">
        <v>39</v>
      </c>
      <c r="K23">
        <v>24</v>
      </c>
      <c r="L23" s="12">
        <v>0.71572916666666664</v>
      </c>
      <c r="M23">
        <v>15.727388269097982</v>
      </c>
      <c r="N23">
        <v>0.39027777777777778</v>
      </c>
      <c r="O23">
        <v>7.0000084261259383</v>
      </c>
      <c r="P23">
        <v>0.28305555555555556</v>
      </c>
      <c r="Q23">
        <v>5.1717143313453562</v>
      </c>
      <c r="R23">
        <v>0.43958333333333327</v>
      </c>
      <c r="S23">
        <v>10.444165344260993</v>
      </c>
      <c r="T23">
        <v>1.75</v>
      </c>
      <c r="U23">
        <v>39.566383321078639</v>
      </c>
      <c r="V23">
        <v>2.7066975524465855</v>
      </c>
      <c r="W23">
        <v>0.79471357263651732</v>
      </c>
      <c r="X23">
        <v>0.39027777777777778</v>
      </c>
      <c r="Y23">
        <v>17</v>
      </c>
      <c r="Z23">
        <v>0.28305555555555556</v>
      </c>
      <c r="AA23">
        <v>6</v>
      </c>
      <c r="AB23">
        <v>0.43958333333333327</v>
      </c>
      <c r="AC23">
        <v>0</v>
      </c>
      <c r="AD23">
        <v>1.75</v>
      </c>
      <c r="AE23">
        <v>0</v>
      </c>
      <c r="AF23" s="3">
        <v>15.727388269097982</v>
      </c>
      <c r="AG23" s="3">
        <v>2.3952034422679245</v>
      </c>
      <c r="AH23">
        <v>2.5793975117905925E-2</v>
      </c>
      <c r="AI23" s="4">
        <f>1/UnitDetails[[#This Row],[Avg MeanISIinBurst]]</f>
        <v>38.768743298732957</v>
      </c>
      <c r="AJ23">
        <v>96.630756633380216</v>
      </c>
      <c r="AK23" s="3">
        <v>3.866840837808122E-2</v>
      </c>
      <c r="AL23">
        <v>136.02092843623672</v>
      </c>
      <c r="AM23">
        <v>0.15659574468085108</v>
      </c>
      <c r="AN23" t="b">
        <v>1</v>
      </c>
      <c r="AO23" t="b">
        <v>1</v>
      </c>
    </row>
    <row r="24" spans="1:41" x14ac:dyDescent="0.3">
      <c r="B24" t="s">
        <v>87</v>
      </c>
      <c r="C24">
        <v>14</v>
      </c>
      <c r="D24">
        <v>9</v>
      </c>
      <c r="E24" t="s">
        <v>74</v>
      </c>
      <c r="F24" t="s">
        <v>38</v>
      </c>
      <c r="G24">
        <v>1</v>
      </c>
      <c r="H24" s="2" t="str">
        <f>IF(UnitDetails[[#This Row],[Ethanol Day]]&lt;9,"Early",IF(UnitDetails[[#This Row],[Ethanol Day]]&gt;16,"Late","Mid"))</f>
        <v>Early</v>
      </c>
      <c r="I24" s="2" t="s">
        <v>42</v>
      </c>
      <c r="J24" s="2" t="s">
        <v>39</v>
      </c>
      <c r="K24">
        <v>24</v>
      </c>
      <c r="L24" s="15">
        <v>0.62086805555555546</v>
      </c>
      <c r="M24">
        <v>7.87485576420345</v>
      </c>
      <c r="N24">
        <v>0.30666666666666664</v>
      </c>
      <c r="O24">
        <v>4.233903316486157</v>
      </c>
      <c r="P24">
        <v>0.27805555555555556</v>
      </c>
      <c r="Q24">
        <v>3.3196624567928077</v>
      </c>
      <c r="R24">
        <v>0.42402777777777773</v>
      </c>
      <c r="S24">
        <v>8.3933840658050229</v>
      </c>
      <c r="T24">
        <v>1.474722222222222</v>
      </c>
      <c r="U24">
        <v>16.297577377286895</v>
      </c>
      <c r="V24">
        <v>1.9576248817584805</v>
      </c>
      <c r="W24">
        <v>1.5177749181885358</v>
      </c>
      <c r="X24">
        <v>0.30666666666666664</v>
      </c>
      <c r="Y24">
        <v>17</v>
      </c>
      <c r="Z24">
        <v>0.27805555555555556</v>
      </c>
      <c r="AA24">
        <v>6</v>
      </c>
      <c r="AB24">
        <v>0.42402777777777773</v>
      </c>
      <c r="AC24">
        <v>0</v>
      </c>
      <c r="AD24">
        <v>1.474722222222222</v>
      </c>
      <c r="AE24">
        <v>0</v>
      </c>
      <c r="AF24" s="3">
        <v>7.87485576420345</v>
      </c>
      <c r="AG24" s="3">
        <v>2.1203750742479324</v>
      </c>
      <c r="AH24">
        <v>2.6947218298329918E-2</v>
      </c>
      <c r="AI24" s="4">
        <f>1/UnitDetails[[#This Row],[Avg MeanISIinBurst]]</f>
        <v>37.109581736010803</v>
      </c>
      <c r="AJ24">
        <v>74.164233530382106</v>
      </c>
      <c r="AK24" s="3">
        <v>3.1728673485575253E-2</v>
      </c>
      <c r="AL24">
        <v>134.40138336230058</v>
      </c>
      <c r="AM24">
        <v>3.4130434782608694E-2</v>
      </c>
      <c r="AN24" t="b">
        <v>1</v>
      </c>
      <c r="AO24" t="b">
        <v>1</v>
      </c>
    </row>
    <row r="25" spans="1:41" x14ac:dyDescent="0.3">
      <c r="B25" t="s">
        <v>87</v>
      </c>
      <c r="C25">
        <v>14</v>
      </c>
      <c r="D25">
        <v>5</v>
      </c>
      <c r="E25" t="s">
        <v>73</v>
      </c>
      <c r="F25" t="s">
        <v>38</v>
      </c>
      <c r="G25">
        <v>1</v>
      </c>
      <c r="H25" s="2" t="str">
        <f>IF(UnitDetails[[#This Row],[Ethanol Day]]&lt;9,"Early",IF(UnitDetails[[#This Row],[Ethanol Day]]&gt;16,"Late","Mid"))</f>
        <v>Early</v>
      </c>
      <c r="I25" s="2" t="s">
        <v>42</v>
      </c>
      <c r="J25" s="2" t="s">
        <v>39</v>
      </c>
      <c r="K25">
        <v>24</v>
      </c>
      <c r="L25" s="15">
        <v>0.58250000000000002</v>
      </c>
      <c r="M25">
        <v>28.664603641334619</v>
      </c>
      <c r="N25">
        <v>0.87958333333333327</v>
      </c>
      <c r="O25">
        <v>29.207065130820094</v>
      </c>
      <c r="P25">
        <v>0.5526388888888889</v>
      </c>
      <c r="Q25">
        <v>30.675595532686359</v>
      </c>
      <c r="R25">
        <v>0.41375000000000001</v>
      </c>
      <c r="S25">
        <v>30.101016183528586</v>
      </c>
      <c r="T25">
        <v>0.48402777777777778</v>
      </c>
      <c r="U25">
        <v>24.674737718303412</v>
      </c>
      <c r="V25">
        <v>1.6807155102968268</v>
      </c>
      <c r="W25">
        <v>1.6180884342032202</v>
      </c>
      <c r="X25">
        <v>0.87958333333333327</v>
      </c>
      <c r="Y25">
        <v>17</v>
      </c>
      <c r="Z25">
        <v>0.5526388888888889</v>
      </c>
      <c r="AA25">
        <v>6</v>
      </c>
      <c r="AB25">
        <v>0.41375000000000001</v>
      </c>
      <c r="AC25">
        <v>0</v>
      </c>
      <c r="AD25">
        <v>0.48402777777777778</v>
      </c>
      <c r="AE25">
        <v>0</v>
      </c>
      <c r="AF25" s="3">
        <v>28.664603641334619</v>
      </c>
      <c r="AG25" s="3">
        <v>3.2059406741849781</v>
      </c>
      <c r="AH25">
        <v>2.4016833462472697E-2</v>
      </c>
      <c r="AI25" s="4">
        <f>1/UnitDetails[[#This Row],[Avg MeanISIinBurst]]</f>
        <v>41.63746238914225</v>
      </c>
      <c r="AJ25">
        <v>116.32132514209047</v>
      </c>
      <c r="AK25" s="3">
        <v>5.4462587742025476E-2</v>
      </c>
      <c r="AL25">
        <v>109.59302806454539</v>
      </c>
      <c r="AM25">
        <v>5.1287878787878771E-2</v>
      </c>
      <c r="AN25" t="b">
        <v>1</v>
      </c>
      <c r="AO25" t="b">
        <v>1</v>
      </c>
    </row>
    <row r="26" spans="1:41" x14ac:dyDescent="0.3">
      <c r="B26" t="s">
        <v>87</v>
      </c>
      <c r="C26">
        <v>14</v>
      </c>
      <c r="D26">
        <v>4</v>
      </c>
      <c r="E26" t="s">
        <v>88</v>
      </c>
      <c r="F26" t="s">
        <v>38</v>
      </c>
      <c r="G26">
        <v>1</v>
      </c>
      <c r="H26" s="2" t="str">
        <f>IF(UnitDetails[[#This Row],[Ethanol Day]]&lt;9,"Early",IF(UnitDetails[[#This Row],[Ethanol Day]]&gt;16,"Late","Mid"))</f>
        <v>Early</v>
      </c>
      <c r="I26" s="2" t="s">
        <v>42</v>
      </c>
      <c r="J26" s="2" t="s">
        <v>39</v>
      </c>
      <c r="K26">
        <v>24</v>
      </c>
      <c r="L26" s="12">
        <v>0.46565972222222218</v>
      </c>
      <c r="M26">
        <v>10.659007804460936</v>
      </c>
      <c r="N26">
        <v>0.39124999999999993</v>
      </c>
      <c r="O26">
        <v>11.454345817351985</v>
      </c>
      <c r="P26">
        <v>0.30791666666666662</v>
      </c>
      <c r="Q26">
        <v>7.5916303620901777</v>
      </c>
      <c r="R26">
        <v>0.55249999999999999</v>
      </c>
      <c r="S26">
        <v>11.887378658447668</v>
      </c>
      <c r="T26">
        <v>0.61097222222222236</v>
      </c>
      <c r="U26">
        <v>11.929880322901889</v>
      </c>
      <c r="V26">
        <v>1.422064649659212</v>
      </c>
      <c r="W26">
        <v>1.8630332981715894</v>
      </c>
      <c r="X26">
        <v>0.39124999999999993</v>
      </c>
      <c r="Y26">
        <v>17</v>
      </c>
      <c r="Z26">
        <v>0.30791666666666662</v>
      </c>
      <c r="AA26">
        <v>6</v>
      </c>
      <c r="AB26">
        <v>0.55249999999999999</v>
      </c>
      <c r="AC26">
        <v>0</v>
      </c>
      <c r="AD26">
        <v>0.61097222222222236</v>
      </c>
      <c r="AE26">
        <v>0</v>
      </c>
      <c r="AF26" s="3">
        <v>10.659007804460936</v>
      </c>
      <c r="AG26" s="3">
        <v>2.1760210504396551</v>
      </c>
      <c r="AH26">
        <v>2.1531481351246367E-2</v>
      </c>
      <c r="AI26" s="4">
        <f>1/UnitDetails[[#This Row],[Avg MeanISIinBurst]]</f>
        <v>46.44362288348146</v>
      </c>
      <c r="AJ26">
        <v>111.00215411884442</v>
      </c>
      <c r="AK26" s="3">
        <v>2.5954759099681562E-2</v>
      </c>
      <c r="AL26">
        <v>174.03589234898774</v>
      </c>
      <c r="AM26">
        <v>2.6428571428571419E-2</v>
      </c>
      <c r="AN26" t="b">
        <v>1</v>
      </c>
      <c r="AO26" t="b">
        <v>1</v>
      </c>
    </row>
    <row r="27" spans="1:41" x14ac:dyDescent="0.3">
      <c r="A27" t="s">
        <v>151</v>
      </c>
      <c r="B27" t="s">
        <v>71</v>
      </c>
      <c r="C27">
        <v>12</v>
      </c>
      <c r="D27">
        <v>1</v>
      </c>
      <c r="E27" t="s">
        <v>65</v>
      </c>
      <c r="F27" t="s">
        <v>38</v>
      </c>
      <c r="G27" s="37">
        <v>10</v>
      </c>
      <c r="H27" s="37" t="str">
        <f>IF(UnitDetails[[#This Row],[Ethanol Day]]&lt;9,"Early",IF(UnitDetails[[#This Row],[Ethanol Day]]&gt;16,"Late","Mid"))</f>
        <v>Mid</v>
      </c>
      <c r="I27" s="37" t="s">
        <v>42</v>
      </c>
      <c r="J27" s="37" t="s">
        <v>40</v>
      </c>
      <c r="K27" s="37">
        <v>199</v>
      </c>
      <c r="L27" s="45">
        <v>2.0412500000000002</v>
      </c>
      <c r="M27" s="37">
        <v>28.899973755357117</v>
      </c>
      <c r="N27" s="37">
        <v>2.9750000000000001</v>
      </c>
      <c r="O27" s="37">
        <v>39.166208081925397</v>
      </c>
      <c r="P27" s="37">
        <v>1.3677777777777778</v>
      </c>
      <c r="Q27" s="37">
        <v>22.547955948339617</v>
      </c>
      <c r="R27" s="37">
        <v>1.0641666666666667</v>
      </c>
      <c r="S27" s="37">
        <v>19.875008909013303</v>
      </c>
      <c r="T27" s="37">
        <v>2.7580555555555555</v>
      </c>
      <c r="U27" s="37">
        <v>31.690180512903844</v>
      </c>
      <c r="V27" s="37">
        <v>1.6039981108743053</v>
      </c>
      <c r="W27" s="37">
        <v>0.47296100074141473</v>
      </c>
      <c r="X27" s="37">
        <v>2.9750000000000001</v>
      </c>
      <c r="Y27" s="37">
        <v>3</v>
      </c>
      <c r="Z27" s="37">
        <v>1.3677777777777778</v>
      </c>
      <c r="AA27" s="37">
        <v>25</v>
      </c>
      <c r="AB27" s="37">
        <v>1.0641666666666667</v>
      </c>
      <c r="AC27" s="37">
        <v>91</v>
      </c>
      <c r="AD27" s="37">
        <v>2.7580555555555555</v>
      </c>
      <c r="AE27" s="37">
        <v>78</v>
      </c>
      <c r="AF27" s="38">
        <v>28.899973755357117</v>
      </c>
      <c r="AG27" s="38">
        <v>2.6498548000236744</v>
      </c>
      <c r="AH27" s="37">
        <v>2.7312534281286861E-2</v>
      </c>
      <c r="AI27" s="39">
        <f>1/UnitDetails[[#This Row],[Avg MeanISIinBurst]]</f>
        <v>36.613226356118417</v>
      </c>
      <c r="AJ27" s="37">
        <v>105.96875922540477</v>
      </c>
      <c r="AK27" s="38">
        <v>5.072296892704059E-2</v>
      </c>
      <c r="AL27" s="37">
        <v>123.77292239286783</v>
      </c>
      <c r="AM27" s="37">
        <v>0.25587301587301581</v>
      </c>
      <c r="AN27" s="37" t="b">
        <v>1</v>
      </c>
      <c r="AO27" s="37" t="b">
        <v>1</v>
      </c>
    </row>
    <row r="28" spans="1:41" x14ac:dyDescent="0.3">
      <c r="A28" t="s">
        <v>151</v>
      </c>
      <c r="B28" t="s">
        <v>71</v>
      </c>
      <c r="C28">
        <v>12</v>
      </c>
      <c r="D28">
        <v>3</v>
      </c>
      <c r="E28" t="s">
        <v>72</v>
      </c>
      <c r="F28" t="s">
        <v>38</v>
      </c>
      <c r="G28">
        <v>10</v>
      </c>
      <c r="H28" s="2" t="str">
        <f>IF(UnitDetails[[#This Row],[Ethanol Day]]&lt;9,"Early",IF(UnitDetails[[#This Row],[Ethanol Day]]&gt;16,"Late","Mid"))</f>
        <v>Mid</v>
      </c>
      <c r="I28" s="2" t="s">
        <v>42</v>
      </c>
      <c r="J28" s="2" t="s">
        <v>40</v>
      </c>
      <c r="K28">
        <v>199</v>
      </c>
      <c r="L28" s="13">
        <v>0.85128472222222229</v>
      </c>
      <c r="M28">
        <v>45.584115619647584</v>
      </c>
      <c r="N28">
        <v>1.3783333333333336</v>
      </c>
      <c r="O28">
        <v>61.146116870839037</v>
      </c>
      <c r="P28">
        <v>0.79097222222222241</v>
      </c>
      <c r="Q28">
        <v>38.847613727758173</v>
      </c>
      <c r="R28">
        <v>0.63777777777777778</v>
      </c>
      <c r="S28">
        <v>41.899664058621887</v>
      </c>
      <c r="T28">
        <v>0.59805555555555545</v>
      </c>
      <c r="U28">
        <v>40.748272854457589</v>
      </c>
      <c r="V28">
        <v>3.3607947945082399</v>
      </c>
      <c r="W28">
        <v>0.89306462020883737</v>
      </c>
      <c r="X28">
        <v>1.3783333333333336</v>
      </c>
      <c r="Y28">
        <v>3</v>
      </c>
      <c r="Z28">
        <v>0.79097222222222241</v>
      </c>
      <c r="AA28">
        <v>25</v>
      </c>
      <c r="AB28">
        <v>0.63777777777777778</v>
      </c>
      <c r="AC28">
        <v>91</v>
      </c>
      <c r="AD28">
        <v>0.59805555555555545</v>
      </c>
      <c r="AE28">
        <v>78</v>
      </c>
      <c r="AF28" s="3">
        <v>45.584115619647584</v>
      </c>
      <c r="AG28" s="3">
        <v>3.3416460395554424</v>
      </c>
      <c r="AH28">
        <v>2.1567467361824175E-2</v>
      </c>
      <c r="AI28" s="4">
        <f>1/UnitDetails[[#This Row],[Avg MeanISIinBurst]]</f>
        <v>46.366130210080449</v>
      </c>
      <c r="AJ28">
        <v>191.252966813982</v>
      </c>
      <c r="AK28" s="3">
        <v>5.790470658335567E-2</v>
      </c>
      <c r="AL28">
        <v>148.73883061961669</v>
      </c>
      <c r="AM28">
        <v>0.13450000000000001</v>
      </c>
      <c r="AN28" t="b">
        <v>1</v>
      </c>
      <c r="AO28" t="b">
        <v>1</v>
      </c>
    </row>
    <row r="29" spans="1:41" x14ac:dyDescent="0.3">
      <c r="A29" t="s">
        <v>151</v>
      </c>
      <c r="B29" t="s">
        <v>71</v>
      </c>
      <c r="C29">
        <v>12</v>
      </c>
      <c r="D29">
        <v>4</v>
      </c>
      <c r="E29" t="s">
        <v>66</v>
      </c>
      <c r="F29" t="s">
        <v>38</v>
      </c>
      <c r="G29" s="37">
        <v>10</v>
      </c>
      <c r="H29" s="37" t="str">
        <f>IF(UnitDetails[[#This Row],[Ethanol Day]]&lt;9,"Early",IF(UnitDetails[[#This Row],[Ethanol Day]]&gt;16,"Late","Mid"))</f>
        <v>Mid</v>
      </c>
      <c r="I29" s="37" t="s">
        <v>42</v>
      </c>
      <c r="J29" s="37" t="s">
        <v>40</v>
      </c>
      <c r="K29" s="37">
        <v>199</v>
      </c>
      <c r="L29" s="38">
        <v>3.7018750000000002</v>
      </c>
      <c r="M29" s="37">
        <v>45.293004971902292</v>
      </c>
      <c r="N29" s="37">
        <v>1.8298611111111114</v>
      </c>
      <c r="O29" s="37">
        <v>35.519816976423947</v>
      </c>
      <c r="P29" s="37">
        <v>4.5277777777777777</v>
      </c>
      <c r="Q29" s="37">
        <v>48.97306501986926</v>
      </c>
      <c r="R29" s="37">
        <v>3.9597222222222221</v>
      </c>
      <c r="S29" s="37">
        <v>47.475420113158059</v>
      </c>
      <c r="T29" s="37">
        <v>4.4901388888888887</v>
      </c>
      <c r="U29" s="37">
        <v>49.421378936301068</v>
      </c>
      <c r="V29" s="37">
        <v>1.7215589059379779</v>
      </c>
      <c r="W29" s="37">
        <v>0.26568325272124943</v>
      </c>
      <c r="X29" s="37">
        <v>1.8298611111111114</v>
      </c>
      <c r="Y29" s="37">
        <v>3</v>
      </c>
      <c r="Z29" s="37">
        <v>4.5277777777777777</v>
      </c>
      <c r="AA29" s="37">
        <v>25</v>
      </c>
      <c r="AB29" s="37">
        <v>3.9597222222222221</v>
      </c>
      <c r="AC29" s="37">
        <v>91</v>
      </c>
      <c r="AD29" s="37">
        <v>4.4901388888888887</v>
      </c>
      <c r="AE29" s="37">
        <v>78</v>
      </c>
      <c r="AF29" s="38">
        <v>45.293004971902292</v>
      </c>
      <c r="AG29" s="38">
        <v>3.492696641897608</v>
      </c>
      <c r="AH29" s="37">
        <v>2.8515408851469078E-2</v>
      </c>
      <c r="AI29" s="39">
        <f>1/UnitDetails[[#This Row],[Avg MeanISIinBurst]]</f>
        <v>35.068758971992828</v>
      </c>
      <c r="AJ29" s="37">
        <v>135.52107479172008</v>
      </c>
      <c r="AK29" s="38">
        <v>8.1263097767892339E-2</v>
      </c>
      <c r="AL29" s="37">
        <v>108.56148805958695</v>
      </c>
      <c r="AM29" s="37">
        <v>0.50909090909090915</v>
      </c>
      <c r="AN29" s="37" t="b">
        <v>1</v>
      </c>
      <c r="AO29" s="37" t="b">
        <v>1</v>
      </c>
    </row>
    <row r="30" spans="1:41" x14ac:dyDescent="0.3">
      <c r="A30" t="s">
        <v>151</v>
      </c>
      <c r="B30" t="s">
        <v>71</v>
      </c>
      <c r="C30">
        <v>12</v>
      </c>
      <c r="D30">
        <v>8</v>
      </c>
      <c r="E30" t="s">
        <v>69</v>
      </c>
      <c r="F30" t="s">
        <v>38</v>
      </c>
      <c r="G30">
        <v>10</v>
      </c>
      <c r="H30" s="2" t="str">
        <f>IF(UnitDetails[[#This Row],[Ethanol Day]]&lt;9,"Early",IF(UnitDetails[[#This Row],[Ethanol Day]]&gt;16,"Late","Mid"))</f>
        <v>Mid</v>
      </c>
      <c r="I30" s="2" t="s">
        <v>42</v>
      </c>
      <c r="J30" s="2" t="s">
        <v>40</v>
      </c>
      <c r="K30">
        <v>199</v>
      </c>
      <c r="L30" s="13">
        <v>8.7189930555555559</v>
      </c>
      <c r="M30">
        <v>68.950495676405254</v>
      </c>
      <c r="N30">
        <v>5.0111111111111111</v>
      </c>
      <c r="O30">
        <v>56.474469068895111</v>
      </c>
      <c r="P30">
        <v>8.1362500000000004</v>
      </c>
      <c r="Q30">
        <v>66.441708811370361</v>
      </c>
      <c r="R30">
        <v>10.911944444444444</v>
      </c>
      <c r="S30">
        <v>75.456761760479381</v>
      </c>
      <c r="T30">
        <v>10.81666666666667</v>
      </c>
      <c r="U30">
        <v>77.204021074360426</v>
      </c>
      <c r="V30">
        <v>1.8736482789734099</v>
      </c>
      <c r="W30">
        <v>0.11524313680000657</v>
      </c>
      <c r="X30">
        <v>5.0111111111111111</v>
      </c>
      <c r="Y30">
        <v>3</v>
      </c>
      <c r="Z30">
        <v>8.1362500000000004</v>
      </c>
      <c r="AA30">
        <v>25</v>
      </c>
      <c r="AB30">
        <v>10.911944444444444</v>
      </c>
      <c r="AC30">
        <v>91</v>
      </c>
      <c r="AD30">
        <v>10.81666666666667</v>
      </c>
      <c r="AE30">
        <v>78</v>
      </c>
      <c r="AF30" s="3">
        <v>68.950495676405254</v>
      </c>
      <c r="AG30" s="3">
        <v>5.3005910092620807</v>
      </c>
      <c r="AH30">
        <v>3.1241759699485044E-2</v>
      </c>
      <c r="AI30" s="4">
        <f>1/UnitDetails[[#This Row],[Avg MeanISIinBurst]]</f>
        <v>32.008440293345032</v>
      </c>
      <c r="AJ30">
        <v>205.80238701096991</v>
      </c>
      <c r="AK30" s="3">
        <v>0.15024251667229677</v>
      </c>
      <c r="AL30">
        <v>86.054424211227001</v>
      </c>
      <c r="AM30">
        <v>1.1513492063492066</v>
      </c>
      <c r="AN30" t="b">
        <v>1</v>
      </c>
      <c r="AO30" t="b">
        <v>1</v>
      </c>
    </row>
    <row r="31" spans="1:41" x14ac:dyDescent="0.3">
      <c r="A31" t="s">
        <v>151</v>
      </c>
      <c r="B31" t="s">
        <v>71</v>
      </c>
      <c r="C31">
        <v>12</v>
      </c>
      <c r="D31">
        <v>9</v>
      </c>
      <c r="E31" t="s">
        <v>70</v>
      </c>
      <c r="F31" t="s">
        <v>38</v>
      </c>
      <c r="G31">
        <v>10</v>
      </c>
      <c r="H31" s="2" t="str">
        <f>IF(UnitDetails[[#This Row],[Ethanol Day]]&lt;9,"Early",IF(UnitDetails[[#This Row],[Ethanol Day]]&gt;16,"Late","Mid"))</f>
        <v>Mid</v>
      </c>
      <c r="I31" s="2" t="s">
        <v>42</v>
      </c>
      <c r="J31" s="2" t="s">
        <v>40</v>
      </c>
      <c r="K31">
        <v>199</v>
      </c>
      <c r="L31" s="13">
        <v>7.8095486111111105</v>
      </c>
      <c r="M31">
        <v>69.204872722400964</v>
      </c>
      <c r="N31">
        <v>8.431805555555556</v>
      </c>
      <c r="O31">
        <v>72.388328237879762</v>
      </c>
      <c r="P31">
        <v>7.1055555555555543</v>
      </c>
      <c r="Q31">
        <v>65.539570759557307</v>
      </c>
      <c r="R31">
        <v>8.5980555555555558</v>
      </c>
      <c r="S31">
        <v>70.738412042062677</v>
      </c>
      <c r="T31">
        <v>7.102777777777777</v>
      </c>
      <c r="U31">
        <v>67.458676055126091</v>
      </c>
      <c r="V31">
        <v>1.4919309890576666</v>
      </c>
      <c r="W31">
        <v>0.11687231188168282</v>
      </c>
      <c r="X31">
        <v>8.431805555555556</v>
      </c>
      <c r="Y31">
        <v>3</v>
      </c>
      <c r="Z31">
        <v>7.1055555555555543</v>
      </c>
      <c r="AA31">
        <v>25</v>
      </c>
      <c r="AB31">
        <v>8.5980555555555558</v>
      </c>
      <c r="AC31">
        <v>91</v>
      </c>
      <c r="AD31">
        <v>7.102777777777777</v>
      </c>
      <c r="AE31">
        <v>78</v>
      </c>
      <c r="AF31" s="3">
        <v>69.204872722400964</v>
      </c>
      <c r="AG31" s="3">
        <v>5.6396049535259936</v>
      </c>
      <c r="AH31">
        <v>3.0619318488090005E-2</v>
      </c>
      <c r="AI31" s="4">
        <f>1/UnitDetails[[#This Row],[Avg MeanISIinBurst]]</f>
        <v>32.659120103831505</v>
      </c>
      <c r="AJ31">
        <v>192.84475715041378</v>
      </c>
      <c r="AK31" s="3">
        <v>0.15433815689404898</v>
      </c>
      <c r="AL31">
        <v>87.582138149584054</v>
      </c>
      <c r="AM31">
        <v>0.98384615384615381</v>
      </c>
      <c r="AN31" t="b">
        <v>1</v>
      </c>
      <c r="AO31" t="b">
        <v>1</v>
      </c>
    </row>
    <row r="32" spans="1:41" x14ac:dyDescent="0.3">
      <c r="A32" t="s">
        <v>151</v>
      </c>
      <c r="B32" t="s">
        <v>71</v>
      </c>
      <c r="C32">
        <v>12</v>
      </c>
      <c r="D32">
        <v>10</v>
      </c>
      <c r="E32" t="s">
        <v>74</v>
      </c>
      <c r="F32" t="s">
        <v>38</v>
      </c>
      <c r="G32" s="37">
        <v>10</v>
      </c>
      <c r="H32" s="37" t="str">
        <f>IF(UnitDetails[[#This Row],[Ethanol Day]]&lt;9,"Early",IF(UnitDetails[[#This Row],[Ethanol Day]]&gt;16,"Late","Mid"))</f>
        <v>Mid</v>
      </c>
      <c r="I32" s="37" t="s">
        <v>39</v>
      </c>
      <c r="J32" s="37" t="s">
        <v>40</v>
      </c>
      <c r="K32" s="37">
        <v>199</v>
      </c>
      <c r="L32" s="40">
        <v>3.5367708333333336</v>
      </c>
      <c r="M32" s="37">
        <v>48.615139943871178</v>
      </c>
      <c r="N32" s="37">
        <v>2.6654166666666668</v>
      </c>
      <c r="O32" s="37">
        <v>50.67953184262322</v>
      </c>
      <c r="P32" s="37">
        <v>2.3931944444444446</v>
      </c>
      <c r="Q32" s="37">
        <v>34.48621987970008</v>
      </c>
      <c r="R32" s="37">
        <v>2.7551388888888888</v>
      </c>
      <c r="S32" s="37">
        <v>46.958052240327127</v>
      </c>
      <c r="T32" s="37">
        <v>6.333333333333333</v>
      </c>
      <c r="U32" s="37">
        <v>56.016591701207957</v>
      </c>
      <c r="V32" s="37">
        <v>1.5675301261774954</v>
      </c>
      <c r="W32" s="37">
        <v>0.27454066821854034</v>
      </c>
      <c r="X32" s="37">
        <v>2.6654166666666668</v>
      </c>
      <c r="Y32" s="37">
        <v>3</v>
      </c>
      <c r="Z32" s="37">
        <v>2.3931944444444446</v>
      </c>
      <c r="AA32" s="37">
        <v>25</v>
      </c>
      <c r="AB32" s="37">
        <v>2.7551388888888888</v>
      </c>
      <c r="AC32" s="37">
        <v>91</v>
      </c>
      <c r="AD32" s="37">
        <v>6.333333333333333</v>
      </c>
      <c r="AE32" s="37">
        <v>78</v>
      </c>
      <c r="AF32" s="38">
        <v>48.615139943871178</v>
      </c>
      <c r="AG32" s="38">
        <v>3.5442548954047512</v>
      </c>
      <c r="AH32" s="37">
        <v>2.6199947636616844E-2</v>
      </c>
      <c r="AI32" s="39">
        <f>1/UnitDetails[[#This Row],[Avg MeanISIinBurst]]</f>
        <v>38.168015213984923</v>
      </c>
      <c r="AJ32" s="37">
        <v>180.19510261756199</v>
      </c>
      <c r="AK32" s="38">
        <v>7.2847217987830032E-2</v>
      </c>
      <c r="AL32" s="37">
        <v>121.88009271976955</v>
      </c>
      <c r="AM32" s="37">
        <v>0.52828571428571436</v>
      </c>
      <c r="AN32" s="37" t="b">
        <v>1</v>
      </c>
      <c r="AO32" s="37" t="b">
        <v>1</v>
      </c>
    </row>
    <row r="33" spans="1:41" x14ac:dyDescent="0.3">
      <c r="A33" t="s">
        <v>151</v>
      </c>
      <c r="B33" t="s">
        <v>71</v>
      </c>
      <c r="C33">
        <v>12</v>
      </c>
      <c r="D33">
        <v>13</v>
      </c>
      <c r="E33" t="s">
        <v>76</v>
      </c>
      <c r="F33" t="s">
        <v>38</v>
      </c>
      <c r="G33" s="37">
        <v>10</v>
      </c>
      <c r="H33" s="37" t="str">
        <f>IF(UnitDetails[[#This Row],[Ethanol Day]]&lt;9,"Early",IF(UnitDetails[[#This Row],[Ethanol Day]]&gt;16,"Late","Mid"))</f>
        <v>Mid</v>
      </c>
      <c r="I33" s="37" t="s">
        <v>42</v>
      </c>
      <c r="J33" s="37" t="s">
        <v>40</v>
      </c>
      <c r="K33" s="37">
        <v>199</v>
      </c>
      <c r="L33" s="38">
        <v>3.5877777777777777</v>
      </c>
      <c r="M33" s="37">
        <v>38.212208121952131</v>
      </c>
      <c r="N33" s="37">
        <v>4.3308333333333326</v>
      </c>
      <c r="O33" s="37">
        <v>41.997836980980622</v>
      </c>
      <c r="P33" s="37">
        <v>4.1661111111111104</v>
      </c>
      <c r="Q33" s="37">
        <v>42.49506085818939</v>
      </c>
      <c r="R33" s="37">
        <v>2.9747222222222223</v>
      </c>
      <c r="S33" s="37">
        <v>32.756329928659369</v>
      </c>
      <c r="T33" s="37">
        <v>2.8794444444444447</v>
      </c>
      <c r="U33" s="37">
        <v>34.959781493879007</v>
      </c>
      <c r="V33" s="37">
        <v>1.340969275718203</v>
      </c>
      <c r="W33" s="37">
        <v>0.27533267634651232</v>
      </c>
      <c r="X33" s="37">
        <v>4.3308333333333326</v>
      </c>
      <c r="Y33" s="37">
        <v>3</v>
      </c>
      <c r="Z33" s="37">
        <v>4.1661111111111104</v>
      </c>
      <c r="AA33" s="37">
        <v>25</v>
      </c>
      <c r="AB33" s="37">
        <v>2.9747222222222223</v>
      </c>
      <c r="AC33" s="37">
        <v>91</v>
      </c>
      <c r="AD33" s="37">
        <v>2.8794444444444447</v>
      </c>
      <c r="AE33" s="37">
        <v>78</v>
      </c>
      <c r="AF33" s="38">
        <v>38.212208121952131</v>
      </c>
      <c r="AG33" s="38">
        <v>2.9361931879213428</v>
      </c>
      <c r="AH33" s="37">
        <v>2.8454136824234075E-2</v>
      </c>
      <c r="AI33" s="39">
        <f>1/UnitDetails[[#This Row],[Avg MeanISIinBurst]]</f>
        <v>35.14427466829045</v>
      </c>
      <c r="AJ33" s="37">
        <v>128.60476732265951</v>
      </c>
      <c r="AK33" s="38">
        <v>6.1350468271647765E-2</v>
      </c>
      <c r="AL33" s="37">
        <v>112.62271902925076</v>
      </c>
      <c r="AM33" s="37">
        <v>0.49136363636363645</v>
      </c>
      <c r="AN33" s="37" t="b">
        <v>1</v>
      </c>
      <c r="AO33" s="37" t="b">
        <v>1</v>
      </c>
    </row>
    <row r="34" spans="1:41" x14ac:dyDescent="0.3">
      <c r="A34" t="s">
        <v>151</v>
      </c>
      <c r="B34" t="s">
        <v>71</v>
      </c>
      <c r="C34">
        <v>12</v>
      </c>
      <c r="D34">
        <v>14</v>
      </c>
      <c r="E34" t="s">
        <v>77</v>
      </c>
      <c r="F34" t="s">
        <v>38</v>
      </c>
      <c r="G34" s="37">
        <v>10</v>
      </c>
      <c r="H34" s="37" t="str">
        <f>IF(UnitDetails[[#This Row],[Ethanol Day]]&lt;9,"Early",IF(UnitDetails[[#This Row],[Ethanol Day]]&gt;16,"Late","Mid"))</f>
        <v>Mid</v>
      </c>
      <c r="I34" s="37" t="s">
        <v>42</v>
      </c>
      <c r="J34" s="37" t="s">
        <v>40</v>
      </c>
      <c r="K34" s="37">
        <v>199</v>
      </c>
      <c r="L34" s="45">
        <v>2.5077777777777781</v>
      </c>
      <c r="M34" s="37">
        <v>39.461812322762526</v>
      </c>
      <c r="N34" s="37">
        <v>3.0400000000000005</v>
      </c>
      <c r="O34" s="37">
        <v>45.470612895994975</v>
      </c>
      <c r="P34" s="37">
        <v>2.3383333333333334</v>
      </c>
      <c r="Q34" s="37">
        <v>36.512011571025262</v>
      </c>
      <c r="R34" s="37">
        <v>2.2919444444444443</v>
      </c>
      <c r="S34" s="37">
        <v>39.325494132622289</v>
      </c>
      <c r="T34" s="37">
        <v>2.3608333333333333</v>
      </c>
      <c r="U34" s="37">
        <v>35.222001376302856</v>
      </c>
      <c r="V34" s="37">
        <v>1.4593950601288235</v>
      </c>
      <c r="W34" s="37">
        <v>0.37595049223144927</v>
      </c>
      <c r="X34" s="37">
        <v>3.0400000000000005</v>
      </c>
      <c r="Y34" s="37">
        <v>3</v>
      </c>
      <c r="Z34" s="37">
        <v>2.3383333333333334</v>
      </c>
      <c r="AA34" s="37">
        <v>25</v>
      </c>
      <c r="AB34" s="37">
        <v>2.2919444444444443</v>
      </c>
      <c r="AC34" s="37">
        <v>91</v>
      </c>
      <c r="AD34" s="37">
        <v>2.3608333333333333</v>
      </c>
      <c r="AE34" s="37">
        <v>78</v>
      </c>
      <c r="AF34" s="38">
        <v>39.461812322762526</v>
      </c>
      <c r="AG34" s="38">
        <v>3.0757018974406192</v>
      </c>
      <c r="AH34" s="37">
        <v>2.7180191695297583E-2</v>
      </c>
      <c r="AI34" s="39">
        <f>1/UnitDetails[[#This Row],[Avg MeanISIinBurst]]</f>
        <v>36.791499162715951</v>
      </c>
      <c r="AJ34" s="37">
        <v>144.27661413453956</v>
      </c>
      <c r="AK34" s="38">
        <v>6.4751397487532586E-2</v>
      </c>
      <c r="AL34" s="37">
        <v>124.79608737676084</v>
      </c>
      <c r="AM34" s="37">
        <v>0.3327906976744186</v>
      </c>
      <c r="AN34" s="37" t="b">
        <v>1</v>
      </c>
      <c r="AO34" s="37" t="b">
        <v>1</v>
      </c>
    </row>
    <row r="35" spans="1:41" x14ac:dyDescent="0.3">
      <c r="B35" t="s">
        <v>71</v>
      </c>
      <c r="C35">
        <v>12</v>
      </c>
      <c r="D35">
        <v>6</v>
      </c>
      <c r="E35" t="s">
        <v>73</v>
      </c>
      <c r="F35" t="s">
        <v>38</v>
      </c>
      <c r="G35">
        <v>10</v>
      </c>
      <c r="H35" s="2" t="str">
        <f>IF(UnitDetails[[#This Row],[Ethanol Day]]&lt;9,"Early",IF(UnitDetails[[#This Row],[Ethanol Day]]&gt;16,"Late","Mid"))</f>
        <v>Mid</v>
      </c>
      <c r="I35" s="2" t="s">
        <v>48</v>
      </c>
      <c r="J35" s="2" t="s">
        <v>40</v>
      </c>
      <c r="K35">
        <v>199</v>
      </c>
      <c r="L35" s="13">
        <v>11.491270833333333</v>
      </c>
      <c r="M35">
        <v>76.137283922250305</v>
      </c>
      <c r="N35">
        <v>12.229722222222222</v>
      </c>
      <c r="O35">
        <v>77.855409225687097</v>
      </c>
      <c r="P35">
        <v>11.925277777777778</v>
      </c>
      <c r="Q35">
        <v>76.905826226501588</v>
      </c>
      <c r="R35">
        <v>10.703749999999999</v>
      </c>
      <c r="S35">
        <v>73.973902122145816</v>
      </c>
      <c r="T35">
        <v>11.106333333333334</v>
      </c>
      <c r="U35">
        <v>75.416387479164044</v>
      </c>
      <c r="V35">
        <v>1.1838616444710006</v>
      </c>
      <c r="W35">
        <v>8.4619949624368418E-2</v>
      </c>
      <c r="X35">
        <v>12.229722222222222</v>
      </c>
      <c r="Y35">
        <v>3</v>
      </c>
      <c r="Z35">
        <v>11.925277777777778</v>
      </c>
      <c r="AA35">
        <v>25</v>
      </c>
      <c r="AB35">
        <v>10.703749999999999</v>
      </c>
      <c r="AC35">
        <v>91</v>
      </c>
      <c r="AD35">
        <v>11.106333333333334</v>
      </c>
      <c r="AE35">
        <v>78</v>
      </c>
      <c r="AF35" s="3">
        <v>76.137283922250305</v>
      </c>
      <c r="AG35" s="3">
        <v>5.8888758798433498</v>
      </c>
      <c r="AH35">
        <v>3.3394427325762803E-2</v>
      </c>
      <c r="AI35" s="4">
        <f>1/UnitDetails[[#This Row],[Avg MeanISIinBurst]]</f>
        <v>29.945115999295183</v>
      </c>
      <c r="AJ35">
        <v>208.88119606653947</v>
      </c>
      <c r="AK35" s="3">
        <v>0.17760565702525838</v>
      </c>
      <c r="AL35">
        <v>73.986206468974089</v>
      </c>
      <c r="AM35">
        <v>1.5050793650793648</v>
      </c>
      <c r="AN35" t="b">
        <v>1</v>
      </c>
      <c r="AO35" t="b">
        <v>1</v>
      </c>
    </row>
    <row r="36" spans="1:41" x14ac:dyDescent="0.3">
      <c r="A36" t="s">
        <v>151</v>
      </c>
      <c r="B36" t="s">
        <v>71</v>
      </c>
      <c r="C36">
        <v>12</v>
      </c>
      <c r="D36">
        <v>15</v>
      </c>
      <c r="E36" t="s">
        <v>78</v>
      </c>
      <c r="F36" t="s">
        <v>38</v>
      </c>
      <c r="G36">
        <v>10</v>
      </c>
      <c r="H36" s="2" t="str">
        <f>IF(UnitDetails[[#This Row],[Ethanol Day]]&lt;9,"Early",IF(UnitDetails[[#This Row],[Ethanol Day]]&gt;16,"Late","Mid"))</f>
        <v>Mid</v>
      </c>
      <c r="I36" s="2" t="s">
        <v>42</v>
      </c>
      <c r="J36" s="2" t="s">
        <v>40</v>
      </c>
      <c r="K36">
        <v>199</v>
      </c>
      <c r="L36" s="14">
        <v>0.62597222222222215</v>
      </c>
      <c r="M36">
        <v>34.2526087272594</v>
      </c>
      <c r="N36">
        <v>1.0470833333333334</v>
      </c>
      <c r="O36">
        <v>50.060249939591763</v>
      </c>
      <c r="P36">
        <v>0.49805555555555553</v>
      </c>
      <c r="Q36">
        <v>29.334368271276034</v>
      </c>
      <c r="R36">
        <v>0.48208333333333325</v>
      </c>
      <c r="S36">
        <v>32.326219498803582</v>
      </c>
      <c r="T36">
        <v>0.47666666666666674</v>
      </c>
      <c r="U36">
        <v>24.008018200885751</v>
      </c>
      <c r="V36">
        <v>2.3518930442743939</v>
      </c>
      <c r="W36">
        <v>1.2537159527425408</v>
      </c>
      <c r="X36">
        <v>1.0470833333333334</v>
      </c>
      <c r="Y36">
        <v>3</v>
      </c>
      <c r="Z36">
        <v>0.49805555555555553</v>
      </c>
      <c r="AA36">
        <v>25</v>
      </c>
      <c r="AB36">
        <v>0.48208333333333325</v>
      </c>
      <c r="AC36">
        <v>91</v>
      </c>
      <c r="AD36">
        <v>0.47666666666666674</v>
      </c>
      <c r="AE36">
        <v>78</v>
      </c>
      <c r="AF36" s="3">
        <v>34.2526087272594</v>
      </c>
      <c r="AG36" s="3">
        <v>2.950901443473005</v>
      </c>
      <c r="AH36">
        <v>2.2086577723418509E-2</v>
      </c>
      <c r="AI36" s="4">
        <f>1/UnitDetails[[#This Row],[Avg MeanISIinBurst]]</f>
        <v>45.276367055258859</v>
      </c>
      <c r="AJ36">
        <v>168.61369507612719</v>
      </c>
      <c r="AK36" s="3">
        <v>4.6537203448514759E-2</v>
      </c>
      <c r="AL36">
        <v>152.28556386775611</v>
      </c>
      <c r="AM36">
        <v>9.0650406504065029E-2</v>
      </c>
      <c r="AN36" t="b">
        <v>1</v>
      </c>
      <c r="AO36" t="b">
        <v>1</v>
      </c>
    </row>
    <row r="37" spans="1:41" x14ac:dyDescent="0.3">
      <c r="A37" t="s">
        <v>151</v>
      </c>
      <c r="B37" t="s">
        <v>71</v>
      </c>
      <c r="C37">
        <v>12</v>
      </c>
      <c r="D37">
        <v>16</v>
      </c>
      <c r="E37" t="s">
        <v>79</v>
      </c>
      <c r="F37" t="s">
        <v>38</v>
      </c>
      <c r="G37">
        <v>10</v>
      </c>
      <c r="H37" s="2" t="str">
        <f>IF(UnitDetails[[#This Row],[Ethanol Day]]&lt;9,"Early",IF(UnitDetails[[#This Row],[Ethanol Day]]&gt;16,"Late","Mid"))</f>
        <v>Mid</v>
      </c>
      <c r="I37" s="2" t="s">
        <v>39</v>
      </c>
      <c r="J37" s="2" t="s">
        <v>40</v>
      </c>
      <c r="K37">
        <v>199</v>
      </c>
      <c r="L37" s="13">
        <v>0.92663194444444452</v>
      </c>
      <c r="M37">
        <v>16.150028044266811</v>
      </c>
      <c r="N37">
        <v>1.3708333333333333</v>
      </c>
      <c r="O37">
        <v>21.221936202651211</v>
      </c>
      <c r="P37">
        <v>0.85166666666666657</v>
      </c>
      <c r="Q37">
        <v>14.650758228307202</v>
      </c>
      <c r="R37">
        <v>0.7368055555555556</v>
      </c>
      <c r="S37">
        <v>15.629651330270619</v>
      </c>
      <c r="T37">
        <v>0.74722222222222212</v>
      </c>
      <c r="U37">
        <v>12.487314090152466</v>
      </c>
      <c r="V37">
        <v>1.4113634993312387</v>
      </c>
      <c r="W37">
        <v>0.98502686192615474</v>
      </c>
      <c r="X37">
        <v>1.3708333333333333</v>
      </c>
      <c r="Y37">
        <v>3</v>
      </c>
      <c r="Z37">
        <v>0.85166666666666657</v>
      </c>
      <c r="AA37">
        <v>25</v>
      </c>
      <c r="AB37">
        <v>0.7368055555555556</v>
      </c>
      <c r="AC37">
        <v>91</v>
      </c>
      <c r="AD37">
        <v>0.74722222222222212</v>
      </c>
      <c r="AE37">
        <v>78</v>
      </c>
      <c r="AF37" s="3">
        <v>16.150028044266811</v>
      </c>
      <c r="AG37" s="3">
        <v>2.316410418982819</v>
      </c>
      <c r="AH37">
        <v>2.6403011918329465E-2</v>
      </c>
      <c r="AI37" s="4">
        <f>1/UnitDetails[[#This Row],[Avg MeanISIinBurst]]</f>
        <v>37.874466863599807</v>
      </c>
      <c r="AJ37">
        <v>93.386936945135815</v>
      </c>
      <c r="AK37" s="3">
        <v>3.7758683675915013E-2</v>
      </c>
      <c r="AL37">
        <v>132.18677323689715</v>
      </c>
      <c r="AM37">
        <v>8.1811594202898533E-2</v>
      </c>
      <c r="AN37" t="b">
        <v>1</v>
      </c>
      <c r="AO37" t="b">
        <v>1</v>
      </c>
    </row>
    <row r="38" spans="1:41" x14ac:dyDescent="0.3">
      <c r="B38" t="s">
        <v>71</v>
      </c>
      <c r="C38">
        <v>12</v>
      </c>
      <c r="D38">
        <v>12</v>
      </c>
      <c r="E38" t="s">
        <v>75</v>
      </c>
      <c r="F38" t="s">
        <v>38</v>
      </c>
      <c r="G38">
        <v>10</v>
      </c>
      <c r="H38" s="2" t="str">
        <f>IF(UnitDetails[[#This Row],[Ethanol Day]]&lt;9,"Early",IF(UnitDetails[[#This Row],[Ethanol Day]]&gt;16,"Late","Mid"))</f>
        <v>Mid</v>
      </c>
      <c r="I38" s="2" t="s">
        <v>42</v>
      </c>
      <c r="J38" s="2" t="s">
        <v>39</v>
      </c>
      <c r="K38">
        <v>199</v>
      </c>
      <c r="L38" s="12">
        <v>7.0726388888888909</v>
      </c>
      <c r="M38">
        <v>41.674165933324069</v>
      </c>
      <c r="N38">
        <v>4.6077777777777769</v>
      </c>
      <c r="O38">
        <v>44.568107056243072</v>
      </c>
      <c r="P38">
        <v>2.499166666666667</v>
      </c>
      <c r="Q38">
        <v>29.002155213495517</v>
      </c>
      <c r="R38">
        <v>6.0077777777777781</v>
      </c>
      <c r="S38">
        <v>52.063815661268521</v>
      </c>
      <c r="T38">
        <v>15.175833333333339</v>
      </c>
      <c r="U38">
        <v>55.114503816793892</v>
      </c>
      <c r="V38">
        <v>1.5160544473276305</v>
      </c>
      <c r="W38">
        <v>0.18312705935697696</v>
      </c>
      <c r="X38">
        <v>4.6077777777777769</v>
      </c>
      <c r="Y38">
        <v>3</v>
      </c>
      <c r="Z38">
        <v>2.499166666666667</v>
      </c>
      <c r="AA38">
        <v>25</v>
      </c>
      <c r="AB38">
        <v>6.0077777777777781</v>
      </c>
      <c r="AC38">
        <v>91</v>
      </c>
      <c r="AD38">
        <v>15.175833333333339</v>
      </c>
      <c r="AE38">
        <v>78</v>
      </c>
      <c r="AF38" s="3">
        <v>41.674165933324069</v>
      </c>
      <c r="AG38" s="3">
        <v>3.0567711374833419</v>
      </c>
      <c r="AH38">
        <v>2.9551950524475512E-2</v>
      </c>
      <c r="AI38" s="4">
        <f>1/UnitDetails[[#This Row],[Avg MeanISIinBurst]]</f>
        <v>33.83871393435706</v>
      </c>
      <c r="AJ38">
        <v>126.17488371110721</v>
      </c>
      <c r="AK38" s="3">
        <v>6.9420040568156302E-2</v>
      </c>
      <c r="AL38">
        <v>111.14959514790493</v>
      </c>
      <c r="AM38">
        <v>0.61695238095238081</v>
      </c>
      <c r="AN38" t="b">
        <v>1</v>
      </c>
      <c r="AO38" t="b">
        <v>1</v>
      </c>
    </row>
    <row r="39" spans="1:41" x14ac:dyDescent="0.3">
      <c r="B39" t="s">
        <v>71</v>
      </c>
      <c r="C39">
        <v>12</v>
      </c>
      <c r="D39">
        <v>5</v>
      </c>
      <c r="E39" t="s">
        <v>68</v>
      </c>
      <c r="F39" t="s">
        <v>38</v>
      </c>
      <c r="G39">
        <v>10</v>
      </c>
      <c r="H39" s="2" t="str">
        <f>IF(UnitDetails[[#This Row],[Ethanol Day]]&lt;9,"Early",IF(UnitDetails[[#This Row],[Ethanol Day]]&gt;16,"Late","Mid"))</f>
        <v>Mid</v>
      </c>
      <c r="I39" s="2" t="s">
        <v>39</v>
      </c>
      <c r="J39" s="2" t="s">
        <v>39</v>
      </c>
      <c r="K39">
        <v>199</v>
      </c>
      <c r="L39" s="12">
        <v>0.2039236111111111</v>
      </c>
      <c r="M39">
        <v>12.857965082670917</v>
      </c>
      <c r="N39">
        <v>0.29333333333333328</v>
      </c>
      <c r="O39">
        <v>25.919777649867331</v>
      </c>
      <c r="P39">
        <v>0.19361111111111115</v>
      </c>
      <c r="Q39">
        <v>7.9692857054362181</v>
      </c>
      <c r="R39">
        <v>0.1673611111111111</v>
      </c>
      <c r="S39">
        <v>8.0615857413945715</v>
      </c>
      <c r="T39">
        <v>0.16138888888888889</v>
      </c>
      <c r="U39">
        <v>7.8124400202865827</v>
      </c>
      <c r="V39">
        <v>3.0058456277885202</v>
      </c>
      <c r="W39">
        <v>1.1418108776141265</v>
      </c>
      <c r="X39">
        <v>0.29333333333333328</v>
      </c>
      <c r="Y39">
        <v>3</v>
      </c>
      <c r="Z39">
        <v>0.19361111111111115</v>
      </c>
      <c r="AA39">
        <v>25</v>
      </c>
      <c r="AB39">
        <v>0.1673611111111111</v>
      </c>
      <c r="AC39">
        <v>91</v>
      </c>
      <c r="AD39">
        <v>0.16138888888888889</v>
      </c>
      <c r="AE39">
        <v>78</v>
      </c>
      <c r="AF39" s="3">
        <v>12.857965082670917</v>
      </c>
      <c r="AG39" s="3">
        <v>2.5029319125903204</v>
      </c>
      <c r="AH39">
        <v>2.0609334127440825E-2</v>
      </c>
      <c r="AI39" s="4">
        <f>1/UnitDetails[[#This Row],[Avg MeanISIinBurst]]</f>
        <v>48.521703506593376</v>
      </c>
      <c r="AJ39">
        <v>136.04898453227824</v>
      </c>
      <c r="AK39" s="3">
        <v>3.6328927872919331E-2</v>
      </c>
      <c r="AL39">
        <v>215.89684525439714</v>
      </c>
      <c r="AM39">
        <v>7.4242424242424249E-2</v>
      </c>
      <c r="AN39" t="b">
        <v>1</v>
      </c>
      <c r="AO39" t="b">
        <v>1</v>
      </c>
    </row>
    <row r="40" spans="1:41" x14ac:dyDescent="0.3">
      <c r="A40" t="s">
        <v>151</v>
      </c>
      <c r="B40" t="s">
        <v>71</v>
      </c>
      <c r="C40">
        <v>12</v>
      </c>
      <c r="D40">
        <v>17</v>
      </c>
      <c r="E40" t="s">
        <v>80</v>
      </c>
      <c r="F40" t="s">
        <v>38</v>
      </c>
      <c r="G40" s="37">
        <v>10</v>
      </c>
      <c r="H40" s="37" t="str">
        <f>IF(UnitDetails[[#This Row],[Ethanol Day]]&lt;9,"Early",IF(UnitDetails[[#This Row],[Ethanol Day]]&gt;16,"Late","Mid"))</f>
        <v>Mid</v>
      </c>
      <c r="I40" s="37" t="s">
        <v>42</v>
      </c>
      <c r="J40" s="37" t="s">
        <v>40</v>
      </c>
      <c r="K40" s="37">
        <v>199</v>
      </c>
      <c r="L40" s="40">
        <v>3.0737847222222223</v>
      </c>
      <c r="M40" s="37">
        <v>36.371281104094443</v>
      </c>
      <c r="N40" s="37">
        <v>4.4922222222222219</v>
      </c>
      <c r="O40" s="37">
        <v>46.183444773826132</v>
      </c>
      <c r="P40" s="37">
        <v>4.1213888888888892</v>
      </c>
      <c r="Q40" s="37">
        <v>42.293213924074685</v>
      </c>
      <c r="R40" s="37">
        <v>1.7927777777777776</v>
      </c>
      <c r="S40" s="37">
        <v>27.31351200708086</v>
      </c>
      <c r="T40" s="37">
        <v>1.8887499999999999</v>
      </c>
      <c r="U40" s="37">
        <v>26.463092458606269</v>
      </c>
      <c r="V40" s="37">
        <v>1.4105453196346784</v>
      </c>
      <c r="W40" s="37">
        <v>0.32134471469786824</v>
      </c>
      <c r="X40" s="37">
        <v>4.4922222222222219</v>
      </c>
      <c r="Y40" s="37">
        <v>3</v>
      </c>
      <c r="Z40" s="37">
        <v>4.1213888888888892</v>
      </c>
      <c r="AA40" s="37">
        <v>25</v>
      </c>
      <c r="AB40" s="37">
        <v>1.7927777777777776</v>
      </c>
      <c r="AC40" s="37">
        <v>91</v>
      </c>
      <c r="AD40" s="37">
        <v>1.8887499999999999</v>
      </c>
      <c r="AE40" s="37">
        <v>78</v>
      </c>
      <c r="AF40" s="38">
        <v>36.371281104094443</v>
      </c>
      <c r="AG40" s="38">
        <v>2.8427252916814485</v>
      </c>
      <c r="AH40" s="37">
        <v>2.8111198825420979E-2</v>
      </c>
      <c r="AI40" s="39">
        <f>1/UnitDetails[[#This Row],[Avg MeanISIinBurst]]</f>
        <v>35.573011532176253</v>
      </c>
      <c r="AJ40" s="37">
        <v>123.2473827711855</v>
      </c>
      <c r="AK40" s="38">
        <v>5.8285282814774721E-2</v>
      </c>
      <c r="AL40" s="37">
        <v>114.38543702973799</v>
      </c>
      <c r="AM40" s="37">
        <v>0.42893939393939373</v>
      </c>
      <c r="AN40" s="37" t="b">
        <v>1</v>
      </c>
      <c r="AO40" s="37" t="b">
        <v>1</v>
      </c>
    </row>
    <row r="41" spans="1:41" x14ac:dyDescent="0.3">
      <c r="A41" s="8"/>
      <c r="B41" s="8" t="s">
        <v>110</v>
      </c>
      <c r="C41" s="8">
        <v>24</v>
      </c>
      <c r="D41" s="8">
        <v>9</v>
      </c>
      <c r="E41" s="8" t="s">
        <v>79</v>
      </c>
      <c r="F41" t="s">
        <v>38</v>
      </c>
      <c r="G41" s="8">
        <v>9</v>
      </c>
      <c r="H41" s="9" t="str">
        <f>IF(UnitDetails[[#This Row],[Ethanol Day]]&lt;9,"Early",IF(UnitDetails[[#This Row],[Ethanol Day]]&gt;16,"Late","Mid"))</f>
        <v>Mid</v>
      </c>
      <c r="I41" s="9" t="s">
        <v>39</v>
      </c>
      <c r="J41" s="9" t="s">
        <v>40</v>
      </c>
      <c r="K41" s="8">
        <v>331</v>
      </c>
      <c r="L41" s="41">
        <v>4.7421527777777772</v>
      </c>
      <c r="M41" s="8">
        <v>47.926240147608276</v>
      </c>
      <c r="N41" s="8">
        <v>4.5430555555555552</v>
      </c>
      <c r="O41" s="8">
        <v>46.87050303885146</v>
      </c>
      <c r="P41" s="8">
        <v>4.9091666666666658</v>
      </c>
      <c r="Q41" s="8">
        <v>48.740090271441794</v>
      </c>
      <c r="R41" s="8">
        <v>4.7630555555555549</v>
      </c>
      <c r="S41" s="8">
        <v>48.003312200576765</v>
      </c>
      <c r="T41" s="8">
        <v>4.753333333333333</v>
      </c>
      <c r="U41" s="8">
        <v>48.018444355078408</v>
      </c>
      <c r="V41" s="8">
        <v>3.4808566779793368</v>
      </c>
      <c r="W41" s="8">
        <v>0.21361774859776508</v>
      </c>
      <c r="X41" s="8">
        <v>4.5430555555555552</v>
      </c>
      <c r="Y41" s="8">
        <v>219</v>
      </c>
      <c r="Z41" s="8">
        <v>4.9091666666666658</v>
      </c>
      <c r="AA41" s="8">
        <v>80</v>
      </c>
      <c r="AB41" s="8">
        <v>4.7630555555555549</v>
      </c>
      <c r="AC41" s="8">
        <v>3</v>
      </c>
      <c r="AD41" s="8">
        <v>4.753333333333333</v>
      </c>
      <c r="AE41" s="8">
        <v>27</v>
      </c>
      <c r="AF41" s="10">
        <v>47.926240147608276</v>
      </c>
      <c r="AG41" s="10">
        <v>3.0459868703837678</v>
      </c>
      <c r="AH41" s="8">
        <v>2.8948584569026881E-2</v>
      </c>
      <c r="AI41" s="11">
        <f>1/UnitDetails[[#This Row],[Avg MeanISIinBurst]]</f>
        <v>34.544003269504771</v>
      </c>
      <c r="AJ41" s="8">
        <v>129.33502068199019</v>
      </c>
      <c r="AK41" s="10">
        <v>6.775989604817155E-2</v>
      </c>
      <c r="AL41" s="8">
        <v>110.98332935980721</v>
      </c>
      <c r="AM41" s="8">
        <v>0.74755555555555553</v>
      </c>
      <c r="AN41" s="8" t="b">
        <v>1</v>
      </c>
      <c r="AO41" s="8" t="b">
        <v>1</v>
      </c>
    </row>
    <row r="42" spans="1:41" x14ac:dyDescent="0.3">
      <c r="B42" t="s">
        <v>110</v>
      </c>
      <c r="C42">
        <v>24</v>
      </c>
      <c r="D42">
        <v>4</v>
      </c>
      <c r="E42" t="s">
        <v>69</v>
      </c>
      <c r="F42" t="s">
        <v>38</v>
      </c>
      <c r="G42">
        <v>9</v>
      </c>
      <c r="H42" s="2" t="str">
        <f>IF(UnitDetails[[#This Row],[Ethanol Day]]&lt;9,"Early",IF(UnitDetails[[#This Row],[Ethanol Day]]&gt;16,"Late","Mid"))</f>
        <v>Mid</v>
      </c>
      <c r="I42" s="2" t="s">
        <v>39</v>
      </c>
      <c r="J42" s="2" t="s">
        <v>40</v>
      </c>
      <c r="K42">
        <v>331</v>
      </c>
      <c r="L42" s="14">
        <v>1.508576388888889</v>
      </c>
      <c r="M42">
        <v>18.225373045485394</v>
      </c>
      <c r="N42">
        <v>1.5102777777777778</v>
      </c>
      <c r="O42">
        <v>19.052681970379375</v>
      </c>
      <c r="P42">
        <v>1.2638888888888891</v>
      </c>
      <c r="Q42">
        <v>15.233408666174858</v>
      </c>
      <c r="R42">
        <v>1.7465277777777777</v>
      </c>
      <c r="S42">
        <v>20.365216834857808</v>
      </c>
      <c r="T42">
        <v>1.5136111111111112</v>
      </c>
      <c r="U42">
        <v>18.744710162907289</v>
      </c>
      <c r="V42">
        <v>2.2282834345067357</v>
      </c>
      <c r="W42">
        <v>0.67656300959507842</v>
      </c>
      <c r="X42">
        <v>1.5102777777777778</v>
      </c>
      <c r="Y42">
        <v>219</v>
      </c>
      <c r="Z42">
        <v>1.2638888888888891</v>
      </c>
      <c r="AA42">
        <v>80</v>
      </c>
      <c r="AB42">
        <v>1.7465277777777777</v>
      </c>
      <c r="AC42">
        <v>3</v>
      </c>
      <c r="AD42">
        <v>1.5136111111111112</v>
      </c>
      <c r="AE42">
        <v>27</v>
      </c>
      <c r="AF42" s="3">
        <v>18.225373045485394</v>
      </c>
      <c r="AG42" s="3">
        <v>2.3495615601396453</v>
      </c>
      <c r="AH42">
        <v>2.6745600545222604E-2</v>
      </c>
      <c r="AI42" s="4">
        <f>1/UnitDetails[[#This Row],[Avg MeanISIinBurst]]</f>
        <v>37.389326828132248</v>
      </c>
      <c r="AJ42">
        <v>88.83712664907469</v>
      </c>
      <c r="AK42" s="3">
        <v>3.9693948181031204E-2</v>
      </c>
      <c r="AL42">
        <v>124.6596795357475</v>
      </c>
      <c r="AM42">
        <v>0.12462121212121216</v>
      </c>
      <c r="AN42" t="b">
        <v>1</v>
      </c>
      <c r="AO42" t="b">
        <v>1</v>
      </c>
    </row>
    <row r="43" spans="1:41" x14ac:dyDescent="0.3">
      <c r="B43" t="s">
        <v>110</v>
      </c>
      <c r="C43">
        <v>24</v>
      </c>
      <c r="D43">
        <v>5</v>
      </c>
      <c r="E43" t="s">
        <v>70</v>
      </c>
      <c r="F43" t="s">
        <v>38</v>
      </c>
      <c r="G43">
        <v>9</v>
      </c>
      <c r="H43" s="2" t="str">
        <f>IF(UnitDetails[[#This Row],[Ethanol Day]]&lt;9,"Early",IF(UnitDetails[[#This Row],[Ethanol Day]]&gt;16,"Late","Mid"))</f>
        <v>Mid</v>
      </c>
      <c r="I43" s="2" t="s">
        <v>42</v>
      </c>
      <c r="J43" s="2" t="s">
        <v>40</v>
      </c>
      <c r="K43">
        <v>331</v>
      </c>
      <c r="L43" s="14">
        <v>1.3587847222222222</v>
      </c>
      <c r="M43">
        <v>20.397076438237274</v>
      </c>
      <c r="N43">
        <v>1.3084722222222223</v>
      </c>
      <c r="O43">
        <v>19.8839563170826</v>
      </c>
      <c r="P43">
        <v>1.5047222222222223</v>
      </c>
      <c r="Q43">
        <v>22.87245686148502</v>
      </c>
      <c r="R43">
        <v>1.4324999999999999</v>
      </c>
      <c r="S43">
        <v>19.340480729904151</v>
      </c>
      <c r="T43">
        <v>1.1894444444444445</v>
      </c>
      <c r="U43">
        <v>19.075496952967374</v>
      </c>
      <c r="V43">
        <v>2.2108674763117238</v>
      </c>
      <c r="W43">
        <v>0.68659652156698348</v>
      </c>
      <c r="X43">
        <v>1.3084722222222223</v>
      </c>
      <c r="Y43">
        <v>219</v>
      </c>
      <c r="Z43">
        <v>1.5047222222222223</v>
      </c>
      <c r="AA43">
        <v>80</v>
      </c>
      <c r="AB43">
        <v>1.4324999999999999</v>
      </c>
      <c r="AC43">
        <v>3</v>
      </c>
      <c r="AD43">
        <v>1.1894444444444445</v>
      </c>
      <c r="AE43">
        <v>27</v>
      </c>
      <c r="AF43" s="3">
        <v>20.397076438237274</v>
      </c>
      <c r="AG43" s="3">
        <v>2.4472604797569759</v>
      </c>
      <c r="AH43">
        <v>2.5534325728590098E-2</v>
      </c>
      <c r="AI43" s="4">
        <f>1/UnitDetails[[#This Row],[Avg MeanISIinBurst]]</f>
        <v>39.162968728025852</v>
      </c>
      <c r="AJ43">
        <v>113.4796066745316</v>
      </c>
      <c r="AK43" s="3">
        <v>3.9880104735311554E-2</v>
      </c>
      <c r="AL43">
        <v>136.0267041609921</v>
      </c>
      <c r="AM43">
        <v>0.12000000000000001</v>
      </c>
      <c r="AN43" t="b">
        <v>1</v>
      </c>
      <c r="AO43" t="b">
        <v>1</v>
      </c>
    </row>
    <row r="44" spans="1:41" x14ac:dyDescent="0.3">
      <c r="B44" t="s">
        <v>110</v>
      </c>
      <c r="C44">
        <v>24</v>
      </c>
      <c r="D44">
        <v>2</v>
      </c>
      <c r="E44" t="s">
        <v>68</v>
      </c>
      <c r="F44" t="s">
        <v>38</v>
      </c>
      <c r="G44">
        <v>9</v>
      </c>
      <c r="H44" s="2" t="str">
        <f>IF(UnitDetails[[#This Row],[Ethanol Day]]&lt;9,"Early",IF(UnitDetails[[#This Row],[Ethanol Day]]&gt;16,"Late","Mid"))</f>
        <v>Mid</v>
      </c>
      <c r="I44" s="2" t="s">
        <v>39</v>
      </c>
      <c r="J44" s="2" t="s">
        <v>40</v>
      </c>
      <c r="K44">
        <v>331</v>
      </c>
      <c r="L44" s="14">
        <v>1.3289236111111111</v>
      </c>
      <c r="M44">
        <v>16.000233652996243</v>
      </c>
      <c r="N44">
        <v>1.2341666666666666</v>
      </c>
      <c r="O44">
        <v>13.913271608344953</v>
      </c>
      <c r="P44">
        <v>1.5755555555555556</v>
      </c>
      <c r="Q44">
        <v>18.62060684825434</v>
      </c>
      <c r="R44">
        <v>1.2461111111111109</v>
      </c>
      <c r="S44">
        <v>13.922719844239966</v>
      </c>
      <c r="T44">
        <v>1.2598611111111111</v>
      </c>
      <c r="U44">
        <v>17.023383152974162</v>
      </c>
      <c r="V44">
        <v>2.1117425191310542</v>
      </c>
      <c r="W44">
        <v>0.74122082935170752</v>
      </c>
      <c r="X44">
        <v>1.2341666666666666</v>
      </c>
      <c r="Y44">
        <v>219</v>
      </c>
      <c r="Z44">
        <v>1.5755555555555556</v>
      </c>
      <c r="AA44">
        <v>80</v>
      </c>
      <c r="AB44">
        <v>1.2461111111111109</v>
      </c>
      <c r="AC44">
        <v>3</v>
      </c>
      <c r="AD44">
        <v>1.2598611111111111</v>
      </c>
      <c r="AE44">
        <v>27</v>
      </c>
      <c r="AF44" s="3">
        <v>16.000233652996243</v>
      </c>
      <c r="AG44" s="3">
        <v>2.2542765055052247</v>
      </c>
      <c r="AH44">
        <v>2.7284170464428461E-2</v>
      </c>
      <c r="AI44" s="4">
        <f>1/UnitDetails[[#This Row],[Avg MeanISIinBurst]]</f>
        <v>36.651288383634117</v>
      </c>
      <c r="AJ44">
        <v>85.21686038143983</v>
      </c>
      <c r="AK44" s="3">
        <v>3.6849576887633191E-2</v>
      </c>
      <c r="AL44">
        <v>122.38039551944431</v>
      </c>
      <c r="AM44">
        <v>0.10088888888888888</v>
      </c>
      <c r="AN44" t="b">
        <v>1</v>
      </c>
      <c r="AO44" t="b">
        <v>1</v>
      </c>
    </row>
    <row r="45" spans="1:41" x14ac:dyDescent="0.3">
      <c r="B45" t="s">
        <v>110</v>
      </c>
      <c r="C45">
        <v>24</v>
      </c>
      <c r="D45">
        <v>1</v>
      </c>
      <c r="E45" t="s">
        <v>66</v>
      </c>
      <c r="F45" t="s">
        <v>38</v>
      </c>
      <c r="G45">
        <v>9</v>
      </c>
      <c r="H45" s="2" t="str">
        <f>IF(UnitDetails[[#This Row],[Ethanol Day]]&lt;9,"Early",IF(UnitDetails[[#This Row],[Ethanol Day]]&gt;16,"Late","Mid"))</f>
        <v>Mid</v>
      </c>
      <c r="I45" s="2" t="s">
        <v>42</v>
      </c>
      <c r="J45" s="2" t="s">
        <v>39</v>
      </c>
      <c r="K45">
        <v>331</v>
      </c>
      <c r="L45" s="15">
        <v>3.4576041666666666</v>
      </c>
      <c r="M45">
        <v>36.173416982698946</v>
      </c>
      <c r="N45">
        <v>2.216388888888889</v>
      </c>
      <c r="O45">
        <v>26.878739615485117</v>
      </c>
      <c r="P45">
        <v>5.9204166666666671</v>
      </c>
      <c r="Q45">
        <v>55.916296576754704</v>
      </c>
      <c r="R45">
        <v>3.6427777777777774</v>
      </c>
      <c r="S45">
        <v>41.578286686132621</v>
      </c>
      <c r="T45">
        <v>2.0508333333333333</v>
      </c>
      <c r="U45">
        <v>25.256064950937276</v>
      </c>
      <c r="V45">
        <v>3.2029484557669909</v>
      </c>
      <c r="W45">
        <v>0.28656542413578567</v>
      </c>
      <c r="X45">
        <v>2.216388888888889</v>
      </c>
      <c r="Y45">
        <v>219</v>
      </c>
      <c r="Z45">
        <v>5.9204166666666671</v>
      </c>
      <c r="AA45">
        <v>80</v>
      </c>
      <c r="AB45">
        <v>3.6427777777777774</v>
      </c>
      <c r="AC45">
        <v>3</v>
      </c>
      <c r="AD45">
        <v>2.0508333333333333</v>
      </c>
      <c r="AE45">
        <v>27</v>
      </c>
      <c r="AF45" s="3">
        <v>36.173416982698946</v>
      </c>
      <c r="AG45" s="3">
        <v>2.8495478023372276</v>
      </c>
      <c r="AH45">
        <v>2.9070127424205786E-2</v>
      </c>
      <c r="AI45" s="4">
        <f>1/UnitDetails[[#This Row],[Avg MeanISIinBurst]]</f>
        <v>34.399574016566959</v>
      </c>
      <c r="AJ45">
        <v>97.678672928247451</v>
      </c>
      <c r="AK45" s="3">
        <v>6.2595647924298226E-2</v>
      </c>
      <c r="AL45">
        <v>111.03557196210731</v>
      </c>
      <c r="AM45">
        <v>0.42829629629629623</v>
      </c>
      <c r="AN45" t="b">
        <v>1</v>
      </c>
      <c r="AO45" t="b">
        <v>1</v>
      </c>
    </row>
    <row r="46" spans="1:41" x14ac:dyDescent="0.3">
      <c r="B46" t="s">
        <v>110</v>
      </c>
      <c r="C46">
        <v>24</v>
      </c>
      <c r="D46">
        <v>8</v>
      </c>
      <c r="E46" t="s">
        <v>78</v>
      </c>
      <c r="F46" t="s">
        <v>38</v>
      </c>
      <c r="G46">
        <v>9</v>
      </c>
      <c r="H46" s="2" t="str">
        <f>IF(UnitDetails[[#This Row],[Ethanol Day]]&lt;9,"Early",IF(UnitDetails[[#This Row],[Ethanol Day]]&gt;16,"Late","Mid"))</f>
        <v>Mid</v>
      </c>
      <c r="I46" s="2" t="s">
        <v>39</v>
      </c>
      <c r="J46" s="2" t="s">
        <v>39</v>
      </c>
      <c r="K46">
        <v>331</v>
      </c>
      <c r="L46" s="12">
        <v>1.6825694444444446</v>
      </c>
      <c r="M46">
        <v>21.775275957571498</v>
      </c>
      <c r="N46">
        <v>1.3988888888888891</v>
      </c>
      <c r="O46">
        <v>18.802108308897367</v>
      </c>
      <c r="P46">
        <v>1.9627777777777775</v>
      </c>
      <c r="Q46">
        <v>25.105040306566423</v>
      </c>
      <c r="R46">
        <v>1.7747222222222225</v>
      </c>
      <c r="S46">
        <v>21.851471894569318</v>
      </c>
      <c r="T46">
        <v>1.5938888888888891</v>
      </c>
      <c r="U46">
        <v>21.310065438405516</v>
      </c>
      <c r="V46">
        <v>2.3292585693438652</v>
      </c>
      <c r="W46">
        <v>0.60370732366674851</v>
      </c>
      <c r="X46">
        <v>1.3988888888888891</v>
      </c>
      <c r="Y46">
        <v>219</v>
      </c>
      <c r="Z46">
        <v>1.9627777777777775</v>
      </c>
      <c r="AA46">
        <v>80</v>
      </c>
      <c r="AB46">
        <v>1.7747222222222225</v>
      </c>
      <c r="AC46">
        <v>3</v>
      </c>
      <c r="AD46">
        <v>1.5938888888888891</v>
      </c>
      <c r="AE46">
        <v>27</v>
      </c>
      <c r="AF46" s="3">
        <v>21.775275957571498</v>
      </c>
      <c r="AG46" s="3">
        <v>2.3332319953816456</v>
      </c>
      <c r="AH46">
        <v>2.7227112768095776E-2</v>
      </c>
      <c r="AI46" s="4">
        <f>1/UnitDetails[[#This Row],[Avg MeanISIinBurst]]</f>
        <v>36.728095575810791</v>
      </c>
      <c r="AJ46">
        <v>86.171510253151055</v>
      </c>
      <c r="AK46" s="3">
        <v>3.9869441602956218E-2</v>
      </c>
      <c r="AL46">
        <v>121.98289555939886</v>
      </c>
      <c r="AM46">
        <v>0.15920289855072464</v>
      </c>
      <c r="AN46" t="b">
        <v>1</v>
      </c>
      <c r="AO46" t="b">
        <v>1</v>
      </c>
    </row>
    <row r="47" spans="1:41" s="8" customFormat="1" x14ac:dyDescent="0.3">
      <c r="A47"/>
      <c r="B47" t="s">
        <v>110</v>
      </c>
      <c r="C47">
        <v>24</v>
      </c>
      <c r="D47">
        <v>6</v>
      </c>
      <c r="E47" t="s">
        <v>86</v>
      </c>
      <c r="F47" t="s">
        <v>38</v>
      </c>
      <c r="G47">
        <v>9</v>
      </c>
      <c r="H47" s="2" t="str">
        <f>IF(UnitDetails[[#This Row],[Ethanol Day]]&lt;9,"Early",IF(UnitDetails[[#This Row],[Ethanol Day]]&gt;16,"Late","Mid"))</f>
        <v>Mid</v>
      </c>
      <c r="I47" s="2" t="s">
        <v>42</v>
      </c>
      <c r="J47" s="2" t="s">
        <v>39</v>
      </c>
      <c r="K47">
        <v>331</v>
      </c>
      <c r="L47" s="12">
        <v>1.3510416666666667</v>
      </c>
      <c r="M47">
        <v>14.791676810832733</v>
      </c>
      <c r="N47">
        <v>1.3695833333333332</v>
      </c>
      <c r="O47">
        <v>14.506828824324089</v>
      </c>
      <c r="P47">
        <v>1.4633333333333332</v>
      </c>
      <c r="Q47">
        <v>16.798803189147069</v>
      </c>
      <c r="R47">
        <v>1.3627777777777779</v>
      </c>
      <c r="S47">
        <v>15.313918372910388</v>
      </c>
      <c r="T47">
        <v>1.2084722222222222</v>
      </c>
      <c r="U47">
        <v>12.069768067521842</v>
      </c>
      <c r="V47">
        <v>2.0810453578919788</v>
      </c>
      <c r="W47">
        <v>0.72805990614966654</v>
      </c>
      <c r="X47">
        <v>1.3695833333333332</v>
      </c>
      <c r="Y47">
        <v>219</v>
      </c>
      <c r="Z47">
        <v>1.4633333333333332</v>
      </c>
      <c r="AA47">
        <v>80</v>
      </c>
      <c r="AB47">
        <v>1.3627777777777779</v>
      </c>
      <c r="AC47">
        <v>3</v>
      </c>
      <c r="AD47">
        <v>1.2084722222222222</v>
      </c>
      <c r="AE47">
        <v>27</v>
      </c>
      <c r="AF47" s="3">
        <v>14.791676810832733</v>
      </c>
      <c r="AG47" s="3">
        <v>2.2132831509181394</v>
      </c>
      <c r="AH47">
        <v>2.6727993045351898E-2</v>
      </c>
      <c r="AI47" s="4">
        <f>1/UnitDetails[[#This Row],[Avg MeanISIinBurst]]</f>
        <v>37.413957654927778</v>
      </c>
      <c r="AJ47">
        <v>82.441774163012923</v>
      </c>
      <c r="AK47" s="3">
        <v>3.4995280512434904E-2</v>
      </c>
      <c r="AL47">
        <v>133.92175071626846</v>
      </c>
      <c r="AM47">
        <v>9.2814814814814794E-2</v>
      </c>
      <c r="AN47" t="b">
        <v>1</v>
      </c>
      <c r="AO47" t="b">
        <v>1</v>
      </c>
    </row>
    <row r="48" spans="1:41" s="8" customFormat="1" x14ac:dyDescent="0.3">
      <c r="A48"/>
      <c r="B48" t="s">
        <v>110</v>
      </c>
      <c r="C48">
        <v>24</v>
      </c>
      <c r="D48">
        <v>3</v>
      </c>
      <c r="E48" t="s">
        <v>88</v>
      </c>
      <c r="F48" t="s">
        <v>38</v>
      </c>
      <c r="G48">
        <v>9</v>
      </c>
      <c r="H48" s="2" t="str">
        <f>IF(UnitDetails[[#This Row],[Ethanol Day]]&lt;9,"Early",IF(UnitDetails[[#This Row],[Ethanol Day]]&gt;16,"Late","Mid"))</f>
        <v>Mid</v>
      </c>
      <c r="I48" s="2" t="s">
        <v>39</v>
      </c>
      <c r="J48" s="2" t="s">
        <v>39</v>
      </c>
      <c r="K48">
        <v>331</v>
      </c>
      <c r="L48" s="12">
        <v>0.37624999999999997</v>
      </c>
      <c r="M48">
        <v>4.9097265024787937</v>
      </c>
      <c r="N48">
        <v>0.36861111111111106</v>
      </c>
      <c r="O48">
        <v>6.3682193677222187</v>
      </c>
      <c r="P48">
        <v>0.46638888888888896</v>
      </c>
      <c r="Q48">
        <v>5.6855014235945944</v>
      </c>
      <c r="R48">
        <v>0.32236111111111115</v>
      </c>
      <c r="S48">
        <v>3.0381350800055511</v>
      </c>
      <c r="T48">
        <v>0.34763888888888889</v>
      </c>
      <c r="U48">
        <v>4.6466698205343926</v>
      </c>
      <c r="V48">
        <v>1.4378852995965885</v>
      </c>
      <c r="W48">
        <v>2.6572534349080419</v>
      </c>
      <c r="X48">
        <v>0.36861111111111106</v>
      </c>
      <c r="Y48">
        <v>219</v>
      </c>
      <c r="Z48">
        <v>0.46638888888888896</v>
      </c>
      <c r="AA48">
        <v>80</v>
      </c>
      <c r="AB48">
        <v>0.32236111111111115</v>
      </c>
      <c r="AC48">
        <v>3</v>
      </c>
      <c r="AD48">
        <v>0.34763888888888889</v>
      </c>
      <c r="AE48">
        <v>27</v>
      </c>
      <c r="AF48" s="3">
        <v>4.9097265024787937</v>
      </c>
      <c r="AG48" s="3">
        <v>2.0187669376693766</v>
      </c>
      <c r="AH48">
        <v>2.5015341656988006E-2</v>
      </c>
      <c r="AI48" s="4">
        <f>1/UnitDetails[[#This Row],[Avg MeanISIinBurst]]</f>
        <v>39.975468403033034</v>
      </c>
      <c r="AJ48">
        <v>68.863561226886148</v>
      </c>
      <c r="AK48" s="3">
        <v>2.5494870789729011E-2</v>
      </c>
      <c r="AL48">
        <v>134.35898765725511</v>
      </c>
      <c r="AM48">
        <v>9.6376811594202933E-3</v>
      </c>
      <c r="AN48" t="b">
        <v>1</v>
      </c>
      <c r="AO48" t="b">
        <v>1</v>
      </c>
    </row>
    <row r="49" spans="1:41" x14ac:dyDescent="0.3">
      <c r="B49" t="s">
        <v>55</v>
      </c>
      <c r="C49">
        <v>4</v>
      </c>
      <c r="D49">
        <v>8</v>
      </c>
      <c r="E49" t="s">
        <v>54</v>
      </c>
      <c r="F49" t="s">
        <v>38</v>
      </c>
      <c r="G49">
        <v>21</v>
      </c>
      <c r="H49" s="2" t="str">
        <f>IF(UnitDetails[[#This Row],[Ethanol Day]]&lt;9,"Early",IF(UnitDetails[[#This Row],[Ethanol Day]]&gt;16,"Late","Mid"))</f>
        <v>Late</v>
      </c>
      <c r="I49" s="2" t="s">
        <v>40</v>
      </c>
      <c r="J49" s="2" t="s">
        <v>39</v>
      </c>
      <c r="K49">
        <v>344</v>
      </c>
      <c r="L49" s="3">
        <v>11.310555555555554</v>
      </c>
      <c r="M49">
        <v>83.201685654658263</v>
      </c>
      <c r="N49">
        <v>12.56388888888889</v>
      </c>
      <c r="O49">
        <v>84.739386079616466</v>
      </c>
      <c r="P49">
        <v>11.359444444444444</v>
      </c>
      <c r="Q49">
        <v>83.165120579796977</v>
      </c>
      <c r="R49">
        <v>10.952777777777778</v>
      </c>
      <c r="S49">
        <v>82.628517187107619</v>
      </c>
      <c r="T49">
        <v>10.366111111111111</v>
      </c>
      <c r="U49">
        <v>81.809735330838762</v>
      </c>
      <c r="V49">
        <v>18.504005400255679</v>
      </c>
      <c r="W49">
        <v>9.31279063084655E-2</v>
      </c>
      <c r="X49">
        <v>12.56388888888889</v>
      </c>
      <c r="Y49">
        <v>2</v>
      </c>
      <c r="Z49">
        <v>11.359444444444444</v>
      </c>
      <c r="AA49">
        <v>0</v>
      </c>
      <c r="AB49">
        <v>10.952777777777778</v>
      </c>
      <c r="AC49">
        <v>59</v>
      </c>
      <c r="AD49">
        <v>10.366111111111111</v>
      </c>
      <c r="AE49">
        <v>89</v>
      </c>
      <c r="AF49" s="3">
        <v>83.201685654658263</v>
      </c>
      <c r="AG49" s="3">
        <v>5.0544270637888706</v>
      </c>
      <c r="AH49">
        <v>3.0746428205741781E-2</v>
      </c>
      <c r="AI49" s="4">
        <f>1/UnitDetails[[#This Row],[Avg MeanISIinBurst]]</f>
        <v>32.524103070068271</v>
      </c>
      <c r="AJ49">
        <v>108.8999906131111</v>
      </c>
      <c r="AK49" s="3">
        <v>0.14438584278487177</v>
      </c>
      <c r="AL49">
        <v>69.795246151813501</v>
      </c>
      <c r="AM49">
        <v>1.8962121212121212</v>
      </c>
      <c r="AN49" t="b">
        <v>1</v>
      </c>
      <c r="AO49" t="b">
        <v>1</v>
      </c>
    </row>
    <row r="50" spans="1:41" x14ac:dyDescent="0.3">
      <c r="B50" t="s">
        <v>55</v>
      </c>
      <c r="C50">
        <v>4</v>
      </c>
      <c r="D50">
        <v>3</v>
      </c>
      <c r="E50" t="s">
        <v>43</v>
      </c>
      <c r="F50" t="s">
        <v>38</v>
      </c>
      <c r="G50">
        <v>21</v>
      </c>
      <c r="H50" s="2" t="str">
        <f>IF(UnitDetails[[#This Row],[Ethanol Day]]&lt;9,"Early",IF(UnitDetails[[#This Row],[Ethanol Day]]&gt;16,"Late","Mid"))</f>
        <v>Late</v>
      </c>
      <c r="I50" s="2" t="s">
        <v>42</v>
      </c>
      <c r="J50" s="2" t="s">
        <v>48</v>
      </c>
      <c r="K50">
        <v>344</v>
      </c>
      <c r="L50" s="14">
        <v>0.32520833333333332</v>
      </c>
      <c r="M50">
        <v>8.6696830048888458</v>
      </c>
      <c r="N50">
        <v>0.75861111111111112</v>
      </c>
      <c r="O50">
        <v>14.102177559000859</v>
      </c>
      <c r="P50">
        <v>0.28222222222222221</v>
      </c>
      <c r="Q50">
        <v>6.2231776828684033</v>
      </c>
      <c r="R50">
        <v>0.14333333333333334</v>
      </c>
      <c r="S50">
        <v>5.9197100136470659</v>
      </c>
      <c r="T50">
        <v>0.11666666666666665</v>
      </c>
      <c r="U50">
        <v>7.9719120197089257</v>
      </c>
      <c r="V50">
        <v>3.5775835012255426</v>
      </c>
      <c r="W50">
        <v>3.0689982164449821</v>
      </c>
      <c r="X50">
        <v>0.75861111111111112</v>
      </c>
      <c r="Y50">
        <v>2</v>
      </c>
      <c r="Z50">
        <v>0.28222222222222221</v>
      </c>
      <c r="AA50">
        <v>0</v>
      </c>
      <c r="AB50">
        <v>0.14333333333333334</v>
      </c>
      <c r="AC50">
        <v>59</v>
      </c>
      <c r="AD50">
        <v>0.11666666666666665</v>
      </c>
      <c r="AE50">
        <v>89</v>
      </c>
      <c r="AF50" s="3">
        <v>8.6696830048888458</v>
      </c>
      <c r="AG50" s="3">
        <v>2.2806230718392881</v>
      </c>
      <c r="AH50">
        <v>2.2103467774167104E-2</v>
      </c>
      <c r="AI50" s="4">
        <f>1/UnitDetails[[#This Row],[Avg MeanISIinBurst]]</f>
        <v>45.241769762875215</v>
      </c>
      <c r="AJ50">
        <v>121.82604818375205</v>
      </c>
      <c r="AK50" s="3">
        <v>2.9889608871387634E-2</v>
      </c>
      <c r="AL50">
        <v>164.42815743346779</v>
      </c>
      <c r="AM50">
        <v>1.9922480620155038E-2</v>
      </c>
      <c r="AN50" t="b">
        <v>1</v>
      </c>
      <c r="AO50" t="b">
        <v>1</v>
      </c>
    </row>
    <row r="51" spans="1:41" s="6" customFormat="1" x14ac:dyDescent="0.3">
      <c r="A51"/>
      <c r="B51" t="s">
        <v>55</v>
      </c>
      <c r="C51">
        <v>4</v>
      </c>
      <c r="D51">
        <v>6</v>
      </c>
      <c r="E51" t="s">
        <v>45</v>
      </c>
      <c r="F51" t="s">
        <v>38</v>
      </c>
      <c r="G51">
        <v>21</v>
      </c>
      <c r="H51" s="2" t="str">
        <f>IF(UnitDetails[[#This Row],[Ethanol Day]]&lt;9,"Early",IF(UnitDetails[[#This Row],[Ethanol Day]]&gt;16,"Late","Mid"))</f>
        <v>Late</v>
      </c>
      <c r="I51" s="2" t="s">
        <v>42</v>
      </c>
      <c r="J51" s="2" t="s">
        <v>44</v>
      </c>
      <c r="K51">
        <v>344</v>
      </c>
      <c r="L51" s="3">
        <v>1.0787089646464647</v>
      </c>
      <c r="M51">
        <v>24.36415815241342</v>
      </c>
      <c r="N51">
        <v>1.9961111111111112</v>
      </c>
      <c r="O51">
        <v>29.044477652451814</v>
      </c>
      <c r="P51">
        <v>0.82236111111111121</v>
      </c>
      <c r="Q51">
        <v>19.904130196106305</v>
      </c>
      <c r="R51">
        <v>0.72166666666666668</v>
      </c>
      <c r="S51">
        <v>23.705975641432335</v>
      </c>
      <c r="T51">
        <v>0.77469696969696966</v>
      </c>
      <c r="U51">
        <v>24.38365545808616</v>
      </c>
      <c r="V51">
        <v>7.523681529296951</v>
      </c>
      <c r="W51">
        <v>0.8545128456990273</v>
      </c>
      <c r="X51">
        <v>1.9961111111111112</v>
      </c>
      <c r="Y51">
        <v>2</v>
      </c>
      <c r="Z51">
        <v>0.82236111111111121</v>
      </c>
      <c r="AA51">
        <v>0</v>
      </c>
      <c r="AB51">
        <v>0.72166666666666668</v>
      </c>
      <c r="AC51">
        <v>59</v>
      </c>
      <c r="AD51">
        <v>0.77469696969696966</v>
      </c>
      <c r="AE51">
        <v>89</v>
      </c>
      <c r="AF51" s="3">
        <v>24.36415815241342</v>
      </c>
      <c r="AG51" s="3">
        <v>7.1625082634159458</v>
      </c>
      <c r="AH51">
        <v>2.5449007062666215E-2</v>
      </c>
      <c r="AI51" s="4">
        <f>1/UnitDetails[[#This Row],[Avg MeanISIinBurst]]</f>
        <v>39.294263919121761</v>
      </c>
      <c r="AJ51">
        <v>139.50307110020074</v>
      </c>
      <c r="AK51" s="3">
        <v>8.6684598274822403E-2</v>
      </c>
      <c r="AL51">
        <v>147.90337964759163</v>
      </c>
      <c r="AM51">
        <v>0.12048780487804875</v>
      </c>
      <c r="AN51" t="b">
        <v>1</v>
      </c>
      <c r="AO51" t="b">
        <v>1</v>
      </c>
    </row>
    <row r="52" spans="1:41" s="6" customFormat="1" x14ac:dyDescent="0.3">
      <c r="A52"/>
      <c r="B52" t="s">
        <v>55</v>
      </c>
      <c r="C52">
        <v>4</v>
      </c>
      <c r="D52">
        <v>7</v>
      </c>
      <c r="E52" t="s">
        <v>46</v>
      </c>
      <c r="F52" t="s">
        <v>38</v>
      </c>
      <c r="G52">
        <v>21</v>
      </c>
      <c r="H52" s="2" t="str">
        <f>IF(UnitDetails[[#This Row],[Ethanol Day]]&lt;9,"Early",IF(UnitDetails[[#This Row],[Ethanol Day]]&gt;16,"Late","Mid"))</f>
        <v>Late</v>
      </c>
      <c r="I52" s="2" t="s">
        <v>39</v>
      </c>
      <c r="J52" s="2" t="s">
        <v>39</v>
      </c>
      <c r="K52">
        <v>344</v>
      </c>
      <c r="L52" s="12">
        <v>2.7395833333333335</v>
      </c>
      <c r="M52">
        <v>27.49359264371228</v>
      </c>
      <c r="N52">
        <v>0.78736111111111129</v>
      </c>
      <c r="O52">
        <v>8.9789010935929916</v>
      </c>
      <c r="P52">
        <v>3.3890277777777773</v>
      </c>
      <c r="Q52">
        <v>34.56160162829444</v>
      </c>
      <c r="R52">
        <v>3.5113888888888893</v>
      </c>
      <c r="S52">
        <v>35.890069586364426</v>
      </c>
      <c r="T52">
        <v>3.2705555555555557</v>
      </c>
      <c r="U52">
        <v>34.439803796887155</v>
      </c>
      <c r="V52">
        <v>9.1271365181511559</v>
      </c>
      <c r="W52">
        <v>0.39065350813070687</v>
      </c>
      <c r="X52">
        <v>0.78736111111111129</v>
      </c>
      <c r="Y52">
        <v>2</v>
      </c>
      <c r="Z52">
        <v>3.3890277777777773</v>
      </c>
      <c r="AA52">
        <v>0</v>
      </c>
      <c r="AB52">
        <v>3.5113888888888893</v>
      </c>
      <c r="AC52">
        <v>59</v>
      </c>
      <c r="AD52">
        <v>3.2705555555555557</v>
      </c>
      <c r="AE52">
        <v>89</v>
      </c>
      <c r="AF52" s="3">
        <v>27.49359264371228</v>
      </c>
      <c r="AG52" s="3">
        <v>2.4248444561935036</v>
      </c>
      <c r="AH52">
        <v>2.7647322053983767E-2</v>
      </c>
      <c r="AI52" s="4">
        <f>1/UnitDetails[[#This Row],[Avg MeanISIinBurst]]</f>
        <v>36.169868388967807</v>
      </c>
      <c r="AJ52">
        <v>79.557439465513724</v>
      </c>
      <c r="AK52" s="3">
        <v>4.4180562651944304E-2</v>
      </c>
      <c r="AL52">
        <v>116.22744940408597</v>
      </c>
      <c r="AM52">
        <v>0.34085714285714286</v>
      </c>
      <c r="AN52" t="b">
        <v>1</v>
      </c>
      <c r="AO52" t="b">
        <v>1</v>
      </c>
    </row>
    <row r="53" spans="1:41" s="6" customFormat="1" x14ac:dyDescent="0.3">
      <c r="A53"/>
      <c r="B53" t="s">
        <v>55</v>
      </c>
      <c r="C53">
        <v>4</v>
      </c>
      <c r="D53">
        <v>4</v>
      </c>
      <c r="E53" t="s">
        <v>52</v>
      </c>
      <c r="F53" t="s">
        <v>38</v>
      </c>
      <c r="G53">
        <v>21</v>
      </c>
      <c r="H53" s="2" t="str">
        <f>IF(UnitDetails[[#This Row],[Ethanol Day]]&lt;9,"Early",IF(UnitDetails[[#This Row],[Ethanol Day]]&gt;16,"Late","Mid"))</f>
        <v>Late</v>
      </c>
      <c r="I53" s="2" t="s">
        <v>39</v>
      </c>
      <c r="J53" s="2" t="s">
        <v>39</v>
      </c>
      <c r="K53">
        <v>344</v>
      </c>
      <c r="L53" s="12">
        <v>1.8650694444444444</v>
      </c>
      <c r="M53">
        <v>27.549127713883614</v>
      </c>
      <c r="N53">
        <v>1.7388888888888889</v>
      </c>
      <c r="O53">
        <v>24.958094390846565</v>
      </c>
      <c r="P53">
        <v>1.5525</v>
      </c>
      <c r="Q53">
        <v>23.957344551271451</v>
      </c>
      <c r="R53">
        <v>2.096111111111111</v>
      </c>
      <c r="S53">
        <v>30.539238555758203</v>
      </c>
      <c r="T53">
        <v>2.0727777777777781</v>
      </c>
      <c r="U53">
        <v>32.014307014165951</v>
      </c>
      <c r="V53">
        <v>7.451409504321143</v>
      </c>
      <c r="W53">
        <v>0.59165121484617778</v>
      </c>
      <c r="X53">
        <v>1.7388888888888889</v>
      </c>
      <c r="Y53">
        <v>2</v>
      </c>
      <c r="Z53">
        <v>1.5525</v>
      </c>
      <c r="AA53">
        <v>0</v>
      </c>
      <c r="AB53">
        <v>2.096111111111111</v>
      </c>
      <c r="AC53">
        <v>59</v>
      </c>
      <c r="AD53">
        <v>2.0727777777777781</v>
      </c>
      <c r="AE53">
        <v>89</v>
      </c>
      <c r="AF53" s="3">
        <v>27.549127713883614</v>
      </c>
      <c r="AG53" s="3">
        <v>2.6281997038953127</v>
      </c>
      <c r="AH53">
        <v>2.9708935530100185E-2</v>
      </c>
      <c r="AI53" s="4">
        <f>1/UnitDetails[[#This Row],[Avg MeanISIinBurst]]</f>
        <v>33.65990676397108</v>
      </c>
      <c r="AJ53">
        <v>62.666053883562867</v>
      </c>
      <c r="AK53" s="3">
        <v>5.3321218886280483E-2</v>
      </c>
      <c r="AL53">
        <v>86.725227095831684</v>
      </c>
      <c r="AM53">
        <v>0.19395348837209303</v>
      </c>
      <c r="AN53" t="b">
        <v>1</v>
      </c>
      <c r="AO53" t="b">
        <v>1</v>
      </c>
    </row>
    <row r="54" spans="1:41" s="37" customFormat="1" x14ac:dyDescent="0.3">
      <c r="A54"/>
      <c r="B54" t="s">
        <v>55</v>
      </c>
      <c r="C54">
        <v>4</v>
      </c>
      <c r="D54">
        <v>12</v>
      </c>
      <c r="E54" t="s">
        <v>50</v>
      </c>
      <c r="F54" t="s">
        <v>38</v>
      </c>
      <c r="G54">
        <v>21</v>
      </c>
      <c r="H54" s="2" t="str">
        <f>IF(UnitDetails[[#This Row],[Ethanol Day]]&lt;9,"Early",IF(UnitDetails[[#This Row],[Ethanol Day]]&gt;16,"Late","Mid"))</f>
        <v>Late</v>
      </c>
      <c r="I54" s="2" t="s">
        <v>39</v>
      </c>
      <c r="J54" s="2" t="s">
        <v>39</v>
      </c>
      <c r="K54">
        <v>344</v>
      </c>
      <c r="L54" s="12">
        <v>1.5867361111111111</v>
      </c>
      <c r="M54">
        <v>20.314153963794542</v>
      </c>
      <c r="N54">
        <v>2.0180555555555557</v>
      </c>
      <c r="O54">
        <v>23.026245262560021</v>
      </c>
      <c r="P54">
        <v>1.6130555555555555</v>
      </c>
      <c r="Q54">
        <v>18.953341295279888</v>
      </c>
      <c r="R54">
        <v>1.639861111111111</v>
      </c>
      <c r="S54">
        <v>21.008882229900454</v>
      </c>
      <c r="T54">
        <v>1.0759722222222221</v>
      </c>
      <c r="U54">
        <v>17.241958648353894</v>
      </c>
      <c r="V54">
        <v>7.1503298887506208</v>
      </c>
      <c r="W54">
        <v>0.63925010387811632</v>
      </c>
      <c r="X54">
        <v>2.0180555555555557</v>
      </c>
      <c r="Y54">
        <v>2</v>
      </c>
      <c r="Z54">
        <v>1.6130555555555555</v>
      </c>
      <c r="AA54">
        <v>0</v>
      </c>
      <c r="AB54">
        <v>1.639861111111111</v>
      </c>
      <c r="AC54">
        <v>59</v>
      </c>
      <c r="AD54">
        <v>1.0759722222222221</v>
      </c>
      <c r="AE54">
        <v>89</v>
      </c>
      <c r="AF54" s="3">
        <v>20.314153963794542</v>
      </c>
      <c r="AG54" s="3">
        <v>2.4429491904825493</v>
      </c>
      <c r="AH54">
        <v>2.9666657516769092E-2</v>
      </c>
      <c r="AI54" s="4">
        <f>1/UnitDetails[[#This Row],[Avg MeanISIinBurst]]</f>
        <v>33.707875564840748</v>
      </c>
      <c r="AJ54">
        <v>70.672702474915823</v>
      </c>
      <c r="AK54" s="3">
        <v>4.606668582703595E-2</v>
      </c>
      <c r="AL54">
        <v>101.29941978230012</v>
      </c>
      <c r="AM54">
        <v>0.14213675213675211</v>
      </c>
      <c r="AN54" t="b">
        <v>1</v>
      </c>
      <c r="AO54" t="b">
        <v>1</v>
      </c>
    </row>
    <row r="55" spans="1:41" s="8" customFormat="1" x14ac:dyDescent="0.3">
      <c r="A55"/>
      <c r="B55" t="s">
        <v>99</v>
      </c>
      <c r="C55">
        <v>17</v>
      </c>
      <c r="D55">
        <v>6</v>
      </c>
      <c r="E55" t="s">
        <v>69</v>
      </c>
      <c r="F55" t="s">
        <v>38</v>
      </c>
      <c r="G55">
        <v>1</v>
      </c>
      <c r="H55" s="2" t="str">
        <f>IF(UnitDetails[[#This Row],[Ethanol Day]]&lt;9,"Early",IF(UnitDetails[[#This Row],[Ethanol Day]]&gt;16,"Late","Mid"))</f>
        <v>Early</v>
      </c>
      <c r="I55" s="2" t="s">
        <v>42</v>
      </c>
      <c r="J55" s="2" t="s">
        <v>48</v>
      </c>
      <c r="K55">
        <v>371</v>
      </c>
      <c r="L55" s="14">
        <v>3.1939078282828284</v>
      </c>
      <c r="M55">
        <v>29.904174933132825</v>
      </c>
      <c r="N55">
        <v>4.0811111111111105</v>
      </c>
      <c r="O55">
        <v>37.308729336780118</v>
      </c>
      <c r="P55">
        <v>2.7547222222222221</v>
      </c>
      <c r="Q55">
        <v>26.21931286111872</v>
      </c>
      <c r="R55">
        <v>2.9188888888888891</v>
      </c>
      <c r="S55">
        <v>27.64161228472506</v>
      </c>
      <c r="T55">
        <v>3.0209090909090905</v>
      </c>
      <c r="U55">
        <v>28.314578915068719</v>
      </c>
      <c r="V55">
        <v>1.1004071313001123</v>
      </c>
      <c r="W55">
        <v>0.31197741458782358</v>
      </c>
      <c r="X55">
        <v>4.0811111111111105</v>
      </c>
      <c r="Y55">
        <v>15</v>
      </c>
      <c r="Z55">
        <v>2.7547222222222221</v>
      </c>
      <c r="AA55">
        <v>44</v>
      </c>
      <c r="AB55">
        <v>2.9188888888888891</v>
      </c>
      <c r="AC55">
        <v>99</v>
      </c>
      <c r="AD55">
        <v>3.0209090909090905</v>
      </c>
      <c r="AE55">
        <v>140</v>
      </c>
      <c r="AF55" s="3">
        <v>29.904174933132825</v>
      </c>
      <c r="AG55" s="3">
        <v>2.504184467143435</v>
      </c>
      <c r="AH55">
        <v>2.9074135022825447E-2</v>
      </c>
      <c r="AI55" s="4">
        <f>1/UnitDetails[[#This Row],[Avg MeanISIinBurst]]</f>
        <v>34.394832355800872</v>
      </c>
      <c r="AJ55">
        <v>91.390312813399618</v>
      </c>
      <c r="AK55" s="3">
        <v>4.9288371384283859E-2</v>
      </c>
      <c r="AL55">
        <v>113.8279803373259</v>
      </c>
      <c r="AM55">
        <v>0.39404255319148934</v>
      </c>
      <c r="AN55" t="b">
        <v>1</v>
      </c>
      <c r="AO55" t="b">
        <v>1</v>
      </c>
    </row>
    <row r="56" spans="1:41" s="8" customFormat="1" x14ac:dyDescent="0.3">
      <c r="A56"/>
      <c r="B56" t="s">
        <v>99</v>
      </c>
      <c r="C56">
        <v>17</v>
      </c>
      <c r="D56">
        <v>7</v>
      </c>
      <c r="E56" t="s">
        <v>100</v>
      </c>
      <c r="F56" t="s">
        <v>38</v>
      </c>
      <c r="G56">
        <v>1</v>
      </c>
      <c r="H56" s="2" t="str">
        <f>IF(UnitDetails[[#This Row],[Ethanol Day]]&lt;9,"Early",IF(UnitDetails[[#This Row],[Ethanol Day]]&gt;16,"Late","Mid"))</f>
        <v>Early</v>
      </c>
      <c r="I56" s="2" t="s">
        <v>39</v>
      </c>
      <c r="J56" s="2" t="s">
        <v>44</v>
      </c>
      <c r="K56">
        <v>371</v>
      </c>
      <c r="L56" s="14">
        <v>0.5066761363636364</v>
      </c>
      <c r="M56">
        <v>31.50669061982487</v>
      </c>
      <c r="N56">
        <v>0.87569444444444455</v>
      </c>
      <c r="O56">
        <v>33.137276803151529</v>
      </c>
      <c r="P56">
        <v>0.49638888888888894</v>
      </c>
      <c r="Q56">
        <v>40.685212730083016</v>
      </c>
      <c r="R56">
        <v>0.42916666666666664</v>
      </c>
      <c r="S56">
        <v>40.720456893258742</v>
      </c>
      <c r="T56">
        <v>0.22545454545454546</v>
      </c>
      <c r="U56">
        <v>9.811789836106918</v>
      </c>
      <c r="V56">
        <v>1.7446120112183714</v>
      </c>
      <c r="W56">
        <v>1.7999532535089877</v>
      </c>
      <c r="X56">
        <v>0.87569444444444455</v>
      </c>
      <c r="Y56">
        <v>15</v>
      </c>
      <c r="Z56">
        <v>0.49638888888888894</v>
      </c>
      <c r="AA56">
        <v>44</v>
      </c>
      <c r="AB56">
        <v>0.42916666666666664</v>
      </c>
      <c r="AC56">
        <v>99</v>
      </c>
      <c r="AD56">
        <v>0.22545454545454546</v>
      </c>
      <c r="AE56">
        <v>140</v>
      </c>
      <c r="AF56" s="3">
        <v>31.50669061982487</v>
      </c>
      <c r="AG56" s="3">
        <v>2.36322566230259</v>
      </c>
      <c r="AH56">
        <v>1.7461517272888135E-2</v>
      </c>
      <c r="AI56" s="4">
        <f>1/UnitDetails[[#This Row],[Avg MeanISIinBurst]]</f>
        <v>57.268791959600428</v>
      </c>
      <c r="AJ56">
        <v>117.21885864896451</v>
      </c>
      <c r="AK56" s="3">
        <v>2.6267247182140151E-2</v>
      </c>
      <c r="AL56">
        <v>190.32928174138226</v>
      </c>
      <c r="AM56">
        <v>7.1884057971014506E-2</v>
      </c>
      <c r="AN56" t="b">
        <v>1</v>
      </c>
      <c r="AO56" t="b">
        <v>1</v>
      </c>
    </row>
    <row r="57" spans="1:41" s="37" customFormat="1" x14ac:dyDescent="0.3">
      <c r="A57" s="53"/>
      <c r="B57" s="53" t="s">
        <v>99</v>
      </c>
      <c r="C57" s="53">
        <v>17</v>
      </c>
      <c r="D57" s="53">
        <v>9</v>
      </c>
      <c r="E57" s="53" t="s">
        <v>101</v>
      </c>
      <c r="F57" t="s">
        <v>38</v>
      </c>
      <c r="G57" s="53">
        <v>1</v>
      </c>
      <c r="H57" s="54" t="str">
        <f>IF(UnitDetails[[#This Row],[Ethanol Day]]&lt;9,"Early",IF(UnitDetails[[#This Row],[Ethanol Day]]&gt;16,"Late","Mid"))</f>
        <v>Early</v>
      </c>
      <c r="I57" s="54" t="s">
        <v>39</v>
      </c>
      <c r="J57" s="54" t="s">
        <v>48</v>
      </c>
      <c r="K57" s="53">
        <v>371</v>
      </c>
      <c r="L57" s="14">
        <v>0.24390151515151517</v>
      </c>
      <c r="M57" s="53">
        <v>49.847694028879928</v>
      </c>
      <c r="N57" s="53">
        <v>0.32083333333333336</v>
      </c>
      <c r="O57" s="53">
        <v>55.940934666558654</v>
      </c>
      <c r="P57" s="53">
        <v>0.22777777777777775</v>
      </c>
      <c r="Q57" s="53">
        <v>49.860242416028292</v>
      </c>
      <c r="R57" s="53">
        <v>0.24805555555555561</v>
      </c>
      <c r="S57" s="53">
        <v>47.875085517008912</v>
      </c>
      <c r="T57" s="53">
        <v>0.17893939393939395</v>
      </c>
      <c r="U57" s="53">
        <v>44.119002219969389</v>
      </c>
      <c r="V57" s="53">
        <v>2.9762931512535498</v>
      </c>
      <c r="W57" s="53">
        <v>3.375224583815029</v>
      </c>
      <c r="X57" s="53">
        <v>0.32083333333333336</v>
      </c>
      <c r="Y57" s="53">
        <v>15</v>
      </c>
      <c r="Z57" s="53">
        <v>0.22777777777777775</v>
      </c>
      <c r="AA57" s="53">
        <v>44</v>
      </c>
      <c r="AB57" s="53">
        <v>0.24805555555555561</v>
      </c>
      <c r="AC57" s="53">
        <v>99</v>
      </c>
      <c r="AD57" s="53">
        <v>0.17893939393939395</v>
      </c>
      <c r="AE57" s="53">
        <v>140</v>
      </c>
      <c r="AF57" s="14">
        <v>49.847694028879928</v>
      </c>
      <c r="AG57" s="14">
        <v>2.5064103995810116</v>
      </c>
      <c r="AH57" s="53">
        <v>1.2018527223064344E-2</v>
      </c>
      <c r="AI57" s="4">
        <f>1/UnitDetails[[#This Row],[Avg MeanISIinBurst]]</f>
        <v>83.204870400504163</v>
      </c>
      <c r="AJ57" s="53">
        <v>210.60448597765426</v>
      </c>
      <c r="AK57" s="14">
        <v>2.2992488601244501E-2</v>
      </c>
      <c r="AL57" s="53">
        <v>317.42790123810488</v>
      </c>
      <c r="AM57" s="53">
        <v>4.9922480620155044E-2</v>
      </c>
      <c r="AN57" s="53" t="b">
        <v>1</v>
      </c>
      <c r="AO57" s="53" t="b">
        <v>1</v>
      </c>
    </row>
    <row r="58" spans="1:41" s="6" customFormat="1" x14ac:dyDescent="0.3">
      <c r="A58"/>
      <c r="B58" t="s">
        <v>99</v>
      </c>
      <c r="C58">
        <v>17</v>
      </c>
      <c r="D58">
        <v>11</v>
      </c>
      <c r="E58" t="s">
        <v>78</v>
      </c>
      <c r="F58" t="s">
        <v>38</v>
      </c>
      <c r="G58">
        <v>1</v>
      </c>
      <c r="H58" s="2" t="str">
        <f>IF(UnitDetails[[#This Row],[Ethanol Day]]&lt;9,"Early",IF(UnitDetails[[#This Row],[Ethanol Day]]&gt;16,"Late","Mid"))</f>
        <v>Early</v>
      </c>
      <c r="I58" s="2" t="s">
        <v>42</v>
      </c>
      <c r="J58" s="2" t="s">
        <v>48</v>
      </c>
      <c r="K58">
        <v>371</v>
      </c>
      <c r="L58" s="14">
        <v>1.6761237373737374</v>
      </c>
      <c r="M58">
        <v>18.131583652221234</v>
      </c>
      <c r="N58">
        <v>2.2477777777777779</v>
      </c>
      <c r="O58">
        <v>24.464930616768566</v>
      </c>
      <c r="P58">
        <v>1.3277777777777777</v>
      </c>
      <c r="Q58">
        <v>13.422776607601756</v>
      </c>
      <c r="R58">
        <v>1.3950000000000002</v>
      </c>
      <c r="S58">
        <v>14.709286875363004</v>
      </c>
      <c r="T58">
        <v>1.7339393939393937</v>
      </c>
      <c r="U58">
        <v>19.946662202851865</v>
      </c>
      <c r="V58">
        <v>1.1255514204694679</v>
      </c>
      <c r="W58">
        <v>0.58354730072246841</v>
      </c>
      <c r="X58">
        <v>2.2477777777777779</v>
      </c>
      <c r="Y58">
        <v>15</v>
      </c>
      <c r="Z58">
        <v>1.3277777777777777</v>
      </c>
      <c r="AA58">
        <v>44</v>
      </c>
      <c r="AB58">
        <v>1.3950000000000002</v>
      </c>
      <c r="AC58">
        <v>99</v>
      </c>
      <c r="AD58">
        <v>1.7339393939393937</v>
      </c>
      <c r="AE58">
        <v>140</v>
      </c>
      <c r="AF58" s="3">
        <v>18.131583652221234</v>
      </c>
      <c r="AG58" s="3">
        <v>2.2369473881971373</v>
      </c>
      <c r="AH58">
        <v>2.7091574761480133E-2</v>
      </c>
      <c r="AI58" s="4">
        <f>1/UnitDetails[[#This Row],[Avg MeanISIinBurst]]</f>
        <v>36.91184468987899</v>
      </c>
      <c r="AJ58">
        <v>77.483737286482551</v>
      </c>
      <c r="AK58" s="3">
        <v>3.6182653892856145E-2</v>
      </c>
      <c r="AL58">
        <v>124.85173839127326</v>
      </c>
      <c r="AM58">
        <v>0.1454074074074074</v>
      </c>
      <c r="AN58" t="b">
        <v>1</v>
      </c>
      <c r="AO58" t="b">
        <v>1</v>
      </c>
    </row>
    <row r="59" spans="1:41" s="8" customFormat="1" x14ac:dyDescent="0.3">
      <c r="A59" s="53"/>
      <c r="B59" s="53" t="s">
        <v>99</v>
      </c>
      <c r="C59" s="53">
        <v>17</v>
      </c>
      <c r="D59" s="53">
        <v>14</v>
      </c>
      <c r="E59" s="53" t="s">
        <v>80</v>
      </c>
      <c r="F59" t="s">
        <v>38</v>
      </c>
      <c r="G59" s="53">
        <v>1</v>
      </c>
      <c r="H59" s="54" t="str">
        <f>IF(UnitDetails[[#This Row],[Ethanol Day]]&lt;9,"Early",IF(UnitDetails[[#This Row],[Ethanol Day]]&gt;16,"Late","Mid"))</f>
        <v>Early</v>
      </c>
      <c r="I59" s="54" t="s">
        <v>42</v>
      </c>
      <c r="J59" s="54" t="s">
        <v>39</v>
      </c>
      <c r="K59" s="53">
        <v>371</v>
      </c>
      <c r="L59" s="12">
        <v>4.975138888888889</v>
      </c>
      <c r="M59" s="53">
        <v>45.054203964818925</v>
      </c>
      <c r="N59" s="53">
        <v>5.386388888888888</v>
      </c>
      <c r="O59" s="53">
        <v>47.231873695179367</v>
      </c>
      <c r="P59" s="53">
        <v>5.0791666666666666</v>
      </c>
      <c r="Q59" s="53">
        <v>46.036870314252333</v>
      </c>
      <c r="R59" s="53">
        <v>4.9366666666666665</v>
      </c>
      <c r="S59" s="53">
        <v>45.009196570502382</v>
      </c>
      <c r="T59" s="53">
        <v>4.498333333333334</v>
      </c>
      <c r="U59" s="53">
        <v>41.655663580661837</v>
      </c>
      <c r="V59" s="53">
        <v>1.0747589536614259</v>
      </c>
      <c r="W59" s="53">
        <v>0.2011796308018329</v>
      </c>
      <c r="X59" s="53">
        <v>5.386388888888888</v>
      </c>
      <c r="Y59" s="53">
        <v>15</v>
      </c>
      <c r="Z59" s="53">
        <v>5.0791666666666666</v>
      </c>
      <c r="AA59" s="53">
        <v>44</v>
      </c>
      <c r="AB59" s="53">
        <v>4.9366666666666665</v>
      </c>
      <c r="AC59" s="53">
        <v>99</v>
      </c>
      <c r="AD59" s="53">
        <v>4.498333333333334</v>
      </c>
      <c r="AE59" s="53">
        <v>140</v>
      </c>
      <c r="AF59" s="14">
        <v>45.054203964818925</v>
      </c>
      <c r="AG59" s="14">
        <v>3.0032016659409067</v>
      </c>
      <c r="AH59" s="53">
        <v>3.083719498984407E-2</v>
      </c>
      <c r="AI59" s="4">
        <f>1/UnitDetails[[#This Row],[Avg MeanISIinBurst]]</f>
        <v>32.428371008755505</v>
      </c>
      <c r="AJ59" s="53">
        <v>113.4840572772666</v>
      </c>
      <c r="AK59" s="14">
        <v>7.1253542577367004E-2</v>
      </c>
      <c r="AL59" s="53">
        <v>99.897783802799381</v>
      </c>
      <c r="AM59" s="53">
        <v>0.75212765957446814</v>
      </c>
      <c r="AN59" s="53" t="b">
        <v>1</v>
      </c>
      <c r="AO59" s="53" t="b">
        <v>1</v>
      </c>
    </row>
    <row r="60" spans="1:41" s="8" customFormat="1" x14ac:dyDescent="0.3">
      <c r="A60"/>
      <c r="B60" t="s">
        <v>99</v>
      </c>
      <c r="C60">
        <v>17</v>
      </c>
      <c r="D60">
        <v>1</v>
      </c>
      <c r="E60" t="s">
        <v>66</v>
      </c>
      <c r="F60" t="s">
        <v>38</v>
      </c>
      <c r="G60">
        <v>1</v>
      </c>
      <c r="H60" s="2" t="str">
        <f>IF(UnitDetails[[#This Row],[Ethanol Day]]&lt;9,"Early",IF(UnitDetails[[#This Row],[Ethanol Day]]&gt;16,"Late","Mid"))</f>
        <v>Early</v>
      </c>
      <c r="I60" s="2" t="s">
        <v>42</v>
      </c>
      <c r="J60" s="2" t="s">
        <v>39</v>
      </c>
      <c r="K60">
        <v>371</v>
      </c>
      <c r="L60" s="15">
        <v>1.1074652777777778</v>
      </c>
      <c r="M60">
        <v>25.021818292405896</v>
      </c>
      <c r="N60">
        <v>1.474722222222222</v>
      </c>
      <c r="O60">
        <v>28.987544968032839</v>
      </c>
      <c r="P60">
        <v>1.2606944444444443</v>
      </c>
      <c r="Q60">
        <v>27.618967350958577</v>
      </c>
      <c r="R60">
        <v>0.92249999999999999</v>
      </c>
      <c r="S60">
        <v>22.727442649815131</v>
      </c>
      <c r="T60">
        <v>0.77194444444444443</v>
      </c>
      <c r="U60">
        <v>19.619056954571068</v>
      </c>
      <c r="V60">
        <v>1.4567299823436277</v>
      </c>
      <c r="W60">
        <v>0.86765410631603934</v>
      </c>
      <c r="X60">
        <v>1.474722222222222</v>
      </c>
      <c r="Y60">
        <v>15</v>
      </c>
      <c r="Z60">
        <v>1.2606944444444443</v>
      </c>
      <c r="AA60">
        <v>44</v>
      </c>
      <c r="AB60">
        <v>0.92249999999999999</v>
      </c>
      <c r="AC60">
        <v>99</v>
      </c>
      <c r="AD60">
        <v>0.77194444444444443</v>
      </c>
      <c r="AE60">
        <v>140</v>
      </c>
      <c r="AF60" s="3">
        <v>25.021818292405896</v>
      </c>
      <c r="AG60" s="3">
        <v>2.6235091755408444</v>
      </c>
      <c r="AH60">
        <v>2.4366601360390452E-2</v>
      </c>
      <c r="AI60" s="4">
        <f>1/UnitDetails[[#This Row],[Avg MeanISIinBurst]]</f>
        <v>41.039781675320846</v>
      </c>
      <c r="AJ60">
        <v>125.92453117476413</v>
      </c>
      <c r="AK60" s="3">
        <v>4.3359331484270652E-2</v>
      </c>
      <c r="AL60">
        <v>138.6797355825681</v>
      </c>
      <c r="AM60">
        <v>0.11318181818181819</v>
      </c>
      <c r="AN60" t="b">
        <v>1</v>
      </c>
      <c r="AO60" t="b">
        <v>1</v>
      </c>
    </row>
    <row r="61" spans="1:41" s="2" customFormat="1" x14ac:dyDescent="0.3">
      <c r="A61"/>
      <c r="B61" t="s">
        <v>99</v>
      </c>
      <c r="C61">
        <v>17</v>
      </c>
      <c r="D61">
        <v>8</v>
      </c>
      <c r="E61" t="s">
        <v>76</v>
      </c>
      <c r="F61" t="s">
        <v>38</v>
      </c>
      <c r="G61">
        <v>1</v>
      </c>
      <c r="H61" s="2" t="str">
        <f>IF(UnitDetails[[#This Row],[Ethanol Day]]&lt;9,"Early",IF(UnitDetails[[#This Row],[Ethanol Day]]&gt;16,"Late","Mid"))</f>
        <v>Early</v>
      </c>
      <c r="I61" s="2" t="s">
        <v>42</v>
      </c>
      <c r="J61" s="2" t="s">
        <v>39</v>
      </c>
      <c r="K61">
        <v>371</v>
      </c>
      <c r="L61" s="12">
        <v>0.81607638888888889</v>
      </c>
      <c r="M61">
        <v>14.726832889320503</v>
      </c>
      <c r="N61">
        <v>0.99305555555555569</v>
      </c>
      <c r="O61">
        <v>16.683466016311055</v>
      </c>
      <c r="P61">
        <v>0.76694444444444443</v>
      </c>
      <c r="Q61">
        <v>13.879341779514268</v>
      </c>
      <c r="R61">
        <v>0.76680555555555563</v>
      </c>
      <c r="S61">
        <v>13.678455574295169</v>
      </c>
      <c r="T61">
        <v>0.73749999999999993</v>
      </c>
      <c r="U61">
        <v>14.549077515227188</v>
      </c>
      <c r="V61">
        <v>1.07791516819374</v>
      </c>
      <c r="W61">
        <v>1.1969390774711326</v>
      </c>
      <c r="X61">
        <v>0.99305555555555569</v>
      </c>
      <c r="Y61">
        <v>15</v>
      </c>
      <c r="Z61">
        <v>0.76694444444444443</v>
      </c>
      <c r="AA61">
        <v>44</v>
      </c>
      <c r="AB61">
        <v>0.76680555555555563</v>
      </c>
      <c r="AC61">
        <v>99</v>
      </c>
      <c r="AD61">
        <v>0.73749999999999993</v>
      </c>
      <c r="AE61">
        <v>140</v>
      </c>
      <c r="AF61" s="3">
        <v>14.726832889320503</v>
      </c>
      <c r="AG61" s="3">
        <v>2.1952355456729089</v>
      </c>
      <c r="AH61">
        <v>1.968084481768784E-2</v>
      </c>
      <c r="AI61" s="4">
        <f>1/UnitDetails[[#This Row],[Avg MeanISIinBurst]]</f>
        <v>50.810826936721043</v>
      </c>
      <c r="AJ61">
        <v>137.01077496222686</v>
      </c>
      <c r="AK61" s="3">
        <v>2.4473514252417297E-2</v>
      </c>
      <c r="AL61">
        <v>219.77376187386031</v>
      </c>
      <c r="AM61">
        <v>5.5999999999999987E-2</v>
      </c>
      <c r="AN61" t="b">
        <v>1</v>
      </c>
      <c r="AO61" t="b">
        <v>1</v>
      </c>
    </row>
    <row r="62" spans="1:41" s="2" customFormat="1" x14ac:dyDescent="0.3">
      <c r="A62"/>
      <c r="B62" t="s">
        <v>99</v>
      </c>
      <c r="C62">
        <v>17</v>
      </c>
      <c r="D62">
        <v>5</v>
      </c>
      <c r="E62" t="s">
        <v>68</v>
      </c>
      <c r="F62" t="s">
        <v>38</v>
      </c>
      <c r="G62">
        <v>1</v>
      </c>
      <c r="H62" s="2" t="str">
        <f>IF(UnitDetails[[#This Row],[Ethanol Day]]&lt;9,"Early",IF(UnitDetails[[#This Row],[Ethanol Day]]&gt;16,"Late","Mid"))</f>
        <v>Early</v>
      </c>
      <c r="I62" s="2" t="s">
        <v>39</v>
      </c>
      <c r="J62" s="2" t="s">
        <v>39</v>
      </c>
      <c r="K62">
        <v>371</v>
      </c>
      <c r="L62" s="12">
        <v>0.73298611111111112</v>
      </c>
      <c r="M62">
        <v>18.812626205024245</v>
      </c>
      <c r="N62">
        <v>0.90638888888888902</v>
      </c>
      <c r="O62">
        <v>18.544210206259873</v>
      </c>
      <c r="P62">
        <v>0.80638888888888882</v>
      </c>
      <c r="Q62">
        <v>19.098303002223755</v>
      </c>
      <c r="R62">
        <v>0.73611111111111116</v>
      </c>
      <c r="S62">
        <v>22.664912735727945</v>
      </c>
      <c r="T62">
        <v>0.48305555555555557</v>
      </c>
      <c r="U62">
        <v>14.939626716198386</v>
      </c>
      <c r="V62">
        <v>1.3993583339224642</v>
      </c>
      <c r="W62">
        <v>1.3380324782608697</v>
      </c>
      <c r="X62">
        <v>0.90638888888888902</v>
      </c>
      <c r="Y62">
        <v>15</v>
      </c>
      <c r="Z62">
        <v>0.80638888888888882</v>
      </c>
      <c r="AA62">
        <v>44</v>
      </c>
      <c r="AB62">
        <v>0.73611111111111116</v>
      </c>
      <c r="AC62">
        <v>99</v>
      </c>
      <c r="AD62">
        <v>0.48305555555555557</v>
      </c>
      <c r="AE62">
        <v>140</v>
      </c>
      <c r="AF62" s="3">
        <v>18.812626205024245</v>
      </c>
      <c r="AG62" s="3">
        <v>2.6444233514541158</v>
      </c>
      <c r="AH62">
        <v>2.6940903153233938E-2</v>
      </c>
      <c r="AI62" s="4">
        <f>1/UnitDetails[[#This Row],[Avg MeanISIinBurst]]</f>
        <v>37.118280493872817</v>
      </c>
      <c r="AJ62">
        <v>73.399564940414237</v>
      </c>
      <c r="AK62" s="3">
        <v>4.8739434310609189E-2</v>
      </c>
      <c r="AL62">
        <v>107.98727603841398</v>
      </c>
      <c r="AM62">
        <v>5.7954545454545474E-2</v>
      </c>
      <c r="AN62" t="b">
        <v>1</v>
      </c>
      <c r="AO62" t="b">
        <v>1</v>
      </c>
    </row>
    <row r="63" spans="1:41" x14ac:dyDescent="0.3">
      <c r="B63" t="s">
        <v>99</v>
      </c>
      <c r="C63">
        <v>17</v>
      </c>
      <c r="D63">
        <v>12</v>
      </c>
      <c r="E63" t="s">
        <v>102</v>
      </c>
      <c r="F63" t="s">
        <v>38</v>
      </c>
      <c r="G63">
        <v>1</v>
      </c>
      <c r="H63" s="2" t="str">
        <f>IF(UnitDetails[[#This Row],[Ethanol Day]]&lt;9,"Early",IF(UnitDetails[[#This Row],[Ethanol Day]]&gt;16,"Late","Mid"))</f>
        <v>Early</v>
      </c>
      <c r="I63" s="2" t="s">
        <v>39</v>
      </c>
      <c r="J63" s="2" t="s">
        <v>39</v>
      </c>
      <c r="K63">
        <v>371</v>
      </c>
      <c r="L63" s="12">
        <v>0.62329861111111107</v>
      </c>
      <c r="M63">
        <v>8.7344818246108282</v>
      </c>
      <c r="N63">
        <v>0.5363888888888888</v>
      </c>
      <c r="O63">
        <v>8.7297618803849328</v>
      </c>
      <c r="P63">
        <v>0.68777777777777771</v>
      </c>
      <c r="Q63">
        <v>8.0596064006379091</v>
      </c>
      <c r="R63">
        <v>0.75263888888888897</v>
      </c>
      <c r="S63">
        <v>10.379678580047241</v>
      </c>
      <c r="T63">
        <v>0.5163888888888889</v>
      </c>
      <c r="U63">
        <v>7.4911393451557426</v>
      </c>
      <c r="V63">
        <v>1.1330757207331761</v>
      </c>
      <c r="W63">
        <v>1.5860981474449387</v>
      </c>
      <c r="X63">
        <v>0.5363888888888888</v>
      </c>
      <c r="Y63">
        <v>15</v>
      </c>
      <c r="Z63">
        <v>0.68777777777777771</v>
      </c>
      <c r="AA63">
        <v>44</v>
      </c>
      <c r="AB63">
        <v>0.75263888888888897</v>
      </c>
      <c r="AC63">
        <v>99</v>
      </c>
      <c r="AD63">
        <v>0.5163888888888889</v>
      </c>
      <c r="AE63">
        <v>140</v>
      </c>
      <c r="AF63" s="3">
        <v>8.7344818246108282</v>
      </c>
      <c r="AG63" s="3">
        <v>2.1465563206634632</v>
      </c>
      <c r="AH63">
        <v>2.569655150570329E-2</v>
      </c>
      <c r="AI63" s="4">
        <f>1/UnitDetails[[#This Row],[Avg MeanISIinBurst]]</f>
        <v>38.915727652329238</v>
      </c>
      <c r="AJ63">
        <v>72.821337461014522</v>
      </c>
      <c r="AK63" s="3">
        <v>3.0788198597044444E-2</v>
      </c>
      <c r="AL63">
        <v>122.59583739729726</v>
      </c>
      <c r="AM63">
        <v>2.7142857142857153E-2</v>
      </c>
      <c r="AN63" t="b">
        <v>1</v>
      </c>
      <c r="AO63" t="b">
        <v>1</v>
      </c>
    </row>
    <row r="64" spans="1:41" x14ac:dyDescent="0.3">
      <c r="A64" s="8"/>
      <c r="B64" s="8" t="s">
        <v>36</v>
      </c>
      <c r="C64" s="8">
        <v>1</v>
      </c>
      <c r="D64" s="8">
        <v>18</v>
      </c>
      <c r="E64" s="8" t="s">
        <v>50</v>
      </c>
      <c r="F64" t="s">
        <v>38</v>
      </c>
      <c r="G64" s="8">
        <v>21</v>
      </c>
      <c r="H64" s="9" t="str">
        <f>IF(UnitDetails[[#This Row],[Ethanol Day]]&lt;9,"Early",IF(UnitDetails[[#This Row],[Ethanol Day]]&gt;16,"Late","Mid"))</f>
        <v>Late</v>
      </c>
      <c r="I64" s="9" t="s">
        <v>42</v>
      </c>
      <c r="J64" s="9" t="s">
        <v>40</v>
      </c>
      <c r="K64" s="8">
        <v>531</v>
      </c>
      <c r="L64" s="10">
        <v>2.3743055555555559</v>
      </c>
      <c r="M64" s="8">
        <v>24.844530839446776</v>
      </c>
      <c r="N64" s="8">
        <v>3.2972222222222221</v>
      </c>
      <c r="O64" s="8">
        <v>32.692771559685617</v>
      </c>
      <c r="P64" s="8">
        <v>2.6641666666666666</v>
      </c>
      <c r="Q64" s="8">
        <v>26.325627844382662</v>
      </c>
      <c r="R64" s="8">
        <v>2.0905555555555551</v>
      </c>
      <c r="S64" s="8">
        <v>21.497913282559981</v>
      </c>
      <c r="T64" s="8">
        <v>1.4452777777777781</v>
      </c>
      <c r="U64" s="8">
        <v>16.867570615062881</v>
      </c>
      <c r="V64" s="8">
        <v>1.1636792509601606</v>
      </c>
      <c r="W64" s="8">
        <v>0.42118606438023071</v>
      </c>
      <c r="X64" s="8">
        <v>3.2972222222222221</v>
      </c>
      <c r="Y64" s="8">
        <v>82</v>
      </c>
      <c r="Z64" s="8">
        <v>2.6641666666666666</v>
      </c>
      <c r="AA64" s="8">
        <v>226</v>
      </c>
      <c r="AB64" s="8">
        <v>2.0905555555555551</v>
      </c>
      <c r="AC64" s="8">
        <v>115</v>
      </c>
      <c r="AD64" s="8">
        <v>1.4452777777777781</v>
      </c>
      <c r="AE64" s="8">
        <v>107</v>
      </c>
      <c r="AF64" s="10">
        <v>24.844530839446776</v>
      </c>
      <c r="AG64" s="10">
        <v>2.3702223743700004</v>
      </c>
      <c r="AH64" s="8">
        <v>2.9314852593903203E-2</v>
      </c>
      <c r="AI64" s="11">
        <f>1/UnitDetails[[#This Row],[Avg MeanISIinBurst]]</f>
        <v>34.11240076329009</v>
      </c>
      <c r="AJ64" s="8">
        <v>68.679287834613248</v>
      </c>
      <c r="AK64" s="10">
        <v>4.3844019301440218E-2</v>
      </c>
      <c r="AL64" s="8">
        <v>103.11004719902473</v>
      </c>
      <c r="AM64" s="8">
        <v>0.2676811594202898</v>
      </c>
      <c r="AN64" s="8" t="b">
        <v>1</v>
      </c>
      <c r="AO64" s="8" t="b">
        <v>1</v>
      </c>
    </row>
    <row r="65" spans="1:41" x14ac:dyDescent="0.3">
      <c r="B65" t="s">
        <v>36</v>
      </c>
      <c r="C65">
        <v>1</v>
      </c>
      <c r="D65">
        <v>1</v>
      </c>
      <c r="E65" t="s">
        <v>37</v>
      </c>
      <c r="F65" t="s">
        <v>38</v>
      </c>
      <c r="G65">
        <v>21</v>
      </c>
      <c r="H65" s="2" t="str">
        <f>IF(UnitDetails[[#This Row],[Ethanol Day]]&lt;9,"Early",IF(UnitDetails[[#This Row],[Ethanol Day]]&gt;16,"Late","Mid"))</f>
        <v>Late</v>
      </c>
      <c r="I65" s="2" t="s">
        <v>39</v>
      </c>
      <c r="J65" s="2" t="s">
        <v>40</v>
      </c>
      <c r="K65">
        <v>531</v>
      </c>
      <c r="L65" s="14">
        <v>1.3870486111111111</v>
      </c>
      <c r="M65">
        <v>15.387469039291952</v>
      </c>
      <c r="N65">
        <v>1.4169444444444441</v>
      </c>
      <c r="O65">
        <v>15.159694400169499</v>
      </c>
      <c r="P65">
        <v>1.5541666666666665</v>
      </c>
      <c r="Q65">
        <v>17.395823113443981</v>
      </c>
      <c r="R65">
        <v>1.472361111111111</v>
      </c>
      <c r="S65">
        <v>16.337609844576924</v>
      </c>
      <c r="T65">
        <v>1.1047222222222222</v>
      </c>
      <c r="U65">
        <v>12.735927199417809</v>
      </c>
      <c r="V65">
        <v>1.1789595653519163</v>
      </c>
      <c r="W65">
        <v>0.72430543737236219</v>
      </c>
      <c r="X65">
        <v>1.4169444444444441</v>
      </c>
      <c r="Y65">
        <v>82</v>
      </c>
      <c r="Z65">
        <v>1.5541666666666665</v>
      </c>
      <c r="AA65">
        <v>226</v>
      </c>
      <c r="AB65">
        <v>1.472361111111111</v>
      </c>
      <c r="AC65">
        <v>115</v>
      </c>
      <c r="AD65">
        <v>1.1047222222222222</v>
      </c>
      <c r="AE65">
        <v>107</v>
      </c>
      <c r="AF65" s="3">
        <v>15.387469039291952</v>
      </c>
      <c r="AG65" s="3">
        <v>2.2197858648088968</v>
      </c>
      <c r="AH65">
        <v>2.793382500795728E-2</v>
      </c>
      <c r="AI65" s="4">
        <f>1/UnitDetails[[#This Row],[Avg MeanISIinBurst]]</f>
        <v>35.798892551060881</v>
      </c>
      <c r="AJ65">
        <v>68.937615675517947</v>
      </c>
      <c r="AK65" s="3">
        <v>3.6689836619823307E-2</v>
      </c>
      <c r="AL65">
        <v>114.93148242827317</v>
      </c>
      <c r="AM65">
        <v>9.8958333333333356E-2</v>
      </c>
      <c r="AN65" t="b">
        <v>1</v>
      </c>
      <c r="AO65" t="b">
        <v>1</v>
      </c>
    </row>
    <row r="66" spans="1:41" x14ac:dyDescent="0.3">
      <c r="B66" t="s">
        <v>36</v>
      </c>
      <c r="C66">
        <v>1</v>
      </c>
      <c r="D66">
        <v>4</v>
      </c>
      <c r="E66" t="s">
        <v>43</v>
      </c>
      <c r="F66" t="s">
        <v>38</v>
      </c>
      <c r="G66">
        <v>21</v>
      </c>
      <c r="H66" s="2" t="str">
        <f>IF(UnitDetails[[#This Row],[Ethanol Day]]&lt;9,"Early",IF(UnitDetails[[#This Row],[Ethanol Day]]&gt;16,"Late","Mid"))</f>
        <v>Late</v>
      </c>
      <c r="I66" s="2" t="s">
        <v>39</v>
      </c>
      <c r="J66" s="2" t="s">
        <v>44</v>
      </c>
      <c r="K66">
        <v>531</v>
      </c>
      <c r="L66" s="3">
        <v>3.2439204545454552</v>
      </c>
      <c r="M66">
        <v>33.42404803186097</v>
      </c>
      <c r="N66">
        <v>1.9013888888888892</v>
      </c>
      <c r="O66">
        <v>25.30433203053504</v>
      </c>
      <c r="P66">
        <v>3.8561111111111117</v>
      </c>
      <c r="Q66">
        <v>37.870200001224326</v>
      </c>
      <c r="R66">
        <v>4.6566666666666672</v>
      </c>
      <c r="S66">
        <v>44.146886850063417</v>
      </c>
      <c r="T66">
        <v>2.561515151515152</v>
      </c>
      <c r="U66">
        <v>26.374773245621089</v>
      </c>
      <c r="V66">
        <v>1.3950568417427691</v>
      </c>
      <c r="W66">
        <v>0.28149942963024305</v>
      </c>
      <c r="X66">
        <v>1.9013888888888892</v>
      </c>
      <c r="Y66">
        <v>82</v>
      </c>
      <c r="Z66">
        <v>3.8561111111111117</v>
      </c>
      <c r="AA66">
        <v>226</v>
      </c>
      <c r="AB66">
        <v>4.6566666666666672</v>
      </c>
      <c r="AC66">
        <v>115</v>
      </c>
      <c r="AD66">
        <v>2.561515151515152</v>
      </c>
      <c r="AE66">
        <v>107</v>
      </c>
      <c r="AF66" s="3">
        <v>33.42404803186097</v>
      </c>
      <c r="AG66" s="3">
        <v>2.8122236198622477</v>
      </c>
      <c r="AH66">
        <v>3.1416450977246456E-2</v>
      </c>
      <c r="AI66" s="58">
        <f>1/UnitDetails[[#This Row],[Avg MeanISIinBurst]]</f>
        <v>31.830457257067508</v>
      </c>
      <c r="AJ66">
        <v>67.766553171625191</v>
      </c>
      <c r="AK66" s="3">
        <v>6.4285395426312675E-2</v>
      </c>
      <c r="AL66">
        <v>86.665940871522096</v>
      </c>
      <c r="AM66">
        <v>0.43748299319727879</v>
      </c>
      <c r="AN66" t="b">
        <v>1</v>
      </c>
      <c r="AO66" t="b">
        <v>1</v>
      </c>
    </row>
    <row r="67" spans="1:41" x14ac:dyDescent="0.3">
      <c r="B67" t="s">
        <v>36</v>
      </c>
      <c r="C67">
        <v>1</v>
      </c>
      <c r="D67">
        <v>8</v>
      </c>
      <c r="E67" t="s">
        <v>45</v>
      </c>
      <c r="F67" t="s">
        <v>38</v>
      </c>
      <c r="G67">
        <v>21</v>
      </c>
      <c r="H67" s="2" t="str">
        <f>IF(UnitDetails[[#This Row],[Ethanol Day]]&lt;9,"Early",IF(UnitDetails[[#This Row],[Ethanol Day]]&gt;16,"Late","Mid"))</f>
        <v>Late</v>
      </c>
      <c r="I67" s="2" t="s">
        <v>39</v>
      </c>
      <c r="J67" s="2" t="s">
        <v>44</v>
      </c>
      <c r="K67">
        <v>531</v>
      </c>
      <c r="L67" s="13">
        <v>4.4893970959595961</v>
      </c>
      <c r="M67">
        <v>41.777304689624415</v>
      </c>
      <c r="N67">
        <v>2.7911111111111109</v>
      </c>
      <c r="O67">
        <v>28.789110596873972</v>
      </c>
      <c r="P67">
        <v>5.3059722222222225</v>
      </c>
      <c r="Q67">
        <v>48.636681272058219</v>
      </c>
      <c r="R67">
        <v>6.221111111111111</v>
      </c>
      <c r="S67">
        <v>54.111004236413834</v>
      </c>
      <c r="T67">
        <v>3.6393939393939392</v>
      </c>
      <c r="U67">
        <v>35.631922157329903</v>
      </c>
      <c r="V67">
        <v>1.1914537822121176</v>
      </c>
      <c r="W67">
        <v>0.20259802775447844</v>
      </c>
      <c r="X67">
        <v>2.7911111111111109</v>
      </c>
      <c r="Y67">
        <v>82</v>
      </c>
      <c r="Z67">
        <v>5.3059722222222225</v>
      </c>
      <c r="AA67">
        <v>226</v>
      </c>
      <c r="AB67">
        <v>6.221111111111111</v>
      </c>
      <c r="AC67">
        <v>115</v>
      </c>
      <c r="AD67">
        <v>3.6393939393939392</v>
      </c>
      <c r="AE67">
        <v>107</v>
      </c>
      <c r="AF67" s="3">
        <v>41.777304689624415</v>
      </c>
      <c r="AG67" s="3">
        <v>3.0702729326926654</v>
      </c>
      <c r="AH67">
        <v>3.2430338031447889E-2</v>
      </c>
      <c r="AI67" s="58">
        <f>1/UnitDetails[[#This Row],[Avg MeanISIinBurst]]</f>
        <v>30.835324597304357</v>
      </c>
      <c r="AJ67">
        <v>70.996749571679302</v>
      </c>
      <c r="AK67" s="3">
        <v>7.804931854907031E-2</v>
      </c>
      <c r="AL67">
        <v>80.075545966851777</v>
      </c>
      <c r="AM67">
        <v>0.6774468085106381</v>
      </c>
      <c r="AN67" t="b">
        <v>1</v>
      </c>
      <c r="AO67" t="b">
        <v>1</v>
      </c>
    </row>
    <row r="68" spans="1:41" x14ac:dyDescent="0.3">
      <c r="B68" t="s">
        <v>36</v>
      </c>
      <c r="C68">
        <v>1</v>
      </c>
      <c r="D68">
        <v>9</v>
      </c>
      <c r="E68" t="s">
        <v>46</v>
      </c>
      <c r="F68" t="s">
        <v>38</v>
      </c>
      <c r="G68">
        <v>21</v>
      </c>
      <c r="H68" s="2" t="str">
        <f>IF(UnitDetails[[#This Row],[Ethanol Day]]&lt;9,"Early",IF(UnitDetails[[#This Row],[Ethanol Day]]&gt;16,"Late","Mid"))</f>
        <v>Late</v>
      </c>
      <c r="I68" s="2" t="s">
        <v>39</v>
      </c>
      <c r="J68" s="2" t="s">
        <v>44</v>
      </c>
      <c r="K68">
        <v>531</v>
      </c>
      <c r="L68" s="13">
        <v>2.8964141414141418</v>
      </c>
      <c r="M68">
        <v>29.346762764000232</v>
      </c>
      <c r="N68">
        <v>3.8922222222222227</v>
      </c>
      <c r="O68">
        <v>37.609887314685672</v>
      </c>
      <c r="P68">
        <v>3.1686111111111113</v>
      </c>
      <c r="Q68">
        <v>31.493476557284399</v>
      </c>
      <c r="R68">
        <v>3.0336111111111115</v>
      </c>
      <c r="S68">
        <v>32.046827654368585</v>
      </c>
      <c r="T68">
        <v>1.4912121212121212</v>
      </c>
      <c r="U68">
        <v>16.415752345769281</v>
      </c>
      <c r="V68">
        <v>1.4441938116434057</v>
      </c>
      <c r="W68">
        <v>0.31539575486044497</v>
      </c>
      <c r="X68">
        <v>3.8922222222222227</v>
      </c>
      <c r="Y68">
        <v>82</v>
      </c>
      <c r="Z68">
        <v>3.1686111111111113</v>
      </c>
      <c r="AA68">
        <v>226</v>
      </c>
      <c r="AB68">
        <v>3.0336111111111115</v>
      </c>
      <c r="AC68">
        <v>115</v>
      </c>
      <c r="AD68">
        <v>1.4912121212121212</v>
      </c>
      <c r="AE68">
        <v>107</v>
      </c>
      <c r="AF68" s="3">
        <v>29.346762764000232</v>
      </c>
      <c r="AG68" s="3">
        <v>2.7145467704500059</v>
      </c>
      <c r="AH68">
        <v>3.096951069956929E-2</v>
      </c>
      <c r="AI68" s="58">
        <f>1/UnitDetails[[#This Row],[Avg MeanISIinBurst]]</f>
        <v>32.289822390184149</v>
      </c>
      <c r="AJ68">
        <v>64.499405666113404</v>
      </c>
      <c r="AK68" s="3">
        <v>6.110313138715797E-2</v>
      </c>
      <c r="AL68">
        <v>85.262232085950117</v>
      </c>
      <c r="AM68">
        <v>0.37222222222222207</v>
      </c>
      <c r="AN68" t="b">
        <v>1</v>
      </c>
      <c r="AO68" t="b">
        <v>1</v>
      </c>
    </row>
    <row r="69" spans="1:41" x14ac:dyDescent="0.3">
      <c r="B69" t="s">
        <v>36</v>
      </c>
      <c r="C69">
        <v>1</v>
      </c>
      <c r="D69">
        <v>2</v>
      </c>
      <c r="E69" t="s">
        <v>41</v>
      </c>
      <c r="F69" t="s">
        <v>38</v>
      </c>
      <c r="G69">
        <v>21</v>
      </c>
      <c r="H69" s="2" t="str">
        <f>IF(UnitDetails[[#This Row],[Ethanol Day]]&lt;9,"Early",IF(UnitDetails[[#This Row],[Ethanol Day]]&gt;16,"Late","Mid"))</f>
        <v>Late</v>
      </c>
      <c r="I69" s="2" t="s">
        <v>42</v>
      </c>
      <c r="J69" s="2" t="s">
        <v>39</v>
      </c>
      <c r="K69">
        <v>531</v>
      </c>
      <c r="L69" s="15">
        <v>1.4454166666666668</v>
      </c>
      <c r="M69">
        <v>8.0176450470678624</v>
      </c>
      <c r="N69">
        <v>1.7969444444444445</v>
      </c>
      <c r="O69">
        <v>9.0863330907333193</v>
      </c>
      <c r="P69">
        <v>1.7061111111111114</v>
      </c>
      <c r="Q69">
        <v>10.341927985374797</v>
      </c>
      <c r="R69">
        <v>1.3408333333333333</v>
      </c>
      <c r="S69">
        <v>6.4096607617859105</v>
      </c>
      <c r="T69">
        <v>0.93777777777777782</v>
      </c>
      <c r="U69">
        <v>6.0703868324964851</v>
      </c>
      <c r="V69">
        <v>1.025999211964157</v>
      </c>
      <c r="W69">
        <v>0.69050436309275487</v>
      </c>
      <c r="X69">
        <v>1.7969444444444445</v>
      </c>
      <c r="Y69">
        <v>82</v>
      </c>
      <c r="Z69">
        <v>1.7061111111111114</v>
      </c>
      <c r="AA69">
        <v>226</v>
      </c>
      <c r="AB69">
        <v>1.3408333333333333</v>
      </c>
      <c r="AC69">
        <v>115</v>
      </c>
      <c r="AD69">
        <v>0.93777777777777782</v>
      </c>
      <c r="AE69">
        <v>107</v>
      </c>
      <c r="AF69" s="3">
        <v>8.0176450470678624</v>
      </c>
      <c r="AG69" s="3">
        <v>2.0886522702583243</v>
      </c>
      <c r="AH69">
        <v>2.9361716784255466E-2</v>
      </c>
      <c r="AI69" s="4">
        <f>1/UnitDetails[[#This Row],[Avg MeanISIinBurst]]</f>
        <v>34.057954013650409</v>
      </c>
      <c r="AJ69">
        <v>53.097813567999331</v>
      </c>
      <c r="AK69" s="3">
        <v>3.3293461101017004E-2</v>
      </c>
      <c r="AL69">
        <v>98.582983499178283</v>
      </c>
      <c r="AM69">
        <v>5.8680555555555562E-2</v>
      </c>
      <c r="AN69" t="b">
        <v>1</v>
      </c>
      <c r="AO69" t="b">
        <v>1</v>
      </c>
    </row>
    <row r="70" spans="1:41" s="8" customFormat="1" x14ac:dyDescent="0.3">
      <c r="A70"/>
      <c r="B70" t="s">
        <v>36</v>
      </c>
      <c r="C70">
        <v>1</v>
      </c>
      <c r="D70">
        <v>14</v>
      </c>
      <c r="E70" t="s">
        <v>49</v>
      </c>
      <c r="F70" t="s">
        <v>38</v>
      </c>
      <c r="G70">
        <v>21</v>
      </c>
      <c r="H70" s="2" t="str">
        <f>IF(UnitDetails[[#This Row],[Ethanol Day]]&lt;9,"Early",IF(UnitDetails[[#This Row],[Ethanol Day]]&gt;16,"Late","Mid"))</f>
        <v>Late</v>
      </c>
      <c r="I70" s="2" t="s">
        <v>39</v>
      </c>
      <c r="J70" s="2" t="s">
        <v>39</v>
      </c>
      <c r="K70">
        <v>531</v>
      </c>
      <c r="L70" s="12">
        <v>0.32423611111111111</v>
      </c>
      <c r="M70">
        <v>20.581140302700174</v>
      </c>
      <c r="N70">
        <v>0.33333333333333331</v>
      </c>
      <c r="O70">
        <v>13.135547069632148</v>
      </c>
      <c r="P70">
        <v>0.25833333333333336</v>
      </c>
      <c r="Q70">
        <v>20.558078578958884</v>
      </c>
      <c r="R70">
        <v>0.31722222222222224</v>
      </c>
      <c r="S70">
        <v>23.041147471151927</v>
      </c>
      <c r="T70">
        <v>0.38805555555555554</v>
      </c>
      <c r="U70">
        <v>26.045119708181144</v>
      </c>
      <c r="V70">
        <v>1.5174143752442968</v>
      </c>
      <c r="W70">
        <v>2.994740531475748</v>
      </c>
      <c r="X70">
        <v>0.33333333333333331</v>
      </c>
      <c r="Y70">
        <v>82</v>
      </c>
      <c r="Z70">
        <v>0.25833333333333336</v>
      </c>
      <c r="AA70">
        <v>226</v>
      </c>
      <c r="AB70">
        <v>0.31722222222222224</v>
      </c>
      <c r="AC70">
        <v>115</v>
      </c>
      <c r="AD70">
        <v>0.38805555555555554</v>
      </c>
      <c r="AE70">
        <v>107</v>
      </c>
      <c r="AF70" s="3">
        <v>20.581140302700174</v>
      </c>
      <c r="AG70" s="3">
        <v>2.5144303840205535</v>
      </c>
      <c r="AH70">
        <v>2.550655620802085E-2</v>
      </c>
      <c r="AI70" s="4">
        <f>1/UnitDetails[[#This Row],[Avg MeanISIinBurst]]</f>
        <v>39.205606270184674</v>
      </c>
      <c r="AJ70">
        <v>72.589185683836462</v>
      </c>
      <c r="AK70" s="3">
        <v>4.3655820931255022E-2</v>
      </c>
      <c r="AL70">
        <v>112.33889080059807</v>
      </c>
      <c r="AM70">
        <v>2.7708333333333331E-2</v>
      </c>
      <c r="AN70" t="b">
        <v>1</v>
      </c>
      <c r="AO70" t="b">
        <v>1</v>
      </c>
    </row>
    <row r="71" spans="1:41" x14ac:dyDescent="0.3">
      <c r="B71" t="s">
        <v>36</v>
      </c>
      <c r="C71">
        <v>1</v>
      </c>
      <c r="D71">
        <v>10</v>
      </c>
      <c r="E71" t="s">
        <v>47</v>
      </c>
      <c r="F71" t="s">
        <v>38</v>
      </c>
      <c r="G71">
        <v>21</v>
      </c>
      <c r="H71" s="2" t="str">
        <f>IF(UnitDetails[[#This Row],[Ethanol Day]]&lt;9,"Early",IF(UnitDetails[[#This Row],[Ethanol Day]]&gt;16,"Late","Mid"))</f>
        <v>Late</v>
      </c>
      <c r="I71" s="2" t="s">
        <v>48</v>
      </c>
      <c r="J71" s="2" t="s">
        <v>39</v>
      </c>
      <c r="K71">
        <v>531</v>
      </c>
      <c r="L71" s="13">
        <v>2.3654987373737373</v>
      </c>
      <c r="M71">
        <v>23.475667505014648</v>
      </c>
      <c r="N71">
        <v>1.150277777777778</v>
      </c>
      <c r="O71">
        <v>11.000954338255255</v>
      </c>
      <c r="P71">
        <v>3.080138888888889</v>
      </c>
      <c r="Q71">
        <v>29.082803031042605</v>
      </c>
      <c r="R71">
        <v>2.5843055555555554</v>
      </c>
      <c r="S71">
        <v>25.47321472341379</v>
      </c>
      <c r="T71">
        <v>2.647272727272727</v>
      </c>
      <c r="U71">
        <v>28.979421489382517</v>
      </c>
      <c r="V71">
        <v>2.2284119515139507</v>
      </c>
      <c r="W71">
        <v>0.42267411634443408</v>
      </c>
      <c r="X71">
        <v>1.150277777777778</v>
      </c>
      <c r="Y71">
        <v>82</v>
      </c>
      <c r="Z71">
        <v>3.080138888888889</v>
      </c>
      <c r="AA71">
        <v>226</v>
      </c>
      <c r="AB71">
        <v>2.5843055555555554</v>
      </c>
      <c r="AC71">
        <v>115</v>
      </c>
      <c r="AD71">
        <v>2.647272727272727</v>
      </c>
      <c r="AE71">
        <v>107</v>
      </c>
      <c r="AF71" s="3">
        <v>23.475667505014648</v>
      </c>
      <c r="AG71" s="3">
        <v>2.4043901187023757</v>
      </c>
      <c r="AH71">
        <v>2.7358429774432643E-2</v>
      </c>
      <c r="AI71" s="4">
        <f>1/UnitDetails[[#This Row],[Avg MeanISIinBurst]]</f>
        <v>36.551805357430752</v>
      </c>
      <c r="AJ71">
        <v>96.916275834623761</v>
      </c>
      <c r="AK71" s="3">
        <v>4.3340078138326216E-2</v>
      </c>
      <c r="AL71">
        <v>134.36942047862871</v>
      </c>
      <c r="AM71">
        <v>0.26943262411347524</v>
      </c>
      <c r="AN71" t="b">
        <v>1</v>
      </c>
      <c r="AO71" t="b">
        <v>1</v>
      </c>
    </row>
    <row r="72" spans="1:41" x14ac:dyDescent="0.3">
      <c r="B72" t="s">
        <v>103</v>
      </c>
      <c r="C72">
        <v>18</v>
      </c>
      <c r="D72">
        <v>1</v>
      </c>
      <c r="E72" t="s">
        <v>65</v>
      </c>
      <c r="F72" t="s">
        <v>38</v>
      </c>
      <c r="G72">
        <v>1</v>
      </c>
      <c r="H72" s="2" t="str">
        <f>IF(UnitDetails[[#This Row],[Ethanol Day]]&lt;9,"Early",IF(UnitDetails[[#This Row],[Ethanol Day]]&gt;16,"Late","Mid"))</f>
        <v>Early</v>
      </c>
      <c r="I72" s="2" t="s">
        <v>39</v>
      </c>
      <c r="J72" s="2" t="s">
        <v>39</v>
      </c>
      <c r="K72">
        <v>656</v>
      </c>
      <c r="L72" s="7">
        <v>0.33062500000000006</v>
      </c>
      <c r="M72">
        <v>18.344984717014707</v>
      </c>
      <c r="N72">
        <v>0.28555555555555556</v>
      </c>
      <c r="O72">
        <v>15.94511722999682</v>
      </c>
      <c r="P72">
        <v>0.11347222222222221</v>
      </c>
      <c r="Q72">
        <v>15.797789919082076</v>
      </c>
      <c r="R72">
        <v>7.7777777777777779E-2</v>
      </c>
      <c r="S72">
        <v>11.566620096031862</v>
      </c>
      <c r="T72">
        <v>0.84569444444444464</v>
      </c>
      <c r="U72">
        <v>29.293281671371791</v>
      </c>
      <c r="V72">
        <v>3.6769180743665117</v>
      </c>
      <c r="W72">
        <v>2.9502603972436159</v>
      </c>
      <c r="X72">
        <v>0.28555555555555556</v>
      </c>
      <c r="Y72">
        <v>111</v>
      </c>
      <c r="Z72">
        <v>0.11347222222222221</v>
      </c>
      <c r="AA72">
        <v>196</v>
      </c>
      <c r="AB72">
        <v>7.7777777777777779E-2</v>
      </c>
      <c r="AC72">
        <v>305</v>
      </c>
      <c r="AD72">
        <v>0.84569444444444464</v>
      </c>
      <c r="AE72">
        <v>41</v>
      </c>
      <c r="AF72" s="3">
        <v>18.344984717014707</v>
      </c>
      <c r="AG72" s="3">
        <v>2.3479109715337816</v>
      </c>
      <c r="AH72">
        <v>2.1986523648541176E-2</v>
      </c>
      <c r="AI72" s="4">
        <f>1/UnitDetails[[#This Row],[Avg MeanISIinBurst]]</f>
        <v>45.482406222338419</v>
      </c>
      <c r="AJ72">
        <v>126.12148723656618</v>
      </c>
      <c r="AK72" s="3">
        <v>3.0823091107426863E-2</v>
      </c>
      <c r="AL72">
        <v>130.29927198152129</v>
      </c>
      <c r="AM72">
        <v>0.04</v>
      </c>
      <c r="AN72" t="b">
        <v>1</v>
      </c>
      <c r="AO72" t="b">
        <v>1</v>
      </c>
    </row>
    <row r="73" spans="1:41" x14ac:dyDescent="0.3">
      <c r="A73" t="s">
        <v>157</v>
      </c>
      <c r="B73" t="s">
        <v>64</v>
      </c>
      <c r="C73">
        <v>11</v>
      </c>
      <c r="D73">
        <v>1</v>
      </c>
      <c r="E73" t="s">
        <v>65</v>
      </c>
      <c r="F73" t="s">
        <v>38</v>
      </c>
      <c r="G73">
        <v>25</v>
      </c>
      <c r="H73" s="2" t="str">
        <f>IF(UnitDetails[[#This Row],[Ethanol Day]]&lt;9,"Early",IF(UnitDetails[[#This Row],[Ethanol Day]]&gt;16,"Late","Mid"))</f>
        <v>Late</v>
      </c>
      <c r="I73" s="2" t="s">
        <v>39</v>
      </c>
      <c r="J73" s="2" t="s">
        <v>40</v>
      </c>
      <c r="K73">
        <v>687</v>
      </c>
      <c r="L73" s="14">
        <v>0.60934027777777766</v>
      </c>
      <c r="M73">
        <v>42.160174591968826</v>
      </c>
      <c r="N73">
        <v>1.0116666666666665</v>
      </c>
      <c r="O73">
        <v>45.451085467697986</v>
      </c>
      <c r="P73">
        <v>0.82944444444444443</v>
      </c>
      <c r="Q73">
        <v>44.557270703242651</v>
      </c>
      <c r="R73">
        <v>0.52916666666666667</v>
      </c>
      <c r="S73">
        <v>38.486531541992143</v>
      </c>
      <c r="T73">
        <v>6.7083333333333384E-2</v>
      </c>
      <c r="U73">
        <v>40.260993419270854</v>
      </c>
      <c r="V73">
        <v>2.4509810892380153</v>
      </c>
      <c r="W73">
        <v>1.0728182934228623</v>
      </c>
      <c r="X73">
        <v>1.0116666666666665</v>
      </c>
      <c r="Y73">
        <v>30</v>
      </c>
      <c r="Z73">
        <v>0.82944444444444443</v>
      </c>
      <c r="AA73">
        <v>195</v>
      </c>
      <c r="AB73">
        <v>0.52916666666666667</v>
      </c>
      <c r="AC73">
        <v>198</v>
      </c>
      <c r="AD73">
        <v>6.7083333333333384E-2</v>
      </c>
      <c r="AE73">
        <v>232</v>
      </c>
      <c r="AF73" s="3">
        <v>42.160174591968826</v>
      </c>
      <c r="AG73" s="3">
        <v>3.2230181453880244</v>
      </c>
      <c r="AH73">
        <v>2.3191475572966923E-2</v>
      </c>
      <c r="AI73" s="4">
        <f>1/UnitDetails[[#This Row],[Avg MeanISIinBurst]]</f>
        <v>43.119291692058056</v>
      </c>
      <c r="AJ73">
        <v>180.15469911913533</v>
      </c>
      <c r="AK73" s="3">
        <v>6.1248761439645159E-2</v>
      </c>
      <c r="AL73">
        <v>151.08623696660135</v>
      </c>
      <c r="AM73">
        <v>0.14065040650406502</v>
      </c>
      <c r="AN73" t="b">
        <v>1</v>
      </c>
      <c r="AO73" t="b">
        <v>1</v>
      </c>
    </row>
    <row r="74" spans="1:41" x14ac:dyDescent="0.3">
      <c r="B74" t="s">
        <v>64</v>
      </c>
      <c r="C74">
        <v>11</v>
      </c>
      <c r="D74">
        <v>2</v>
      </c>
      <c r="E74" t="s">
        <v>66</v>
      </c>
      <c r="F74" t="s">
        <v>38</v>
      </c>
      <c r="G74">
        <v>25</v>
      </c>
      <c r="H74" s="2" t="str">
        <f>IF(UnitDetails[[#This Row],[Ethanol Day]]&lt;9,"Early",IF(UnitDetails[[#This Row],[Ethanol Day]]&gt;16,"Late","Mid"))</f>
        <v>Late</v>
      </c>
      <c r="I74" s="2" t="s">
        <v>39</v>
      </c>
      <c r="J74" s="2" t="s">
        <v>40</v>
      </c>
      <c r="K74">
        <v>687</v>
      </c>
      <c r="L74" s="13">
        <v>1.1156944444444443</v>
      </c>
      <c r="M74">
        <v>16.642812141477226</v>
      </c>
      <c r="N74">
        <v>0.62861111111111112</v>
      </c>
      <c r="O74">
        <v>14.494518877431478</v>
      </c>
      <c r="P74">
        <v>1.2058333333333333</v>
      </c>
      <c r="Q74">
        <v>16.035107994687586</v>
      </c>
      <c r="R74">
        <v>1.4702777777777776</v>
      </c>
      <c r="S74">
        <v>17.819340171029662</v>
      </c>
      <c r="T74">
        <v>1.1580555555555556</v>
      </c>
      <c r="U74">
        <v>18.563046106295047</v>
      </c>
      <c r="V74">
        <v>1.4540617435207785</v>
      </c>
      <c r="W74">
        <v>0.80378633278797795</v>
      </c>
      <c r="X74">
        <v>0.62861111111111112</v>
      </c>
      <c r="Y74">
        <v>30</v>
      </c>
      <c r="Z74">
        <v>1.2058333333333333</v>
      </c>
      <c r="AA74">
        <v>195</v>
      </c>
      <c r="AB74">
        <v>1.4702777777777776</v>
      </c>
      <c r="AC74">
        <v>198</v>
      </c>
      <c r="AD74">
        <v>1.1580555555555556</v>
      </c>
      <c r="AE74">
        <v>232</v>
      </c>
      <c r="AF74" s="3">
        <v>16.642812141477226</v>
      </c>
      <c r="AG74" s="3">
        <v>2.3461775854185563</v>
      </c>
      <c r="AH74">
        <v>2.6057450220642646E-2</v>
      </c>
      <c r="AI74" s="4">
        <f>1/UnitDetails[[#This Row],[Avg MeanISIinBurst]]</f>
        <v>38.376740300085174</v>
      </c>
      <c r="AJ74">
        <v>99.665372683926165</v>
      </c>
      <c r="AK74" s="3">
        <v>3.6921315837221913E-2</v>
      </c>
      <c r="AL74">
        <v>135.07549213341949</v>
      </c>
      <c r="AM74">
        <v>9.0256410256410263E-2</v>
      </c>
      <c r="AN74" t="b">
        <v>1</v>
      </c>
      <c r="AO74" t="b">
        <v>1</v>
      </c>
    </row>
    <row r="75" spans="1:41" x14ac:dyDescent="0.3">
      <c r="B75" t="s">
        <v>64</v>
      </c>
      <c r="C75">
        <v>11</v>
      </c>
      <c r="D75">
        <v>3</v>
      </c>
      <c r="E75" t="s">
        <v>67</v>
      </c>
      <c r="F75" t="s">
        <v>38</v>
      </c>
      <c r="G75">
        <v>25</v>
      </c>
      <c r="H75" s="2" t="str">
        <f>IF(UnitDetails[[#This Row],[Ethanol Day]]&lt;9,"Early",IF(UnitDetails[[#This Row],[Ethanol Day]]&gt;16,"Late","Mid"))</f>
        <v>Late</v>
      </c>
      <c r="I75" s="2" t="s">
        <v>42</v>
      </c>
      <c r="J75" s="2" t="s">
        <v>40</v>
      </c>
      <c r="K75">
        <v>687</v>
      </c>
      <c r="L75" s="3">
        <v>6.5586458333333342</v>
      </c>
      <c r="M75">
        <v>56.642988555797345</v>
      </c>
      <c r="N75">
        <v>7.9722222222222223</v>
      </c>
      <c r="O75">
        <v>63.033453452546198</v>
      </c>
      <c r="P75">
        <v>6.2647222222222227</v>
      </c>
      <c r="Q75">
        <v>55.632919210240502</v>
      </c>
      <c r="R75">
        <v>6.1905555555555551</v>
      </c>
      <c r="S75">
        <v>52.554166748864048</v>
      </c>
      <c r="T75">
        <v>5.8070833333333338</v>
      </c>
      <c r="U75">
        <v>55.821822388043316</v>
      </c>
      <c r="V75">
        <v>1.1664512308290287</v>
      </c>
      <c r="W75">
        <v>0.13808249906320258</v>
      </c>
      <c r="X75">
        <v>7.9722222222222223</v>
      </c>
      <c r="Y75">
        <v>30</v>
      </c>
      <c r="Z75">
        <v>6.2647222222222227</v>
      </c>
      <c r="AA75">
        <v>195</v>
      </c>
      <c r="AB75">
        <v>6.1905555555555551</v>
      </c>
      <c r="AC75">
        <v>198</v>
      </c>
      <c r="AD75">
        <v>5.8070833333333338</v>
      </c>
      <c r="AE75">
        <v>232</v>
      </c>
      <c r="AF75" s="3">
        <v>56.642988555797345</v>
      </c>
      <c r="AG75" s="3">
        <v>3.7821892973941051</v>
      </c>
      <c r="AH75">
        <v>3.1679203877376903E-2</v>
      </c>
      <c r="AI75" s="4">
        <f>1/UnitDetails[[#This Row],[Avg MeanISIinBurst]]</f>
        <v>31.566449834748873</v>
      </c>
      <c r="AJ75">
        <v>127.02674924665179</v>
      </c>
      <c r="AK75" s="3">
        <v>0.10092922491440019</v>
      </c>
      <c r="AL75">
        <v>91.927247625267199</v>
      </c>
      <c r="AM75">
        <v>1.0241228070175439</v>
      </c>
      <c r="AN75" t="b">
        <v>1</v>
      </c>
      <c r="AO75" t="b">
        <v>1</v>
      </c>
    </row>
    <row r="76" spans="1:41" x14ac:dyDescent="0.3">
      <c r="A76" s="8"/>
      <c r="B76" s="8" t="s">
        <v>64</v>
      </c>
      <c r="C76" s="8">
        <v>11</v>
      </c>
      <c r="D76" s="8">
        <v>5</v>
      </c>
      <c r="E76" s="8" t="s">
        <v>68</v>
      </c>
      <c r="F76" t="s">
        <v>38</v>
      </c>
      <c r="G76" s="8">
        <v>25</v>
      </c>
      <c r="H76" s="9" t="str">
        <f>IF(UnitDetails[[#This Row],[Ethanol Day]]&lt;9,"Early",IF(UnitDetails[[#This Row],[Ethanol Day]]&gt;16,"Late","Mid"))</f>
        <v>Late</v>
      </c>
      <c r="I76" s="9" t="s">
        <v>42</v>
      </c>
      <c r="J76" s="9" t="s">
        <v>40</v>
      </c>
      <c r="K76" s="8">
        <v>687</v>
      </c>
      <c r="L76" s="41">
        <v>2.3288194444444446</v>
      </c>
      <c r="M76" s="8">
        <v>29.096502988298344</v>
      </c>
      <c r="N76" s="8">
        <v>2.7509722222222219</v>
      </c>
      <c r="O76" s="8">
        <v>31.930028115095833</v>
      </c>
      <c r="P76" s="8">
        <v>2.4151388888888889</v>
      </c>
      <c r="Q76" s="8">
        <v>28.738053564390533</v>
      </c>
      <c r="R76" s="8">
        <v>2.223333333333334</v>
      </c>
      <c r="S76" s="8">
        <v>26.698043714345886</v>
      </c>
      <c r="T76" s="8">
        <v>1.9258333333333333</v>
      </c>
      <c r="U76" s="8">
        <v>29.246156629765256</v>
      </c>
      <c r="V76" s="8">
        <v>1.1897024177347972</v>
      </c>
      <c r="W76" s="8">
        <v>0.39217372867575317</v>
      </c>
      <c r="X76" s="8">
        <v>2.7509722222222219</v>
      </c>
      <c r="Y76" s="8">
        <v>30</v>
      </c>
      <c r="Z76" s="8">
        <v>2.4151388888888889</v>
      </c>
      <c r="AA76" s="8">
        <v>195</v>
      </c>
      <c r="AB76" s="8">
        <v>2.223333333333334</v>
      </c>
      <c r="AC76" s="8">
        <v>198</v>
      </c>
      <c r="AD76" s="8">
        <v>1.9258333333333333</v>
      </c>
      <c r="AE76" s="8">
        <v>232</v>
      </c>
      <c r="AF76" s="10">
        <v>29.096502988298344</v>
      </c>
      <c r="AG76" s="10">
        <v>2.6068617142225814</v>
      </c>
      <c r="AH76" s="8">
        <v>2.7788602383759388E-2</v>
      </c>
      <c r="AI76" s="11">
        <f>1/UnitDetails[[#This Row],[Avg MeanISIinBurst]]</f>
        <v>35.985976775299584</v>
      </c>
      <c r="AJ76" s="8">
        <v>104.54876662512845</v>
      </c>
      <c r="AK76" s="10">
        <v>5.0250350792359441E-2</v>
      </c>
      <c r="AL76" s="8">
        <v>123.44194756498071</v>
      </c>
      <c r="AM76" s="8">
        <v>0.27666666666666662</v>
      </c>
      <c r="AN76" s="8" t="b">
        <v>1</v>
      </c>
      <c r="AO76" s="8" t="b">
        <v>1</v>
      </c>
    </row>
    <row r="77" spans="1:41" x14ac:dyDescent="0.3">
      <c r="A77" s="8"/>
      <c r="B77" s="8" t="s">
        <v>64</v>
      </c>
      <c r="C77" s="8">
        <v>11</v>
      </c>
      <c r="D77" s="8">
        <v>8</v>
      </c>
      <c r="E77" s="8" t="s">
        <v>70</v>
      </c>
      <c r="F77" t="s">
        <v>38</v>
      </c>
      <c r="G77" s="8">
        <v>25</v>
      </c>
      <c r="H77" s="9" t="str">
        <f>IF(UnitDetails[[#This Row],[Ethanol Day]]&lt;9,"Early",IF(UnitDetails[[#This Row],[Ethanol Day]]&gt;16,"Late","Mid"))</f>
        <v>Late</v>
      </c>
      <c r="I77" s="9" t="s">
        <v>39</v>
      </c>
      <c r="J77" s="9" t="s">
        <v>40</v>
      </c>
      <c r="K77" s="8">
        <v>687</v>
      </c>
      <c r="L77" s="10">
        <v>2.1460416666666666</v>
      </c>
      <c r="M77" s="8">
        <v>30.329489126448841</v>
      </c>
      <c r="N77" s="8">
        <v>1.9055555555555557</v>
      </c>
      <c r="O77" s="8">
        <v>29.594371849485899</v>
      </c>
      <c r="P77" s="8">
        <v>2.4388888888888887</v>
      </c>
      <c r="Q77" s="8">
        <v>31.768735320320694</v>
      </c>
      <c r="R77" s="8">
        <v>2.0861111111111108</v>
      </c>
      <c r="S77" s="8">
        <v>30.961448840599243</v>
      </c>
      <c r="T77" s="8">
        <v>2.1536111111111116</v>
      </c>
      <c r="U77" s="8">
        <v>28.685167728327833</v>
      </c>
      <c r="V77" s="8">
        <v>1.247736514567324</v>
      </c>
      <c r="W77" s="8">
        <v>0.47697740453760973</v>
      </c>
      <c r="X77" s="8">
        <v>1.9055555555555557</v>
      </c>
      <c r="Y77" s="8">
        <v>30</v>
      </c>
      <c r="Z77" s="8">
        <v>2.4388888888888887</v>
      </c>
      <c r="AA77" s="8">
        <v>195</v>
      </c>
      <c r="AB77" s="8">
        <v>2.0861111111111108</v>
      </c>
      <c r="AC77" s="8">
        <v>198</v>
      </c>
      <c r="AD77" s="8">
        <v>2.1536111111111116</v>
      </c>
      <c r="AE77" s="8">
        <v>232</v>
      </c>
      <c r="AF77" s="10">
        <v>30.329489126448841</v>
      </c>
      <c r="AG77" s="10">
        <v>2.6246916006823811</v>
      </c>
      <c r="AH77" s="8">
        <v>2.7586633300128199E-2</v>
      </c>
      <c r="AI77" s="11">
        <f>1/UnitDetails[[#This Row],[Avg MeanISIinBurst]]</f>
        <v>36.24943968771111</v>
      </c>
      <c r="AJ77" s="8">
        <v>116.70885430053038</v>
      </c>
      <c r="AK77" s="10">
        <v>5.0588734348014613E-2</v>
      </c>
      <c r="AL77" s="8">
        <v>123.09333102076272</v>
      </c>
      <c r="AM77" s="8">
        <v>0.23841269841269838</v>
      </c>
      <c r="AN77" s="8" t="b">
        <v>1</v>
      </c>
      <c r="AO77" s="8" t="b">
        <v>1</v>
      </c>
    </row>
    <row r="78" spans="1:41" x14ac:dyDescent="0.3">
      <c r="B78" t="s">
        <v>64</v>
      </c>
      <c r="C78">
        <v>11</v>
      </c>
      <c r="D78">
        <v>7</v>
      </c>
      <c r="E78" t="s">
        <v>69</v>
      </c>
      <c r="F78" t="s">
        <v>38</v>
      </c>
      <c r="G78">
        <v>25</v>
      </c>
      <c r="H78" s="2" t="str">
        <f>IF(UnitDetails[[#This Row],[Ethanol Day]]&lt;9,"Early",IF(UnitDetails[[#This Row],[Ethanol Day]]&gt;16,"Late","Mid"))</f>
        <v>Late</v>
      </c>
      <c r="I78" s="2" t="s">
        <v>48</v>
      </c>
      <c r="J78" s="2" t="s">
        <v>40</v>
      </c>
      <c r="K78">
        <v>687</v>
      </c>
      <c r="L78" s="13">
        <v>2.3263888888888888</v>
      </c>
      <c r="M78">
        <v>35.545833985682954</v>
      </c>
      <c r="N78">
        <v>1.0552777777777778</v>
      </c>
      <c r="O78">
        <v>30.333464256601804</v>
      </c>
      <c r="P78">
        <v>1.4794444444444446</v>
      </c>
      <c r="Q78">
        <v>30.945497664508284</v>
      </c>
      <c r="R78">
        <v>2.5408333333333331</v>
      </c>
      <c r="S78">
        <v>36.092616695704585</v>
      </c>
      <c r="T78">
        <v>4.2300000000000004</v>
      </c>
      <c r="U78">
        <v>49.444718996034268</v>
      </c>
      <c r="V78">
        <v>2.0045003927184308</v>
      </c>
      <c r="W78">
        <v>0.441961721092969</v>
      </c>
      <c r="X78">
        <v>1.0552777777777778</v>
      </c>
      <c r="Y78">
        <v>30</v>
      </c>
      <c r="Z78">
        <v>1.4794444444444446</v>
      </c>
      <c r="AA78">
        <v>195</v>
      </c>
      <c r="AB78">
        <v>2.5408333333333331</v>
      </c>
      <c r="AC78">
        <v>198</v>
      </c>
      <c r="AD78">
        <v>4.2300000000000004</v>
      </c>
      <c r="AE78">
        <v>232</v>
      </c>
      <c r="AF78" s="3">
        <v>35.545833985682954</v>
      </c>
      <c r="AG78" s="3">
        <v>2.9685577175592344</v>
      </c>
      <c r="AH78">
        <v>2.6502947377604183E-2</v>
      </c>
      <c r="AI78" s="4">
        <f>1/UnitDetails[[#This Row],[Avg MeanISIinBurst]]</f>
        <v>37.731652474435023</v>
      </c>
      <c r="AJ78">
        <v>121.76766508602536</v>
      </c>
      <c r="AK78" s="3">
        <v>6.0188965505637924E-2</v>
      </c>
      <c r="AL78">
        <v>125.83488559291055</v>
      </c>
      <c r="AM78">
        <v>0.288939393939394</v>
      </c>
      <c r="AN78" t="b">
        <v>1</v>
      </c>
      <c r="AO78" t="b">
        <v>1</v>
      </c>
    </row>
    <row r="79" spans="1:41" x14ac:dyDescent="0.3">
      <c r="B79" t="s">
        <v>51</v>
      </c>
      <c r="C79">
        <v>3</v>
      </c>
      <c r="D79">
        <v>9</v>
      </c>
      <c r="E79" t="s">
        <v>54</v>
      </c>
      <c r="F79" t="s">
        <v>38</v>
      </c>
      <c r="G79">
        <v>22</v>
      </c>
      <c r="H79" s="2" t="str">
        <f>IF(UnitDetails[[#This Row],[Ethanol Day]]&lt;9,"Early",IF(UnitDetails[[#This Row],[Ethanol Day]]&gt;16,"Late","Mid"))</f>
        <v>Late</v>
      </c>
      <c r="I79" s="2" t="s">
        <v>40</v>
      </c>
      <c r="J79" s="2" t="s">
        <v>39</v>
      </c>
      <c r="K79">
        <v>769</v>
      </c>
      <c r="L79" s="13">
        <v>13.043125</v>
      </c>
      <c r="M79">
        <v>86.461578032811516</v>
      </c>
      <c r="N79">
        <v>13.799444444444445</v>
      </c>
      <c r="O79">
        <v>87.178041909968854</v>
      </c>
      <c r="P79">
        <v>12.75611111111111</v>
      </c>
      <c r="Q79">
        <v>85.950718055235072</v>
      </c>
      <c r="R79">
        <v>12.522777777777778</v>
      </c>
      <c r="S79">
        <v>86.235493807769146</v>
      </c>
      <c r="T79">
        <v>13.094166666666666</v>
      </c>
      <c r="U79">
        <v>86.523019009196076</v>
      </c>
      <c r="V79">
        <v>1.1885325704947891</v>
      </c>
      <c r="W79">
        <v>7.7131966635704527E-2</v>
      </c>
      <c r="X79">
        <v>13.799444444444445</v>
      </c>
      <c r="Y79">
        <v>167</v>
      </c>
      <c r="Z79">
        <v>12.75611111111111</v>
      </c>
      <c r="AA79">
        <v>195</v>
      </c>
      <c r="AB79">
        <v>12.522777777777778</v>
      </c>
      <c r="AC79">
        <v>213</v>
      </c>
      <c r="AD79">
        <v>13.094166666666666</v>
      </c>
      <c r="AE79">
        <v>69</v>
      </c>
      <c r="AF79" s="3">
        <v>86.461578032811516</v>
      </c>
      <c r="AG79" s="3">
        <v>5.8847833149142579</v>
      </c>
      <c r="AH79">
        <v>3.0368182312548314E-2</v>
      </c>
      <c r="AI79" s="4">
        <f>1/UnitDetails[[#This Row],[Avg MeanISIinBurst]]</f>
        <v>32.929201679179663</v>
      </c>
      <c r="AJ79">
        <v>137.37168135593316</v>
      </c>
      <c r="AK79" s="3">
        <v>0.17076482138193522</v>
      </c>
      <c r="AL79">
        <v>69.070885683976314</v>
      </c>
      <c r="AM79">
        <v>1.9100000000000001</v>
      </c>
      <c r="AN79" t="b">
        <v>1</v>
      </c>
      <c r="AO79" t="b">
        <v>1</v>
      </c>
    </row>
    <row r="80" spans="1:41" x14ac:dyDescent="0.3">
      <c r="B80" t="s">
        <v>51</v>
      </c>
      <c r="C80">
        <v>3</v>
      </c>
      <c r="D80">
        <v>7</v>
      </c>
      <c r="E80" t="s">
        <v>45</v>
      </c>
      <c r="F80" t="s">
        <v>38</v>
      </c>
      <c r="G80">
        <v>22</v>
      </c>
      <c r="H80" s="2" t="str">
        <f>IF(UnitDetails[[#This Row],[Ethanol Day]]&lt;9,"Early",IF(UnitDetails[[#This Row],[Ethanol Day]]&gt;16,"Late","Mid"))</f>
        <v>Late</v>
      </c>
      <c r="I80" s="2" t="s">
        <v>42</v>
      </c>
      <c r="J80" s="2" t="s">
        <v>44</v>
      </c>
      <c r="K80">
        <v>769</v>
      </c>
      <c r="L80" s="13">
        <v>0.61706439393939394</v>
      </c>
      <c r="M80">
        <v>5.6034335753119366</v>
      </c>
      <c r="N80">
        <v>0.42333333333333334</v>
      </c>
      <c r="O80">
        <v>4.2125565696228691</v>
      </c>
      <c r="P80">
        <v>0.67388888888888898</v>
      </c>
      <c r="Q80">
        <v>6.8347053972994702</v>
      </c>
      <c r="R80">
        <v>0.68527777777777787</v>
      </c>
      <c r="S80">
        <v>5.8839276107311624</v>
      </c>
      <c r="T80">
        <v>0.68575757575757568</v>
      </c>
      <c r="U80">
        <v>5.2407670201588488</v>
      </c>
      <c r="V80">
        <v>1.1284464194838693</v>
      </c>
      <c r="W80">
        <v>1.6841645751055427</v>
      </c>
      <c r="X80">
        <v>0.42333333333333334</v>
      </c>
      <c r="Y80">
        <v>167</v>
      </c>
      <c r="Z80">
        <v>0.67388888888888898</v>
      </c>
      <c r="AA80">
        <v>195</v>
      </c>
      <c r="AB80">
        <v>0.68527777777777787</v>
      </c>
      <c r="AC80">
        <v>213</v>
      </c>
      <c r="AD80">
        <v>0.68575757575757568</v>
      </c>
      <c r="AE80">
        <v>69</v>
      </c>
      <c r="AF80" s="3">
        <v>5.6034335753119366</v>
      </c>
      <c r="AG80" s="3">
        <v>2.0799185463659149</v>
      </c>
      <c r="AH80">
        <v>2.6171069601086051E-2</v>
      </c>
      <c r="AI80" s="4">
        <f>1/UnitDetails[[#This Row],[Avg MeanISIinBurst]]</f>
        <v>38.210131081478686</v>
      </c>
      <c r="AJ80">
        <v>64.169494999639767</v>
      </c>
      <c r="AK80" s="3">
        <v>2.8834065371761242E-2</v>
      </c>
      <c r="AL80">
        <v>116.24100032740834</v>
      </c>
      <c r="AM80">
        <v>1.7166666666666663E-2</v>
      </c>
      <c r="AN80" t="b">
        <v>1</v>
      </c>
      <c r="AO80" t="b">
        <v>1</v>
      </c>
    </row>
    <row r="81" spans="1:41" x14ac:dyDescent="0.3">
      <c r="B81" t="s">
        <v>51</v>
      </c>
      <c r="C81">
        <v>3</v>
      </c>
      <c r="D81">
        <v>5</v>
      </c>
      <c r="E81" t="s">
        <v>52</v>
      </c>
      <c r="F81" t="s">
        <v>38</v>
      </c>
      <c r="G81">
        <v>22</v>
      </c>
      <c r="H81" s="2" t="str">
        <f>IF(UnitDetails[[#This Row],[Ethanol Day]]&lt;9,"Early",IF(UnitDetails[[#This Row],[Ethanol Day]]&gt;16,"Late","Mid"))</f>
        <v>Late</v>
      </c>
      <c r="I81" s="2" t="s">
        <v>39</v>
      </c>
      <c r="J81" s="2" t="s">
        <v>39</v>
      </c>
      <c r="K81">
        <v>769</v>
      </c>
      <c r="L81" s="15">
        <v>2.2161805555555554</v>
      </c>
      <c r="M81">
        <v>38.456356298672681</v>
      </c>
      <c r="N81">
        <v>3.0499999999999994</v>
      </c>
      <c r="O81">
        <v>39.473770277840046</v>
      </c>
      <c r="P81">
        <v>2.5838888888888891</v>
      </c>
      <c r="Q81">
        <v>37.165847992929379</v>
      </c>
      <c r="R81">
        <v>2.6524999999999994</v>
      </c>
      <c r="S81">
        <v>39.186071966856176</v>
      </c>
      <c r="T81">
        <v>0.57833333333333359</v>
      </c>
      <c r="U81">
        <v>37.24287836690776</v>
      </c>
      <c r="V81">
        <v>1.4569294782607514</v>
      </c>
      <c r="W81">
        <v>0.35363455712121644</v>
      </c>
      <c r="X81">
        <v>3.0499999999999994</v>
      </c>
      <c r="Y81">
        <v>167</v>
      </c>
      <c r="Z81">
        <v>2.5838888888888891</v>
      </c>
      <c r="AA81">
        <v>195</v>
      </c>
      <c r="AB81">
        <v>2.6524999999999994</v>
      </c>
      <c r="AC81">
        <v>213</v>
      </c>
      <c r="AD81">
        <v>0.57833333333333359</v>
      </c>
      <c r="AE81">
        <v>69</v>
      </c>
      <c r="AF81" s="3">
        <v>38.456356298672681</v>
      </c>
      <c r="AG81" s="3">
        <v>3.1288119008205899</v>
      </c>
      <c r="AH81">
        <v>3.1287194167340486E-2</v>
      </c>
      <c r="AI81" s="4">
        <f>1/UnitDetails[[#This Row],[Avg MeanISIinBurst]]</f>
        <v>31.961958450203952</v>
      </c>
      <c r="AJ81">
        <v>62.923583661622175</v>
      </c>
      <c r="AK81" s="3">
        <v>7.3166055990576961E-2</v>
      </c>
      <c r="AL81">
        <v>73.671332439389261</v>
      </c>
      <c r="AM81">
        <v>0.33676470588235291</v>
      </c>
      <c r="AN81" t="b">
        <v>1</v>
      </c>
      <c r="AO81" t="b">
        <v>1</v>
      </c>
    </row>
    <row r="82" spans="1:41" s="8" customFormat="1" x14ac:dyDescent="0.3">
      <c r="A82"/>
      <c r="B82" t="s">
        <v>51</v>
      </c>
      <c r="C82">
        <v>3</v>
      </c>
      <c r="D82">
        <v>15</v>
      </c>
      <c r="E82" t="s">
        <v>50</v>
      </c>
      <c r="F82" t="s">
        <v>38</v>
      </c>
      <c r="G82">
        <v>22</v>
      </c>
      <c r="H82" s="2" t="str">
        <f>IF(UnitDetails[[#This Row],[Ethanol Day]]&lt;9,"Early",IF(UnitDetails[[#This Row],[Ethanol Day]]&gt;16,"Late","Mid"))</f>
        <v>Late</v>
      </c>
      <c r="I82" s="2" t="s">
        <v>42</v>
      </c>
      <c r="J82" s="2" t="s">
        <v>39</v>
      </c>
      <c r="K82">
        <v>769</v>
      </c>
      <c r="L82" s="15">
        <v>1.2324652777777776</v>
      </c>
      <c r="M82">
        <v>17.54688981568377</v>
      </c>
      <c r="N82">
        <v>1.8286111111111112</v>
      </c>
      <c r="O82">
        <v>21.981300203681084</v>
      </c>
      <c r="P82">
        <v>1.3638888888888887</v>
      </c>
      <c r="Q82">
        <v>17.356994451443096</v>
      </c>
      <c r="R82">
        <v>1.2334722222222221</v>
      </c>
      <c r="S82">
        <v>15.287776255756693</v>
      </c>
      <c r="T82">
        <v>0.50388888888888883</v>
      </c>
      <c r="U82">
        <v>12.087035790152491</v>
      </c>
      <c r="V82">
        <v>1.1528968883497432</v>
      </c>
      <c r="W82">
        <v>0.70868718492208982</v>
      </c>
      <c r="X82">
        <v>1.8286111111111112</v>
      </c>
      <c r="Y82">
        <v>167</v>
      </c>
      <c r="Z82">
        <v>1.3638888888888887</v>
      </c>
      <c r="AA82">
        <v>195</v>
      </c>
      <c r="AB82">
        <v>1.2334722222222221</v>
      </c>
      <c r="AC82">
        <v>213</v>
      </c>
      <c r="AD82">
        <v>0.50388888888888883</v>
      </c>
      <c r="AE82">
        <v>69</v>
      </c>
      <c r="AF82" s="3">
        <v>17.54688981568377</v>
      </c>
      <c r="AG82" s="3">
        <v>2.4167557072084573</v>
      </c>
      <c r="AH82">
        <v>2.8051608424307321E-2</v>
      </c>
      <c r="AI82" s="4">
        <f>1/UnitDetails[[#This Row],[Avg MeanISIinBurst]]</f>
        <v>35.648579748941543</v>
      </c>
      <c r="AJ82">
        <v>75.001396717107085</v>
      </c>
      <c r="AK82" s="3">
        <v>4.23208661439562E-2</v>
      </c>
      <c r="AL82">
        <v>114.78337583914146</v>
      </c>
      <c r="AM82">
        <v>0.10585585585585586</v>
      </c>
      <c r="AN82" t="b">
        <v>1</v>
      </c>
      <c r="AO82" t="b">
        <v>1</v>
      </c>
    </row>
    <row r="83" spans="1:41" x14ac:dyDescent="0.3">
      <c r="B83" t="s">
        <v>51</v>
      </c>
      <c r="C83">
        <v>3</v>
      </c>
      <c r="D83">
        <v>8</v>
      </c>
      <c r="E83" t="s">
        <v>46</v>
      </c>
      <c r="F83" t="s">
        <v>38</v>
      </c>
      <c r="G83">
        <v>22</v>
      </c>
      <c r="H83" s="2" t="str">
        <f>IF(UnitDetails[[#This Row],[Ethanol Day]]&lt;9,"Early",IF(UnitDetails[[#This Row],[Ethanol Day]]&gt;16,"Late","Mid"))</f>
        <v>Late</v>
      </c>
      <c r="I83" s="2" t="s">
        <v>39</v>
      </c>
      <c r="J83" s="2" t="s">
        <v>39</v>
      </c>
      <c r="K83">
        <v>769</v>
      </c>
      <c r="L83" s="15">
        <v>1.0891666666666666</v>
      </c>
      <c r="M83">
        <v>10.890757411737544</v>
      </c>
      <c r="N83">
        <v>1.349722222222222</v>
      </c>
      <c r="O83">
        <v>14.008115465861385</v>
      </c>
      <c r="P83">
        <v>1.0694444444444444</v>
      </c>
      <c r="Q83">
        <v>10.471656566044961</v>
      </c>
      <c r="R83">
        <v>0.88583333333333325</v>
      </c>
      <c r="S83">
        <v>8.2824790730649696</v>
      </c>
      <c r="T83">
        <v>1.0516666666666665</v>
      </c>
      <c r="U83">
        <v>9.968751217793308</v>
      </c>
      <c r="V83">
        <v>1.039976660384474</v>
      </c>
      <c r="W83">
        <v>0.92127723769454162</v>
      </c>
      <c r="X83">
        <v>1.349722222222222</v>
      </c>
      <c r="Y83">
        <v>167</v>
      </c>
      <c r="Z83">
        <v>1.0694444444444444</v>
      </c>
      <c r="AA83">
        <v>195</v>
      </c>
      <c r="AB83">
        <v>0.88583333333333325</v>
      </c>
      <c r="AC83">
        <v>213</v>
      </c>
      <c r="AD83">
        <v>1.0516666666666665</v>
      </c>
      <c r="AE83">
        <v>69</v>
      </c>
      <c r="AF83" s="3">
        <v>10.890757411737544</v>
      </c>
      <c r="AG83" s="3">
        <v>2.1076046504809836</v>
      </c>
      <c r="AH83">
        <v>2.4626298321181152E-2</v>
      </c>
      <c r="AI83" s="4">
        <f>1/UnitDetails[[#This Row],[Avg MeanISIinBurst]]</f>
        <v>40.606996104643834</v>
      </c>
      <c r="AJ83">
        <v>87.793872278211012</v>
      </c>
      <c r="AK83" s="3">
        <v>2.8149383204197517E-2</v>
      </c>
      <c r="AL83">
        <v>155.96218249438854</v>
      </c>
      <c r="AM83">
        <v>5.7863247863247848E-2</v>
      </c>
      <c r="AN83" t="b">
        <v>1</v>
      </c>
      <c r="AO83" t="b">
        <v>1</v>
      </c>
    </row>
    <row r="84" spans="1:41" x14ac:dyDescent="0.3">
      <c r="B84" t="s">
        <v>51</v>
      </c>
      <c r="C84">
        <v>3</v>
      </c>
      <c r="D84">
        <v>11</v>
      </c>
      <c r="E84" t="s">
        <v>49</v>
      </c>
      <c r="F84" t="s">
        <v>38</v>
      </c>
      <c r="G84">
        <v>22</v>
      </c>
      <c r="H84" s="2" t="str">
        <f>IF(UnitDetails[[#This Row],[Ethanol Day]]&lt;9,"Early",IF(UnitDetails[[#This Row],[Ethanol Day]]&gt;16,"Late","Mid"))</f>
        <v>Late</v>
      </c>
      <c r="I84" s="2" t="s">
        <v>42</v>
      </c>
      <c r="J84" s="2" t="s">
        <v>39</v>
      </c>
      <c r="K84">
        <v>769</v>
      </c>
      <c r="L84" s="15">
        <v>0.54972222222222233</v>
      </c>
      <c r="M84">
        <v>7.2900556325163173</v>
      </c>
      <c r="N84">
        <v>0.62194444444444452</v>
      </c>
      <c r="O84">
        <v>8.3530245513226902</v>
      </c>
      <c r="P84">
        <v>0.52722222222222237</v>
      </c>
      <c r="Q84">
        <v>7.2614550037661507</v>
      </c>
      <c r="R84">
        <v>0.50888888888888895</v>
      </c>
      <c r="S84">
        <v>6.735319163733557</v>
      </c>
      <c r="T84">
        <v>0.54083333333333339</v>
      </c>
      <c r="U84">
        <v>6.3826446280991735</v>
      </c>
      <c r="V84">
        <v>1.0475491290561412</v>
      </c>
      <c r="W84">
        <v>1.8572081169318519</v>
      </c>
      <c r="X84">
        <v>0.62194444444444452</v>
      </c>
      <c r="Y84">
        <v>167</v>
      </c>
      <c r="Z84">
        <v>0.52722222222222237</v>
      </c>
      <c r="AA84">
        <v>195</v>
      </c>
      <c r="AB84">
        <v>0.50888888888888895</v>
      </c>
      <c r="AC84">
        <v>213</v>
      </c>
      <c r="AD84">
        <v>0.54083333333333339</v>
      </c>
      <c r="AE84">
        <v>69</v>
      </c>
      <c r="AF84" s="3">
        <v>7.2900556325163173</v>
      </c>
      <c r="AG84" s="3">
        <v>2.109856284856285</v>
      </c>
      <c r="AH84">
        <v>2.4516988416988419E-2</v>
      </c>
      <c r="AI84" s="4">
        <f>1/UnitDetails[[#This Row],[Avg MeanISIinBurst]]</f>
        <v>40.788043906203242</v>
      </c>
      <c r="AJ84">
        <v>86.525236475942762</v>
      </c>
      <c r="AK84" s="3">
        <v>2.8622571321365566E-2</v>
      </c>
      <c r="AL84">
        <v>151.77914679557804</v>
      </c>
      <c r="AM84">
        <v>1.8947368421052636E-2</v>
      </c>
      <c r="AN84" t="b">
        <v>1</v>
      </c>
      <c r="AO84" t="b">
        <v>1</v>
      </c>
    </row>
    <row r="85" spans="1:41" x14ac:dyDescent="0.3">
      <c r="B85" t="s">
        <v>51</v>
      </c>
      <c r="C85">
        <v>3</v>
      </c>
      <c r="D85">
        <v>6</v>
      </c>
      <c r="E85" t="s">
        <v>53</v>
      </c>
      <c r="F85" t="s">
        <v>38</v>
      </c>
      <c r="G85">
        <v>22</v>
      </c>
      <c r="H85" s="2" t="str">
        <f>IF(UnitDetails[[#This Row],[Ethanol Day]]&lt;9,"Early",IF(UnitDetails[[#This Row],[Ethanol Day]]&gt;16,"Late","Mid"))</f>
        <v>Late</v>
      </c>
      <c r="I85" s="2" t="s">
        <v>39</v>
      </c>
      <c r="J85" s="2" t="s">
        <v>39</v>
      </c>
      <c r="K85">
        <v>769</v>
      </c>
      <c r="L85" s="15">
        <v>0.30121527777777779</v>
      </c>
      <c r="M85">
        <v>6.8754091498348613</v>
      </c>
      <c r="N85">
        <v>0.46249999999999997</v>
      </c>
      <c r="O85">
        <v>5.9146137370131768</v>
      </c>
      <c r="P85">
        <v>0.3790277777777778</v>
      </c>
      <c r="Q85">
        <v>7.8740540547354207</v>
      </c>
      <c r="R85">
        <v>0.22083333333333333</v>
      </c>
      <c r="S85">
        <v>6.6144385555068013</v>
      </c>
      <c r="T85">
        <v>0.14249999999999999</v>
      </c>
      <c r="U85">
        <v>8.1007751937984498</v>
      </c>
      <c r="V85">
        <v>1.5265044346529857</v>
      </c>
      <c r="W85">
        <v>2.9428113154761903</v>
      </c>
      <c r="X85">
        <v>0.46249999999999997</v>
      </c>
      <c r="Y85">
        <v>167</v>
      </c>
      <c r="Z85">
        <v>0.3790277777777778</v>
      </c>
      <c r="AA85">
        <v>195</v>
      </c>
      <c r="AB85">
        <v>0.22083333333333333</v>
      </c>
      <c r="AC85">
        <v>213</v>
      </c>
      <c r="AD85">
        <v>0.14249999999999999</v>
      </c>
      <c r="AE85">
        <v>69</v>
      </c>
      <c r="AF85" s="3">
        <v>6.8754091498348613</v>
      </c>
      <c r="AG85" s="3">
        <v>2.0722448979591834</v>
      </c>
      <c r="AH85">
        <v>2.6829565192743762E-2</v>
      </c>
      <c r="AI85" s="4">
        <f>1/UnitDetails[[#This Row],[Avg MeanISIinBurst]]</f>
        <v>37.27231480704193</v>
      </c>
      <c r="AJ85">
        <v>57.220403046037312</v>
      </c>
      <c r="AK85" s="3">
        <v>2.9733440476175082E-2</v>
      </c>
      <c r="AL85">
        <v>108.10061362746372</v>
      </c>
      <c r="AM85">
        <v>1.1052631578947369E-2</v>
      </c>
      <c r="AN85" t="b">
        <v>1</v>
      </c>
      <c r="AO85" t="b">
        <v>1</v>
      </c>
    </row>
    <row r="86" spans="1:41" x14ac:dyDescent="0.3">
      <c r="B86" t="s">
        <v>56</v>
      </c>
      <c r="C86">
        <v>6</v>
      </c>
      <c r="D86">
        <v>11</v>
      </c>
      <c r="E86" t="s">
        <v>60</v>
      </c>
      <c r="F86" t="s">
        <v>38</v>
      </c>
      <c r="G86">
        <v>22</v>
      </c>
      <c r="H86" s="2" t="str">
        <f>IF(UnitDetails[[#This Row],[Ethanol Day]]&lt;9,"Early",IF(UnitDetails[[#This Row],[Ethanol Day]]&gt;16,"Late","Mid"))</f>
        <v>Late</v>
      </c>
      <c r="I86" s="2" t="s">
        <v>40</v>
      </c>
      <c r="J86" s="2" t="s">
        <v>39</v>
      </c>
      <c r="K86">
        <v>778</v>
      </c>
      <c r="L86" s="13">
        <v>9.5471527777777769</v>
      </c>
      <c r="M86">
        <v>66.625921791626254</v>
      </c>
      <c r="N86">
        <v>8.3566666666666674</v>
      </c>
      <c r="O86">
        <v>62.250524375497093</v>
      </c>
      <c r="P86">
        <v>9.1752777777777776</v>
      </c>
      <c r="Q86">
        <v>64.818245131588327</v>
      </c>
      <c r="R86">
        <v>9.6194444444444454</v>
      </c>
      <c r="S86">
        <v>67.047242467076828</v>
      </c>
      <c r="T86">
        <v>11.037222222222221</v>
      </c>
      <c r="U86">
        <v>72.387675192342783</v>
      </c>
      <c r="V86">
        <v>0.99589455175356623</v>
      </c>
      <c r="W86">
        <v>0.10437262713975587</v>
      </c>
      <c r="X86">
        <v>8.3566666666666674</v>
      </c>
      <c r="Y86">
        <v>91</v>
      </c>
      <c r="Z86">
        <v>9.1752777777777776</v>
      </c>
      <c r="AA86">
        <v>121</v>
      </c>
      <c r="AB86">
        <v>9.6194444444444454</v>
      </c>
      <c r="AC86">
        <v>171</v>
      </c>
      <c r="AD86">
        <v>11.037222222222221</v>
      </c>
      <c r="AE86">
        <v>210</v>
      </c>
      <c r="AF86" s="3">
        <v>66.625921791626254</v>
      </c>
      <c r="AG86" s="3">
        <v>4.2487413357812018</v>
      </c>
      <c r="AH86">
        <v>3.5744162800744633E-2</v>
      </c>
      <c r="AI86" s="4">
        <f>1/UnitDetails[[#This Row],[Avg MeanISIinBurst]]</f>
        <v>27.976595943077108</v>
      </c>
      <c r="AJ86">
        <v>103.41771950958382</v>
      </c>
      <c r="AK86" s="3">
        <v>0.13662602767494175</v>
      </c>
      <c r="AL86">
        <v>75.069630238484734</v>
      </c>
      <c r="AM86">
        <v>1.4975694444444445</v>
      </c>
      <c r="AN86" t="b">
        <v>1</v>
      </c>
      <c r="AO86" t="b">
        <v>1</v>
      </c>
    </row>
    <row r="87" spans="1:41" x14ac:dyDescent="0.3">
      <c r="B87" t="s">
        <v>56</v>
      </c>
      <c r="C87">
        <v>6</v>
      </c>
      <c r="D87">
        <v>15</v>
      </c>
      <c r="E87" t="s">
        <v>50</v>
      </c>
      <c r="F87" t="s">
        <v>38</v>
      </c>
      <c r="G87">
        <v>22</v>
      </c>
      <c r="H87" s="2" t="str">
        <f>IF(UnitDetails[[#This Row],[Ethanol Day]]&lt;9,"Early",IF(UnitDetails[[#This Row],[Ethanol Day]]&gt;16,"Late","Mid"))</f>
        <v>Late</v>
      </c>
      <c r="I87" s="2" t="s">
        <v>40</v>
      </c>
      <c r="J87" s="2" t="s">
        <v>39</v>
      </c>
      <c r="K87">
        <v>778</v>
      </c>
      <c r="L87" s="13">
        <v>7.5607291666666665</v>
      </c>
      <c r="M87">
        <v>57.107159623212887</v>
      </c>
      <c r="N87">
        <v>6.87361111111111</v>
      </c>
      <c r="O87">
        <v>53.944405074988197</v>
      </c>
      <c r="P87">
        <v>7.739583333333333</v>
      </c>
      <c r="Q87">
        <v>58.840469930330435</v>
      </c>
      <c r="R87">
        <v>7.516805555555556</v>
      </c>
      <c r="S87">
        <v>56.98607625100631</v>
      </c>
      <c r="T87">
        <v>8.1129166666666652</v>
      </c>
      <c r="U87">
        <v>58.945210377274378</v>
      </c>
      <c r="V87">
        <v>1.0123151166664048</v>
      </c>
      <c r="W87">
        <v>0.12957914380141919</v>
      </c>
      <c r="X87">
        <v>6.87361111111111</v>
      </c>
      <c r="Y87">
        <v>91</v>
      </c>
      <c r="Z87">
        <v>7.739583333333333</v>
      </c>
      <c r="AA87">
        <v>121</v>
      </c>
      <c r="AB87">
        <v>7.516805555555556</v>
      </c>
      <c r="AC87">
        <v>171</v>
      </c>
      <c r="AD87">
        <v>8.1129166666666652</v>
      </c>
      <c r="AE87">
        <v>210</v>
      </c>
      <c r="AF87" s="3">
        <v>57.107159623212887</v>
      </c>
      <c r="AG87" s="3">
        <v>3.5270860365731362</v>
      </c>
      <c r="AH87">
        <v>3.3770390902252055E-2</v>
      </c>
      <c r="AI87" s="4">
        <f>1/UnitDetails[[#This Row],[Avg MeanISIinBurst]]</f>
        <v>29.611738960750753</v>
      </c>
      <c r="AJ87">
        <v>96.86542410169352</v>
      </c>
      <c r="AK87" s="3">
        <v>9.9724598931057645E-2</v>
      </c>
      <c r="AL87">
        <v>84.665638778771424</v>
      </c>
      <c r="AM87">
        <v>1.2239999999999998</v>
      </c>
      <c r="AN87" t="b">
        <v>1</v>
      </c>
      <c r="AO87" t="b">
        <v>1</v>
      </c>
    </row>
    <row r="88" spans="1:41" x14ac:dyDescent="0.3">
      <c r="B88" t="s">
        <v>56</v>
      </c>
      <c r="C88">
        <v>6</v>
      </c>
      <c r="D88">
        <v>2</v>
      </c>
      <c r="E88" t="s">
        <v>57</v>
      </c>
      <c r="F88" t="s">
        <v>38</v>
      </c>
      <c r="G88">
        <v>22</v>
      </c>
      <c r="H88" s="2" t="str">
        <f>IF(UnitDetails[[#This Row],[Ethanol Day]]&lt;9,"Early",IF(UnitDetails[[#This Row],[Ethanol Day]]&gt;16,"Late","Mid"))</f>
        <v>Late</v>
      </c>
      <c r="I88" s="2" t="s">
        <v>39</v>
      </c>
      <c r="J88" s="2" t="s">
        <v>48</v>
      </c>
      <c r="K88">
        <v>778</v>
      </c>
      <c r="L88" s="13">
        <v>0.83341856060606057</v>
      </c>
      <c r="M88">
        <v>16.852333004467891</v>
      </c>
      <c r="N88">
        <v>1.3108333333333333</v>
      </c>
      <c r="O88">
        <v>22.607994253113898</v>
      </c>
      <c r="P88">
        <v>0.78555555555555567</v>
      </c>
      <c r="Q88">
        <v>16.365994546142151</v>
      </c>
      <c r="R88">
        <v>0.59819444444444447</v>
      </c>
      <c r="S88">
        <v>13.041711313927458</v>
      </c>
      <c r="T88">
        <v>0.63909090909090915</v>
      </c>
      <c r="U88">
        <v>15.076080097143006</v>
      </c>
      <c r="V88">
        <v>1.483735417389245</v>
      </c>
      <c r="W88">
        <v>1.1873987156000652</v>
      </c>
      <c r="X88">
        <v>1.3108333333333333</v>
      </c>
      <c r="Y88">
        <v>91</v>
      </c>
      <c r="Z88">
        <v>0.78555555555555567</v>
      </c>
      <c r="AA88">
        <v>121</v>
      </c>
      <c r="AB88">
        <v>0.59819444444444447</v>
      </c>
      <c r="AC88">
        <v>171</v>
      </c>
      <c r="AD88">
        <v>0.63909090909090915</v>
      </c>
      <c r="AE88">
        <v>210</v>
      </c>
      <c r="AF88" s="3">
        <v>16.852333004467891</v>
      </c>
      <c r="AG88" s="3">
        <v>2.8156602138852973</v>
      </c>
      <c r="AH88">
        <v>2.5099035503813597E-2</v>
      </c>
      <c r="AI88" s="4">
        <f>1/UnitDetails[[#This Row],[Avg MeanISIinBurst]]</f>
        <v>39.842168431056166</v>
      </c>
      <c r="AJ88">
        <v>100.82357711647775</v>
      </c>
      <c r="AK88" s="3">
        <v>4.7476112202593873E-2</v>
      </c>
      <c r="AL88">
        <v>143.98926651937893</v>
      </c>
      <c r="AM88">
        <v>6.0141843971631199E-2</v>
      </c>
      <c r="AN88" t="b">
        <v>1</v>
      </c>
      <c r="AO88" t="b">
        <v>1</v>
      </c>
    </row>
    <row r="89" spans="1:41" x14ac:dyDescent="0.3">
      <c r="B89" t="s">
        <v>56</v>
      </c>
      <c r="C89">
        <v>6</v>
      </c>
      <c r="D89">
        <v>9</v>
      </c>
      <c r="E89" t="s">
        <v>58</v>
      </c>
      <c r="F89" t="s">
        <v>38</v>
      </c>
      <c r="G89">
        <v>22</v>
      </c>
      <c r="H89" s="2" t="str">
        <f>IF(UnitDetails[[#This Row],[Ethanol Day]]&lt;9,"Early",IF(UnitDetails[[#This Row],[Ethanol Day]]&gt;16,"Late","Mid"))</f>
        <v>Late</v>
      </c>
      <c r="I89" s="2" t="s">
        <v>40</v>
      </c>
      <c r="J89" s="2" t="s">
        <v>59</v>
      </c>
      <c r="K89">
        <v>778</v>
      </c>
      <c r="L89" s="13">
        <v>19.850972222222222</v>
      </c>
      <c r="M89">
        <v>93.325380794989002</v>
      </c>
      <c r="N89">
        <v>18.898888888888887</v>
      </c>
      <c r="O89">
        <v>92.130055585993375</v>
      </c>
      <c r="P89">
        <v>19.945833333333329</v>
      </c>
      <c r="Q89">
        <v>93.53406721651568</v>
      </c>
      <c r="R89">
        <v>19.794722222222223</v>
      </c>
      <c r="S89">
        <v>93.287946854079337</v>
      </c>
      <c r="T89">
        <v>20.764444444444447</v>
      </c>
      <c r="U89">
        <v>94.346334028291949</v>
      </c>
      <c r="V89">
        <v>0.93955698840799862</v>
      </c>
      <c r="W89">
        <v>5.036989016745385E-2</v>
      </c>
      <c r="X89">
        <v>18.898888888888887</v>
      </c>
      <c r="Y89">
        <v>91</v>
      </c>
      <c r="Z89">
        <v>19.945833333333329</v>
      </c>
      <c r="AA89">
        <v>121</v>
      </c>
      <c r="AB89">
        <v>19.794722222222223</v>
      </c>
      <c r="AC89">
        <v>171</v>
      </c>
      <c r="AD89">
        <v>20.764444444444447</v>
      </c>
      <c r="AE89">
        <v>210</v>
      </c>
      <c r="AF89" s="3">
        <v>93.325380794989002</v>
      </c>
      <c r="AG89" s="3">
        <v>15.320403584243151</v>
      </c>
      <c r="AH89">
        <v>3.6276222131575601E-2</v>
      </c>
      <c r="AI89" s="4">
        <f>1/UnitDetails[[#This Row],[Avg MeanISIinBurst]]</f>
        <v>27.566266310007475</v>
      </c>
      <c r="AJ89">
        <v>207.77595140893345</v>
      </c>
      <c r="AK89" s="3">
        <v>0.55419438822348732</v>
      </c>
      <c r="AL89">
        <v>45.653091847291556</v>
      </c>
      <c r="AM89">
        <v>1.2267375886524825</v>
      </c>
      <c r="AN89" t="b">
        <v>1</v>
      </c>
      <c r="AO89" t="b">
        <v>1</v>
      </c>
    </row>
    <row r="90" spans="1:41" x14ac:dyDescent="0.3">
      <c r="B90" t="s">
        <v>56</v>
      </c>
      <c r="C90">
        <v>6</v>
      </c>
      <c r="D90">
        <v>12</v>
      </c>
      <c r="E90" t="s">
        <v>49</v>
      </c>
      <c r="F90" t="s">
        <v>38</v>
      </c>
      <c r="G90">
        <v>22</v>
      </c>
      <c r="H90" s="2" t="str">
        <f>IF(UnitDetails[[#This Row],[Ethanol Day]]&lt;9,"Early",IF(UnitDetails[[#This Row],[Ethanol Day]]&gt;16,"Late","Mid"))</f>
        <v>Late</v>
      </c>
      <c r="I90" s="2" t="s">
        <v>40</v>
      </c>
      <c r="J90" s="2" t="s">
        <v>59</v>
      </c>
      <c r="K90">
        <v>778</v>
      </c>
      <c r="L90" s="13">
        <v>3.0169097222222221</v>
      </c>
      <c r="M90">
        <v>26.723216855492321</v>
      </c>
      <c r="N90">
        <v>2.4661111111111107</v>
      </c>
      <c r="O90">
        <v>23.841095371823243</v>
      </c>
      <c r="P90">
        <v>3.0511111111111116</v>
      </c>
      <c r="Q90">
        <v>27.531538344875027</v>
      </c>
      <c r="R90">
        <v>2.9631944444444449</v>
      </c>
      <c r="S90">
        <v>25.190449148893773</v>
      </c>
      <c r="T90">
        <v>3.5872222222222221</v>
      </c>
      <c r="U90">
        <v>30.202053914160704</v>
      </c>
      <c r="V90">
        <v>1.0764856953906188</v>
      </c>
      <c r="W90">
        <v>0.32823563840505082</v>
      </c>
      <c r="X90">
        <v>2.4661111111111107</v>
      </c>
      <c r="Y90">
        <v>91</v>
      </c>
      <c r="Z90">
        <v>3.0511111111111116</v>
      </c>
      <c r="AA90">
        <v>121</v>
      </c>
      <c r="AB90">
        <v>2.9631944444444449</v>
      </c>
      <c r="AC90">
        <v>171</v>
      </c>
      <c r="AD90">
        <v>3.5872222222222221</v>
      </c>
      <c r="AE90">
        <v>210</v>
      </c>
      <c r="AF90" s="3">
        <v>26.723216855492321</v>
      </c>
      <c r="AG90" s="3">
        <v>2.4178334989508365</v>
      </c>
      <c r="AH90">
        <v>2.9661223967424204E-2</v>
      </c>
      <c r="AI90" s="4">
        <f>1/UnitDetails[[#This Row],[Avg MeanISIinBurst]]</f>
        <v>33.714050407975812</v>
      </c>
      <c r="AJ90">
        <v>75.255478145109237</v>
      </c>
      <c r="AK90" s="3">
        <v>4.7169093890350289E-2</v>
      </c>
      <c r="AL90">
        <v>109.02783268086856</v>
      </c>
      <c r="AM90">
        <v>0.33921985815602834</v>
      </c>
      <c r="AN90" t="b">
        <v>1</v>
      </c>
      <c r="AO90" t="b">
        <v>1</v>
      </c>
    </row>
    <row r="91" spans="1:41" x14ac:dyDescent="0.3">
      <c r="B91" t="s">
        <v>56</v>
      </c>
      <c r="C91">
        <v>6</v>
      </c>
      <c r="D91">
        <v>13</v>
      </c>
      <c r="E91" t="s">
        <v>61</v>
      </c>
      <c r="F91" t="s">
        <v>38</v>
      </c>
      <c r="G91">
        <v>22</v>
      </c>
      <c r="H91" s="2" t="str">
        <f>IF(UnitDetails[[#This Row],[Ethanol Day]]&lt;9,"Early",IF(UnitDetails[[#This Row],[Ethanol Day]]&gt;16,"Late","Mid"))</f>
        <v>Late</v>
      </c>
      <c r="I91" s="2" t="s">
        <v>39</v>
      </c>
      <c r="J91" s="2" t="s">
        <v>44</v>
      </c>
      <c r="K91">
        <v>778</v>
      </c>
      <c r="L91" s="13">
        <v>6.5791540404040401</v>
      </c>
      <c r="M91">
        <v>50.951629462167531</v>
      </c>
      <c r="N91">
        <v>6.0061111111111103</v>
      </c>
      <c r="O91">
        <v>48.570578031033826</v>
      </c>
      <c r="P91">
        <v>6.5130555555555558</v>
      </c>
      <c r="Q91">
        <v>50.579888443481074</v>
      </c>
      <c r="R91">
        <v>6.4613888888888882</v>
      </c>
      <c r="S91">
        <v>49.824608821513742</v>
      </c>
      <c r="T91">
        <v>7.3360606060606068</v>
      </c>
      <c r="U91">
        <v>54.737524165920327</v>
      </c>
      <c r="V91">
        <v>1.0014875467019322</v>
      </c>
      <c r="W91">
        <v>0.15177535295091807</v>
      </c>
      <c r="X91">
        <v>6.0061111111111103</v>
      </c>
      <c r="Y91">
        <v>91</v>
      </c>
      <c r="Z91">
        <v>6.5130555555555558</v>
      </c>
      <c r="AA91">
        <v>121</v>
      </c>
      <c r="AB91">
        <v>6.4613888888888882</v>
      </c>
      <c r="AC91">
        <v>171</v>
      </c>
      <c r="AD91">
        <v>7.3360606060606068</v>
      </c>
      <c r="AE91">
        <v>210</v>
      </c>
      <c r="AF91" s="3">
        <v>50.951629462167531</v>
      </c>
      <c r="AG91" s="3">
        <v>3.1899245296814671</v>
      </c>
      <c r="AH91">
        <v>3.303969656434097E-2</v>
      </c>
      <c r="AI91" s="4">
        <f>1/UnitDetails[[#This Row],[Avg MeanISIinBurst]]</f>
        <v>30.266621790930078</v>
      </c>
      <c r="AJ91">
        <v>89.553020349790444</v>
      </c>
      <c r="AK91" s="3">
        <v>8.5177747750964081E-2</v>
      </c>
      <c r="AL91">
        <v>90.304965845552289</v>
      </c>
      <c r="AM91">
        <v>1.0543262411347514</v>
      </c>
      <c r="AN91" t="b">
        <v>1</v>
      </c>
      <c r="AO91" t="b">
        <v>1</v>
      </c>
    </row>
    <row r="92" spans="1:41" x14ac:dyDescent="0.3">
      <c r="B92" t="s">
        <v>56</v>
      </c>
      <c r="C92">
        <v>6</v>
      </c>
      <c r="D92">
        <v>8</v>
      </c>
      <c r="E92" t="s">
        <v>47</v>
      </c>
      <c r="F92" t="s">
        <v>38</v>
      </c>
      <c r="G92">
        <v>22</v>
      </c>
      <c r="H92" s="2" t="str">
        <f>IF(UnitDetails[[#This Row],[Ethanol Day]]&lt;9,"Early",IF(UnitDetails[[#This Row],[Ethanol Day]]&gt;16,"Late","Mid"))</f>
        <v>Late</v>
      </c>
      <c r="I92" s="2" t="s">
        <v>39</v>
      </c>
      <c r="J92" s="2" t="s">
        <v>39</v>
      </c>
      <c r="K92">
        <v>778</v>
      </c>
      <c r="L92" s="15">
        <v>1.3227083333333334</v>
      </c>
      <c r="M92">
        <v>50.505269495630635</v>
      </c>
      <c r="N92">
        <v>1.1669444444444446</v>
      </c>
      <c r="O92">
        <v>54.484953908157649</v>
      </c>
      <c r="P92">
        <v>1.7672222222222225</v>
      </c>
      <c r="Q92">
        <v>55.422175772193391</v>
      </c>
      <c r="R92">
        <v>0.95569444444444462</v>
      </c>
      <c r="S92">
        <v>45.390789101235811</v>
      </c>
      <c r="T92">
        <v>1.4009722222222223</v>
      </c>
      <c r="U92">
        <v>46.826322472014567</v>
      </c>
      <c r="V92">
        <v>2.2022035894478873</v>
      </c>
      <c r="W92">
        <v>0.69009781938429671</v>
      </c>
      <c r="X92">
        <v>1.1669444444444446</v>
      </c>
      <c r="Y92">
        <v>91</v>
      </c>
      <c r="Z92">
        <v>1.7672222222222225</v>
      </c>
      <c r="AA92">
        <v>121</v>
      </c>
      <c r="AB92">
        <v>0.95569444444444462</v>
      </c>
      <c r="AC92">
        <v>171</v>
      </c>
      <c r="AD92">
        <v>1.4009722222222223</v>
      </c>
      <c r="AE92">
        <v>210</v>
      </c>
      <c r="AF92" s="3">
        <v>50.505269495630635</v>
      </c>
      <c r="AG92" s="3">
        <v>2.8163447084817301</v>
      </c>
      <c r="AH92">
        <v>1.8652638681573644E-2</v>
      </c>
      <c r="AI92" s="4">
        <f>1/UnitDetails[[#This Row],[Avg MeanISIinBurst]]</f>
        <v>53.611717734492366</v>
      </c>
      <c r="AJ92">
        <v>173.0235890840182</v>
      </c>
      <c r="AK92" s="3">
        <v>4.5411851029904214E-2</v>
      </c>
      <c r="AL92">
        <v>231.47855948197883</v>
      </c>
      <c r="AM92">
        <v>0.25347826086956521</v>
      </c>
      <c r="AN92" t="b">
        <v>1</v>
      </c>
      <c r="AO92" t="b">
        <v>1</v>
      </c>
    </row>
    <row r="93" spans="1:41" x14ac:dyDescent="0.3">
      <c r="B93" t="s">
        <v>56</v>
      </c>
      <c r="C93">
        <v>6</v>
      </c>
      <c r="D93">
        <v>14</v>
      </c>
      <c r="E93" t="s">
        <v>62</v>
      </c>
      <c r="F93" t="s">
        <v>38</v>
      </c>
      <c r="G93">
        <v>22</v>
      </c>
      <c r="H93" s="2" t="str">
        <f>IF(UnitDetails[[#This Row],[Ethanol Day]]&lt;9,"Early",IF(UnitDetails[[#This Row],[Ethanol Day]]&gt;16,"Late","Mid"))</f>
        <v>Late</v>
      </c>
      <c r="I93" s="2" t="s">
        <v>39</v>
      </c>
      <c r="J93" s="2" t="s">
        <v>39</v>
      </c>
      <c r="K93">
        <v>778</v>
      </c>
      <c r="L93" s="15">
        <v>0.8260763888888889</v>
      </c>
      <c r="M93">
        <v>22.738604345663791</v>
      </c>
      <c r="N93">
        <v>1.2472222222222222</v>
      </c>
      <c r="O93">
        <v>26.52877722957609</v>
      </c>
      <c r="P93">
        <v>0.80416666666666659</v>
      </c>
      <c r="Q93">
        <v>21.231698506349499</v>
      </c>
      <c r="R93">
        <v>0.64166666666666661</v>
      </c>
      <c r="S93">
        <v>21.234737697732029</v>
      </c>
      <c r="T93">
        <v>0.61124999999999996</v>
      </c>
      <c r="U93">
        <v>21.881263909330901</v>
      </c>
      <c r="V93">
        <v>1.643707717623401</v>
      </c>
      <c r="W93">
        <v>1.1701187485034719</v>
      </c>
      <c r="X93">
        <v>1.2472222222222222</v>
      </c>
      <c r="Y93">
        <v>91</v>
      </c>
      <c r="Z93">
        <v>0.80416666666666659</v>
      </c>
      <c r="AA93">
        <v>121</v>
      </c>
      <c r="AB93">
        <v>0.64166666666666661</v>
      </c>
      <c r="AC93">
        <v>171</v>
      </c>
      <c r="AD93">
        <v>0.61124999999999996</v>
      </c>
      <c r="AE93">
        <v>210</v>
      </c>
      <c r="AF93" s="3">
        <v>22.738604345663791</v>
      </c>
      <c r="AG93" s="3">
        <v>2.4062719713465794</v>
      </c>
      <c r="AH93">
        <v>3.1205907694822767E-2</v>
      </c>
      <c r="AI93" s="4">
        <f>1/UnitDetails[[#This Row],[Avg MeanISIinBurst]]</f>
        <v>32.04521431581064</v>
      </c>
      <c r="AJ93">
        <v>53.731328817875124</v>
      </c>
      <c r="AK93" s="3">
        <v>4.6823921416677107E-2</v>
      </c>
      <c r="AL93">
        <v>80.702390347920357</v>
      </c>
      <c r="AM93">
        <v>8.3875968992248084E-2</v>
      </c>
      <c r="AN93" t="b">
        <v>1</v>
      </c>
      <c r="AO93" t="b">
        <v>1</v>
      </c>
    </row>
    <row r="94" spans="1:41" x14ac:dyDescent="0.3">
      <c r="B94" t="s">
        <v>56</v>
      </c>
      <c r="C94">
        <v>6</v>
      </c>
      <c r="D94">
        <v>1</v>
      </c>
      <c r="E94" t="s">
        <v>37</v>
      </c>
      <c r="F94" t="s">
        <v>38</v>
      </c>
      <c r="G94">
        <v>22</v>
      </c>
      <c r="H94" s="2" t="str">
        <f>IF(UnitDetails[[#This Row],[Ethanol Day]]&lt;9,"Early",IF(UnitDetails[[#This Row],[Ethanol Day]]&gt;16,"Late","Mid"))</f>
        <v>Late</v>
      </c>
      <c r="I94" s="2" t="s">
        <v>39</v>
      </c>
      <c r="J94" s="2" t="s">
        <v>39</v>
      </c>
      <c r="K94">
        <v>778</v>
      </c>
      <c r="L94" s="15">
        <v>6.4618055555555567E-2</v>
      </c>
      <c r="M94">
        <v>58.127180897923978</v>
      </c>
      <c r="N94">
        <v>0.10972222222222226</v>
      </c>
      <c r="O94">
        <v>60.031763334580234</v>
      </c>
      <c r="P94">
        <v>5.6249999999999994E-2</v>
      </c>
      <c r="Q94">
        <v>47.144668951120565</v>
      </c>
      <c r="R94">
        <v>4.1250000000000002E-2</v>
      </c>
      <c r="S94">
        <v>64.856809856809846</v>
      </c>
      <c r="T94">
        <v>5.1250000000000011E-2</v>
      </c>
      <c r="U94">
        <v>59.477071272203119</v>
      </c>
      <c r="V94">
        <v>1.9955676390666004</v>
      </c>
      <c r="W94">
        <v>13.943663727359391</v>
      </c>
      <c r="X94">
        <v>0.10972222222222226</v>
      </c>
      <c r="Y94">
        <v>91</v>
      </c>
      <c r="Z94">
        <v>5.6249999999999994E-2</v>
      </c>
      <c r="AA94">
        <v>121</v>
      </c>
      <c r="AB94">
        <v>4.1250000000000002E-2</v>
      </c>
      <c r="AC94">
        <v>171</v>
      </c>
      <c r="AD94">
        <v>5.1250000000000011E-2</v>
      </c>
      <c r="AE94">
        <v>210</v>
      </c>
      <c r="AF94" s="3">
        <v>58.127180897923978</v>
      </c>
      <c r="AG94" s="3">
        <v>2.7224867724867723</v>
      </c>
      <c r="AH94">
        <v>9.818986863263825E-3</v>
      </c>
      <c r="AI94" s="4">
        <f>1/UnitDetails[[#This Row],[Avg MeanISIinBurst]]</f>
        <v>101.84350116011873</v>
      </c>
      <c r="AJ94">
        <v>202.88726605064363</v>
      </c>
      <c r="AK94" s="3">
        <v>2.5076528722565373E-2</v>
      </c>
      <c r="AL94">
        <v>316.50320737916587</v>
      </c>
      <c r="AM94">
        <v>1.3720930232558139E-2</v>
      </c>
      <c r="AN94" t="b">
        <v>1</v>
      </c>
      <c r="AO94" t="b">
        <v>1</v>
      </c>
    </row>
    <row r="95" spans="1:41" x14ac:dyDescent="0.3">
      <c r="B95" t="s">
        <v>105</v>
      </c>
      <c r="C95">
        <v>21</v>
      </c>
      <c r="D95">
        <v>1</v>
      </c>
      <c r="E95" t="s">
        <v>65</v>
      </c>
      <c r="F95" t="s">
        <v>38</v>
      </c>
      <c r="G95">
        <v>5</v>
      </c>
      <c r="H95" s="2" t="str">
        <f>IF(UnitDetails[[#This Row],[Ethanol Day]]&lt;9,"Early",IF(UnitDetails[[#This Row],[Ethanol Day]]&gt;16,"Late","Mid"))</f>
        <v>Early</v>
      </c>
      <c r="I95" s="2" t="s">
        <v>39</v>
      </c>
      <c r="J95" s="2" t="s">
        <v>39</v>
      </c>
      <c r="K95">
        <v>786</v>
      </c>
      <c r="L95" s="7">
        <v>1.5421527777777777</v>
      </c>
      <c r="M95">
        <v>55.846955125350327</v>
      </c>
      <c r="N95">
        <v>1.9491666666666667</v>
      </c>
      <c r="O95">
        <v>61.051435020678703</v>
      </c>
      <c r="P95">
        <v>1.7249999999999999</v>
      </c>
      <c r="Q95">
        <v>58.540335795573618</v>
      </c>
      <c r="R95">
        <v>1.2441666666666669</v>
      </c>
      <c r="S95">
        <v>53.022176201643049</v>
      </c>
      <c r="T95">
        <v>1.2502777777777778</v>
      </c>
      <c r="U95">
        <v>50.818381278714519</v>
      </c>
      <c r="V95">
        <v>1.9041179786449631</v>
      </c>
      <c r="W95">
        <v>0.63776120308799422</v>
      </c>
      <c r="X95">
        <v>1.9491666666666667</v>
      </c>
      <c r="Y95">
        <v>162</v>
      </c>
      <c r="Z95">
        <v>1.7249999999999999</v>
      </c>
      <c r="AA95">
        <v>217</v>
      </c>
      <c r="AB95">
        <v>1.2441666666666669</v>
      </c>
      <c r="AC95">
        <v>204</v>
      </c>
      <c r="AD95">
        <v>1.2502777777777778</v>
      </c>
      <c r="AE95">
        <v>164</v>
      </c>
      <c r="AF95" s="3">
        <v>55.846955125350327</v>
      </c>
      <c r="AG95" s="3">
        <v>3.1812759757766953</v>
      </c>
      <c r="AH95">
        <v>2.2993069074664217E-2</v>
      </c>
      <c r="AI95" s="4">
        <f>1/UnitDetails[[#This Row],[Avg MeanISIinBurst]]</f>
        <v>43.491366757206322</v>
      </c>
      <c r="AJ95">
        <v>98.562921720944914</v>
      </c>
      <c r="AK95" s="3">
        <v>6.0678910011480937E-2</v>
      </c>
      <c r="AL95">
        <v>120.32245194847029</v>
      </c>
      <c r="AM95">
        <v>0.27581395348837207</v>
      </c>
      <c r="AN95" t="b">
        <v>1</v>
      </c>
      <c r="AO95" t="b">
        <v>1</v>
      </c>
    </row>
    <row r="96" spans="1:41" x14ac:dyDescent="0.3">
      <c r="B96" t="s">
        <v>105</v>
      </c>
      <c r="C96">
        <v>21</v>
      </c>
      <c r="D96">
        <v>11</v>
      </c>
      <c r="E96" t="s">
        <v>76</v>
      </c>
      <c r="F96" t="s">
        <v>38</v>
      </c>
      <c r="G96">
        <v>5</v>
      </c>
      <c r="H96" s="2" t="str">
        <f>IF(UnitDetails[[#This Row],[Ethanol Day]]&lt;9,"Early",IF(UnitDetails[[#This Row],[Ethanol Day]]&gt;16,"Late","Mid"))</f>
        <v>Early</v>
      </c>
      <c r="I96" s="2" t="s">
        <v>42</v>
      </c>
      <c r="J96" s="2" t="s">
        <v>39</v>
      </c>
      <c r="K96">
        <v>786</v>
      </c>
      <c r="L96" s="12">
        <v>1.3144097222222222</v>
      </c>
      <c r="M96">
        <v>21.719143644893627</v>
      </c>
      <c r="N96">
        <v>1.0308333333333333</v>
      </c>
      <c r="O96">
        <v>18.708253528731152</v>
      </c>
      <c r="P96">
        <v>1.4052777777777778</v>
      </c>
      <c r="Q96">
        <v>21.279623025499713</v>
      </c>
      <c r="R96">
        <v>1.5490277777777779</v>
      </c>
      <c r="S96">
        <v>23.893438512571503</v>
      </c>
      <c r="T96">
        <v>1.2725</v>
      </c>
      <c r="U96">
        <v>22.821782087943738</v>
      </c>
      <c r="V96">
        <v>1.2959659841418805</v>
      </c>
      <c r="W96">
        <v>0.71347748292906643</v>
      </c>
      <c r="X96">
        <v>1.0308333333333333</v>
      </c>
      <c r="Y96">
        <v>162</v>
      </c>
      <c r="Z96">
        <v>1.4052777777777778</v>
      </c>
      <c r="AA96">
        <v>217</v>
      </c>
      <c r="AB96">
        <v>1.5490277777777779</v>
      </c>
      <c r="AC96">
        <v>204</v>
      </c>
      <c r="AD96">
        <v>1.2725</v>
      </c>
      <c r="AE96">
        <v>164</v>
      </c>
      <c r="AF96" s="3">
        <v>21.719143644893627</v>
      </c>
      <c r="AG96" s="3">
        <v>2.4409707066116018</v>
      </c>
      <c r="AH96">
        <v>2.7553649541218035E-2</v>
      </c>
      <c r="AI96" s="4">
        <f>1/UnitDetails[[#This Row],[Avg MeanISIinBurst]]</f>
        <v>36.29283295136932</v>
      </c>
      <c r="AJ96">
        <v>84.596805027954431</v>
      </c>
      <c r="AK96" s="3">
        <v>4.4128317155879983E-2</v>
      </c>
      <c r="AL96">
        <v>121.00989320164102</v>
      </c>
      <c r="AM96">
        <v>0.12007936507936508</v>
      </c>
      <c r="AN96" t="b">
        <v>1</v>
      </c>
      <c r="AO96" t="b">
        <v>1</v>
      </c>
    </row>
    <row r="97" spans="1:41" x14ac:dyDescent="0.3">
      <c r="B97" t="s">
        <v>105</v>
      </c>
      <c r="C97">
        <v>21</v>
      </c>
      <c r="D97">
        <v>5</v>
      </c>
      <c r="E97" t="s">
        <v>69</v>
      </c>
      <c r="F97" t="s">
        <v>38</v>
      </c>
      <c r="G97">
        <v>5</v>
      </c>
      <c r="H97" s="2" t="str">
        <f>IF(UnitDetails[[#This Row],[Ethanol Day]]&lt;9,"Early",IF(UnitDetails[[#This Row],[Ethanol Day]]&gt;16,"Late","Mid"))</f>
        <v>Early</v>
      </c>
      <c r="I97" s="2" t="s">
        <v>39</v>
      </c>
      <c r="J97" s="2" t="s">
        <v>39</v>
      </c>
      <c r="K97">
        <v>786</v>
      </c>
      <c r="L97" s="12">
        <v>0.99604166666666671</v>
      </c>
      <c r="M97">
        <v>12.277415777780345</v>
      </c>
      <c r="N97">
        <v>0.81138888888888883</v>
      </c>
      <c r="O97">
        <v>10.129874004042456</v>
      </c>
      <c r="P97">
        <v>1.3308333333333333</v>
      </c>
      <c r="Q97">
        <v>15.80190119809218</v>
      </c>
      <c r="R97">
        <v>0.84138888888888896</v>
      </c>
      <c r="S97">
        <v>10.420175555646004</v>
      </c>
      <c r="T97">
        <v>1.0005555555555554</v>
      </c>
      <c r="U97">
        <v>12.472835434541723</v>
      </c>
      <c r="V97">
        <v>1.2569577146079616</v>
      </c>
      <c r="W97">
        <v>1.0057036884068382</v>
      </c>
      <c r="X97">
        <v>0.81138888888888883</v>
      </c>
      <c r="Y97">
        <v>162</v>
      </c>
      <c r="Z97">
        <v>1.3308333333333333</v>
      </c>
      <c r="AA97">
        <v>217</v>
      </c>
      <c r="AB97">
        <v>0.84138888888888896</v>
      </c>
      <c r="AC97">
        <v>204</v>
      </c>
      <c r="AD97">
        <v>1.0005555555555554</v>
      </c>
      <c r="AE97">
        <v>164</v>
      </c>
      <c r="AF97" s="3">
        <v>12.277415777780345</v>
      </c>
      <c r="AG97" s="3">
        <v>2.1902464595242459</v>
      </c>
      <c r="AH97">
        <v>2.6446259459959591E-2</v>
      </c>
      <c r="AI97" s="4">
        <f>1/UnitDetails[[#This Row],[Avg MeanISIinBurst]]</f>
        <v>37.812530785838703</v>
      </c>
      <c r="AJ97">
        <v>86.012875441412476</v>
      </c>
      <c r="AK97" s="3">
        <v>3.3067348265753971E-2</v>
      </c>
      <c r="AL97">
        <v>126.75310510961178</v>
      </c>
      <c r="AM97">
        <v>5.9689922480620161E-2</v>
      </c>
      <c r="AN97" t="b">
        <v>1</v>
      </c>
      <c r="AO97" t="b">
        <v>1</v>
      </c>
    </row>
    <row r="98" spans="1:41" x14ac:dyDescent="0.3">
      <c r="B98" t="s">
        <v>105</v>
      </c>
      <c r="C98">
        <v>21</v>
      </c>
      <c r="D98">
        <v>3</v>
      </c>
      <c r="E98" t="s">
        <v>68</v>
      </c>
      <c r="F98" t="s">
        <v>38</v>
      </c>
      <c r="G98">
        <v>5</v>
      </c>
      <c r="H98" s="2" t="str">
        <f>IF(UnitDetails[[#This Row],[Ethanol Day]]&lt;9,"Early",IF(UnitDetails[[#This Row],[Ethanol Day]]&gt;16,"Late","Mid"))</f>
        <v>Early</v>
      </c>
      <c r="I98" s="2" t="s">
        <v>42</v>
      </c>
      <c r="J98" s="2" t="s">
        <v>39</v>
      </c>
      <c r="K98">
        <v>786</v>
      </c>
      <c r="L98" s="12">
        <v>0.86006944444444433</v>
      </c>
      <c r="M98">
        <v>30.872770833026557</v>
      </c>
      <c r="N98">
        <v>0.88999999999999979</v>
      </c>
      <c r="O98">
        <v>28.966123684742939</v>
      </c>
      <c r="P98">
        <v>0.98277777777777775</v>
      </c>
      <c r="Q98">
        <v>32.360171394046155</v>
      </c>
      <c r="R98">
        <v>0.7897222222222221</v>
      </c>
      <c r="S98">
        <v>32.394528501795243</v>
      </c>
      <c r="T98">
        <v>0.77777777777777768</v>
      </c>
      <c r="U98">
        <v>29.549757535220937</v>
      </c>
      <c r="V98">
        <v>1.7374515729737698</v>
      </c>
      <c r="W98">
        <v>1.1884271185361299</v>
      </c>
      <c r="X98">
        <v>0.88999999999999979</v>
      </c>
      <c r="Y98">
        <v>162</v>
      </c>
      <c r="Z98">
        <v>0.98277777777777775</v>
      </c>
      <c r="AA98">
        <v>217</v>
      </c>
      <c r="AB98">
        <v>0.7897222222222221</v>
      </c>
      <c r="AC98">
        <v>204</v>
      </c>
      <c r="AD98">
        <v>0.77777777777777768</v>
      </c>
      <c r="AE98">
        <v>164</v>
      </c>
      <c r="AF98" s="3">
        <v>30.872770833026557</v>
      </c>
      <c r="AG98" s="3">
        <v>2.7217319129321305</v>
      </c>
      <c r="AH98">
        <v>2.5330597331519104E-2</v>
      </c>
      <c r="AI98" s="4">
        <f>1/UnitDetails[[#This Row],[Avg MeanISIinBurst]]</f>
        <v>39.477947831719327</v>
      </c>
      <c r="AJ98">
        <v>78.660471683015857</v>
      </c>
      <c r="AK98" s="3">
        <v>4.4739961717540258E-2</v>
      </c>
      <c r="AL98">
        <v>104.28476481584447</v>
      </c>
      <c r="AM98">
        <v>9.637681159420286E-2</v>
      </c>
      <c r="AN98" t="b">
        <v>1</v>
      </c>
      <c r="AO98" t="b">
        <v>1</v>
      </c>
    </row>
    <row r="99" spans="1:41" x14ac:dyDescent="0.3">
      <c r="B99" t="s">
        <v>105</v>
      </c>
      <c r="C99">
        <v>21</v>
      </c>
      <c r="D99">
        <v>12</v>
      </c>
      <c r="E99" t="s">
        <v>77</v>
      </c>
      <c r="F99" t="s">
        <v>38</v>
      </c>
      <c r="G99">
        <v>5</v>
      </c>
      <c r="H99" s="2" t="str">
        <f>IF(UnitDetails[[#This Row],[Ethanol Day]]&lt;9,"Early",IF(UnitDetails[[#This Row],[Ethanol Day]]&gt;16,"Late","Mid"))</f>
        <v>Early</v>
      </c>
      <c r="I99" s="2" t="s">
        <v>42</v>
      </c>
      <c r="J99" s="2" t="s">
        <v>39</v>
      </c>
      <c r="K99">
        <v>786</v>
      </c>
      <c r="L99" s="7">
        <v>0.70784722222222229</v>
      </c>
      <c r="M99">
        <v>8.6003954077527336</v>
      </c>
      <c r="N99">
        <v>0.72888888888888903</v>
      </c>
      <c r="O99">
        <v>10.623230599262548</v>
      </c>
      <c r="P99">
        <v>0.61583333333333334</v>
      </c>
      <c r="Q99">
        <v>7.2755978658564997</v>
      </c>
      <c r="R99">
        <v>0.76250000000000007</v>
      </c>
      <c r="S99">
        <v>9.6695253407873789</v>
      </c>
      <c r="T99">
        <v>0.72416666666666663</v>
      </c>
      <c r="U99">
        <v>7.9655827075930983</v>
      </c>
      <c r="V99">
        <v>5.3274107792184253</v>
      </c>
      <c r="W99">
        <v>0.15468784768248497</v>
      </c>
      <c r="X99">
        <v>0.72888888888888903</v>
      </c>
      <c r="Y99">
        <v>162</v>
      </c>
      <c r="Z99">
        <v>0.61583333333333334</v>
      </c>
      <c r="AA99">
        <v>217</v>
      </c>
      <c r="AB99">
        <v>0.76250000000000007</v>
      </c>
      <c r="AC99">
        <v>204</v>
      </c>
      <c r="AD99">
        <v>0.72416666666666663</v>
      </c>
      <c r="AE99">
        <v>164</v>
      </c>
      <c r="AF99" s="3">
        <v>8.6003954077527336</v>
      </c>
      <c r="AG99" s="3">
        <v>2.144633909507859</v>
      </c>
      <c r="AH99">
        <v>2.5359044852206622E-2</v>
      </c>
      <c r="AI99" s="4">
        <f>1/UnitDetails[[#This Row],[Avg MeanISIinBurst]]</f>
        <v>39.433661868104025</v>
      </c>
      <c r="AJ99">
        <v>86.133136910722897</v>
      </c>
      <c r="AK99" s="3">
        <v>3.0391311370264427E-2</v>
      </c>
      <c r="AL99">
        <v>146.32717399144826</v>
      </c>
      <c r="AM99">
        <v>3.0900900900900901E-2</v>
      </c>
      <c r="AN99" t="b">
        <v>1</v>
      </c>
      <c r="AO99" t="b">
        <v>1</v>
      </c>
    </row>
    <row r="100" spans="1:41" x14ac:dyDescent="0.3">
      <c r="B100" t="s">
        <v>105</v>
      </c>
      <c r="C100">
        <v>21</v>
      </c>
      <c r="D100">
        <v>4</v>
      </c>
      <c r="E100" t="s">
        <v>73</v>
      </c>
      <c r="F100" t="s">
        <v>38</v>
      </c>
      <c r="G100">
        <v>5</v>
      </c>
      <c r="H100" s="2" t="str">
        <f>IF(UnitDetails[[#This Row],[Ethanol Day]]&lt;9,"Early",IF(UnitDetails[[#This Row],[Ethanol Day]]&gt;16,"Late","Mid"))</f>
        <v>Early</v>
      </c>
      <c r="I100" s="2" t="s">
        <v>42</v>
      </c>
      <c r="J100" s="2" t="s">
        <v>39</v>
      </c>
      <c r="K100">
        <v>786</v>
      </c>
      <c r="L100" s="12">
        <v>0.6840277777777779</v>
      </c>
      <c r="M100">
        <v>12.723584788466649</v>
      </c>
      <c r="N100">
        <v>0.61680555555555561</v>
      </c>
      <c r="O100">
        <v>11.133722569897607</v>
      </c>
      <c r="P100">
        <v>0.5461111111111111</v>
      </c>
      <c r="Q100">
        <v>10.526160812414322</v>
      </c>
      <c r="R100">
        <v>0.56569444444444439</v>
      </c>
      <c r="S100">
        <v>11.111252306225106</v>
      </c>
      <c r="T100">
        <v>1.0075000000000001</v>
      </c>
      <c r="U100">
        <v>18.721674482396928</v>
      </c>
      <c r="V100">
        <v>1.1783128785525288</v>
      </c>
      <c r="W100">
        <v>1.5789488779882725</v>
      </c>
      <c r="X100">
        <v>0.61680555555555561</v>
      </c>
      <c r="Y100">
        <v>162</v>
      </c>
      <c r="Z100">
        <v>0.5461111111111111</v>
      </c>
      <c r="AA100">
        <v>217</v>
      </c>
      <c r="AB100">
        <v>0.56569444444444439</v>
      </c>
      <c r="AC100">
        <v>204</v>
      </c>
      <c r="AD100">
        <v>1.0075000000000001</v>
      </c>
      <c r="AE100">
        <v>164</v>
      </c>
      <c r="AF100" s="3">
        <v>12.723584788466649</v>
      </c>
      <c r="AG100" s="3">
        <v>2.1893657993740994</v>
      </c>
      <c r="AH100">
        <v>2.4334442114641502E-2</v>
      </c>
      <c r="AI100" s="4">
        <f>1/UnitDetails[[#This Row],[Avg MeanISIinBurst]]</f>
        <v>41.094017906345258</v>
      </c>
      <c r="AJ100">
        <v>88.058499426959202</v>
      </c>
      <c r="AK100" s="3">
        <v>2.9863191041240418E-2</v>
      </c>
      <c r="AL100">
        <v>133.66530150122165</v>
      </c>
      <c r="AM100">
        <v>3.9224806201550395E-2</v>
      </c>
      <c r="AN100" t="b">
        <v>1</v>
      </c>
      <c r="AO100" t="b">
        <v>1</v>
      </c>
    </row>
    <row r="101" spans="1:41" x14ac:dyDescent="0.3">
      <c r="B101" t="s">
        <v>105</v>
      </c>
      <c r="C101">
        <v>21</v>
      </c>
      <c r="D101">
        <v>8</v>
      </c>
      <c r="E101" t="s">
        <v>74</v>
      </c>
      <c r="F101" t="s">
        <v>38</v>
      </c>
      <c r="G101">
        <v>5</v>
      </c>
      <c r="H101" s="2" t="str">
        <f>IF(UnitDetails[[#This Row],[Ethanol Day]]&lt;9,"Early",IF(UnitDetails[[#This Row],[Ethanol Day]]&gt;16,"Late","Mid"))</f>
        <v>Early</v>
      </c>
      <c r="I101" s="2" t="s">
        <v>42</v>
      </c>
      <c r="J101" s="2" t="s">
        <v>39</v>
      </c>
      <c r="K101">
        <v>786</v>
      </c>
      <c r="L101" s="12">
        <v>0.66677083333333331</v>
      </c>
      <c r="M101">
        <v>14.446550479934986</v>
      </c>
      <c r="N101">
        <v>0.56541666666666657</v>
      </c>
      <c r="O101">
        <v>12.146346183505761</v>
      </c>
      <c r="P101">
        <v>0.64361111111111102</v>
      </c>
      <c r="Q101">
        <v>13.173088330314487</v>
      </c>
      <c r="R101">
        <v>0.60083333333333333</v>
      </c>
      <c r="S101">
        <v>15.045616207695799</v>
      </c>
      <c r="T101">
        <v>0.85722222222222222</v>
      </c>
      <c r="U101">
        <v>17.718611270052797</v>
      </c>
      <c r="V101">
        <v>1.3549819286363181</v>
      </c>
      <c r="W101">
        <v>1.4947643947480784</v>
      </c>
      <c r="X101">
        <v>0.56541666666666657</v>
      </c>
      <c r="Y101">
        <v>162</v>
      </c>
      <c r="Z101">
        <v>0.64361111111111102</v>
      </c>
      <c r="AA101">
        <v>217</v>
      </c>
      <c r="AB101">
        <v>0.60083333333333333</v>
      </c>
      <c r="AC101">
        <v>204</v>
      </c>
      <c r="AD101">
        <v>0.85722222222222222</v>
      </c>
      <c r="AE101">
        <v>164</v>
      </c>
      <c r="AF101" s="3">
        <v>14.446550479934986</v>
      </c>
      <c r="AG101" s="3">
        <v>2.1937450630241928</v>
      </c>
      <c r="AH101">
        <v>2.4234289946971042E-2</v>
      </c>
      <c r="AI101" s="4">
        <f>1/UnitDetails[[#This Row],[Avg MeanISIinBurst]]</f>
        <v>41.263845657874803</v>
      </c>
      <c r="AJ101">
        <v>96.380737704156815</v>
      </c>
      <c r="AK101" s="3">
        <v>3.0066738825506086E-2</v>
      </c>
      <c r="AL101">
        <v>154.54921237511357</v>
      </c>
      <c r="AM101">
        <v>4.3488372093023253E-2</v>
      </c>
      <c r="AN101" t="b">
        <v>1</v>
      </c>
      <c r="AO101" t="b">
        <v>1</v>
      </c>
    </row>
    <row r="102" spans="1:41" x14ac:dyDescent="0.3">
      <c r="B102" t="s">
        <v>105</v>
      </c>
      <c r="C102">
        <v>21</v>
      </c>
      <c r="D102">
        <v>9</v>
      </c>
      <c r="E102" t="s">
        <v>75</v>
      </c>
      <c r="F102" t="s">
        <v>38</v>
      </c>
      <c r="G102">
        <v>5</v>
      </c>
      <c r="H102" s="2" t="str">
        <f>IF(UnitDetails[[#This Row],[Ethanol Day]]&lt;9,"Early",IF(UnitDetails[[#This Row],[Ethanol Day]]&gt;16,"Late","Mid"))</f>
        <v>Early</v>
      </c>
      <c r="I102" s="2" t="s">
        <v>39</v>
      </c>
      <c r="J102" s="2" t="s">
        <v>39</v>
      </c>
      <c r="K102">
        <v>786</v>
      </c>
      <c r="L102" s="7">
        <v>0.58499999999999996</v>
      </c>
      <c r="M102">
        <v>8.3659389740460028</v>
      </c>
      <c r="N102">
        <v>0.71361111111111108</v>
      </c>
      <c r="O102">
        <v>9.3087946425050099</v>
      </c>
      <c r="P102">
        <v>0.63527777777777772</v>
      </c>
      <c r="Q102">
        <v>9.6592464233907993</v>
      </c>
      <c r="R102">
        <v>0.52694444444444444</v>
      </c>
      <c r="S102">
        <v>7.4450465676621809</v>
      </c>
      <c r="T102">
        <v>0.46416666666666667</v>
      </c>
      <c r="U102">
        <v>6.7170064330925898</v>
      </c>
      <c r="V102">
        <v>1.1185799599229835</v>
      </c>
      <c r="W102">
        <v>1.6896556504163147</v>
      </c>
      <c r="X102">
        <v>0.71361111111111108</v>
      </c>
      <c r="Y102">
        <v>162</v>
      </c>
      <c r="Z102">
        <v>0.63527777777777772</v>
      </c>
      <c r="AA102">
        <v>217</v>
      </c>
      <c r="AB102">
        <v>0.52694444444444444</v>
      </c>
      <c r="AC102">
        <v>204</v>
      </c>
      <c r="AD102">
        <v>0.46416666666666667</v>
      </c>
      <c r="AE102">
        <v>164</v>
      </c>
      <c r="AF102" s="3">
        <v>8.3659389740460028</v>
      </c>
      <c r="AG102" s="3">
        <v>2.1402157186248103</v>
      </c>
      <c r="AH102">
        <v>2.4816647746193209E-2</v>
      </c>
      <c r="AI102" s="4">
        <f>1/UnitDetails[[#This Row],[Avg MeanISIinBurst]]</f>
        <v>40.295531057509436</v>
      </c>
      <c r="AJ102">
        <v>82.970960837267967</v>
      </c>
      <c r="AK102" s="3">
        <v>2.915829073067815E-2</v>
      </c>
      <c r="AL102">
        <v>138.7429654468082</v>
      </c>
      <c r="AM102">
        <v>2.3787878787878792E-2</v>
      </c>
      <c r="AN102" t="b">
        <v>1</v>
      </c>
      <c r="AO102" t="b">
        <v>1</v>
      </c>
    </row>
    <row r="103" spans="1:41" x14ac:dyDescent="0.3">
      <c r="B103" t="s">
        <v>105</v>
      </c>
      <c r="C103">
        <v>21</v>
      </c>
      <c r="D103">
        <v>6</v>
      </c>
      <c r="E103" t="s">
        <v>70</v>
      </c>
      <c r="F103" t="s">
        <v>38</v>
      </c>
      <c r="G103">
        <v>5</v>
      </c>
      <c r="H103" s="2" t="str">
        <f>IF(UnitDetails[[#This Row],[Ethanol Day]]&lt;9,"Early",IF(UnitDetails[[#This Row],[Ethanol Day]]&gt;16,"Late","Mid"))</f>
        <v>Early</v>
      </c>
      <c r="I103" s="2" t="s">
        <v>39</v>
      </c>
      <c r="J103" s="2" t="s">
        <v>39</v>
      </c>
      <c r="K103">
        <v>786</v>
      </c>
      <c r="L103" s="15">
        <v>0.50187499999999996</v>
      </c>
      <c r="M103">
        <v>6.0226562101721726</v>
      </c>
      <c r="N103">
        <v>0.32944444444444448</v>
      </c>
      <c r="O103">
        <v>4.0834062834019402</v>
      </c>
      <c r="P103">
        <v>0.45305555555555554</v>
      </c>
      <c r="Q103">
        <v>5.8597268477045406</v>
      </c>
      <c r="R103">
        <v>0.63583333333333336</v>
      </c>
      <c r="S103">
        <v>6.683118694831264</v>
      </c>
      <c r="T103">
        <v>0.58916666666666651</v>
      </c>
      <c r="U103">
        <v>7.9449452829438663</v>
      </c>
      <c r="V103">
        <v>1.2173054688572049</v>
      </c>
      <c r="W103">
        <v>1.9646389925634908</v>
      </c>
      <c r="X103">
        <v>0.32944444444444448</v>
      </c>
      <c r="Y103">
        <v>162</v>
      </c>
      <c r="Z103">
        <v>0.45305555555555554</v>
      </c>
      <c r="AA103">
        <v>217</v>
      </c>
      <c r="AB103">
        <v>0.63583333333333336</v>
      </c>
      <c r="AC103">
        <v>204</v>
      </c>
      <c r="AD103">
        <v>0.58916666666666651</v>
      </c>
      <c r="AE103">
        <v>164</v>
      </c>
      <c r="AF103" s="3">
        <v>6.0226562101721726</v>
      </c>
      <c r="AG103" s="3">
        <v>2.1068877551020413</v>
      </c>
      <c r="AH103">
        <v>2.504903482099911E-2</v>
      </c>
      <c r="AI103" s="4">
        <f>1/UnitDetails[[#This Row],[Avg MeanISIinBurst]]</f>
        <v>39.921697867643182</v>
      </c>
      <c r="AJ103">
        <v>86.447913991558949</v>
      </c>
      <c r="AK103" s="3">
        <v>2.8151992587414933E-2</v>
      </c>
      <c r="AL103">
        <v>147.0887902826544</v>
      </c>
      <c r="AM103">
        <v>1.6444444444444446E-2</v>
      </c>
      <c r="AN103" t="b">
        <v>1</v>
      </c>
      <c r="AO103" t="b">
        <v>1</v>
      </c>
    </row>
    <row r="104" spans="1:41" x14ac:dyDescent="0.3">
      <c r="B104" t="s">
        <v>105</v>
      </c>
      <c r="C104">
        <v>21</v>
      </c>
      <c r="D104">
        <v>7</v>
      </c>
      <c r="E104" t="s">
        <v>86</v>
      </c>
      <c r="F104" t="s">
        <v>38</v>
      </c>
      <c r="G104">
        <v>5</v>
      </c>
      <c r="H104" s="2" t="str">
        <f>IF(UnitDetails[[#This Row],[Ethanol Day]]&lt;9,"Early",IF(UnitDetails[[#This Row],[Ethanol Day]]&gt;16,"Late","Mid"))</f>
        <v>Early</v>
      </c>
      <c r="I104" s="2" t="s">
        <v>39</v>
      </c>
      <c r="J104" s="2" t="s">
        <v>39</v>
      </c>
      <c r="K104">
        <v>786</v>
      </c>
      <c r="L104" s="15">
        <v>0.28760416666666666</v>
      </c>
      <c r="M104">
        <v>39.97783145237333</v>
      </c>
      <c r="N104">
        <v>0.37305555555555547</v>
      </c>
      <c r="O104">
        <v>41.219210743964581</v>
      </c>
      <c r="P104">
        <v>0.31388888888888888</v>
      </c>
      <c r="Q104">
        <v>34.287299348695456</v>
      </c>
      <c r="R104">
        <v>0.24555555555555561</v>
      </c>
      <c r="S104">
        <v>37.691097008565528</v>
      </c>
      <c r="T104">
        <v>0.21791666666666668</v>
      </c>
      <c r="U104">
        <v>47.615980878237956</v>
      </c>
      <c r="V104">
        <v>2.1486855896289394</v>
      </c>
      <c r="W104">
        <v>3.03381444432409</v>
      </c>
      <c r="X104">
        <v>0.37305555555555547</v>
      </c>
      <c r="Y104">
        <v>162</v>
      </c>
      <c r="Z104">
        <v>0.31388888888888888</v>
      </c>
      <c r="AA104">
        <v>217</v>
      </c>
      <c r="AB104">
        <v>0.24555555555555561</v>
      </c>
      <c r="AC104">
        <v>204</v>
      </c>
      <c r="AD104">
        <v>0.21791666666666668</v>
      </c>
      <c r="AE104">
        <v>164</v>
      </c>
      <c r="AF104" s="3">
        <v>39.97783145237333</v>
      </c>
      <c r="AG104" s="3">
        <v>3.3778115255602832</v>
      </c>
      <c r="AH104">
        <v>2.7781554653096851E-2</v>
      </c>
      <c r="AI104" s="4">
        <f>1/UnitDetails[[#This Row],[Avg MeanISIinBurst]]</f>
        <v>35.995105835033911</v>
      </c>
      <c r="AJ104">
        <v>73.899420268342496</v>
      </c>
      <c r="AK104" s="3">
        <v>6.5643791014030381E-2</v>
      </c>
      <c r="AL104">
        <v>89.340325812418143</v>
      </c>
      <c r="AM104">
        <v>3.9696969696969682E-2</v>
      </c>
      <c r="AN104" t="b">
        <v>1</v>
      </c>
      <c r="AO104" t="b">
        <v>1</v>
      </c>
    </row>
    <row r="105" spans="1:41" x14ac:dyDescent="0.3">
      <c r="B105" t="s">
        <v>105</v>
      </c>
      <c r="C105">
        <v>21</v>
      </c>
      <c r="D105">
        <v>2</v>
      </c>
      <c r="E105" t="s">
        <v>82</v>
      </c>
      <c r="F105" t="s">
        <v>38</v>
      </c>
      <c r="G105">
        <v>5</v>
      </c>
      <c r="H105" s="2" t="str">
        <f>IF(UnitDetails[[#This Row],[Ethanol Day]]&lt;9,"Early",IF(UnitDetails[[#This Row],[Ethanol Day]]&gt;16,"Late","Mid"))</f>
        <v>Early</v>
      </c>
      <c r="I105" s="2" t="s">
        <v>39</v>
      </c>
      <c r="J105" s="2" t="s">
        <v>39</v>
      </c>
      <c r="K105">
        <v>786</v>
      </c>
      <c r="L105" s="7">
        <v>8.3923611111111115E-2</v>
      </c>
      <c r="M105">
        <v>18.596488624436361</v>
      </c>
      <c r="N105">
        <v>8.2638888888888887E-2</v>
      </c>
      <c r="O105">
        <v>19.410281120188724</v>
      </c>
      <c r="P105">
        <v>6.8888888888888902E-2</v>
      </c>
      <c r="Q105">
        <v>23.412634845401715</v>
      </c>
      <c r="R105">
        <v>6.2083333333333345E-2</v>
      </c>
      <c r="S105">
        <v>20.293621793207347</v>
      </c>
      <c r="T105">
        <v>0.12208333333333332</v>
      </c>
      <c r="U105">
        <v>10.366996233521656</v>
      </c>
      <c r="V105">
        <v>1.5671021559412754</v>
      </c>
      <c r="W105">
        <v>13.227805085146642</v>
      </c>
      <c r="X105">
        <v>8.2638888888888887E-2</v>
      </c>
      <c r="Y105">
        <v>162</v>
      </c>
      <c r="Z105">
        <v>6.8888888888888902E-2</v>
      </c>
      <c r="AA105">
        <v>217</v>
      </c>
      <c r="AB105">
        <v>6.2083333333333345E-2</v>
      </c>
      <c r="AC105">
        <v>204</v>
      </c>
      <c r="AD105">
        <v>0.12208333333333332</v>
      </c>
      <c r="AE105">
        <v>164</v>
      </c>
      <c r="AF105" s="3">
        <v>18.596488624436361</v>
      </c>
      <c r="AG105" s="3">
        <v>2.3754629629629629</v>
      </c>
      <c r="AH105">
        <v>2.1782708333333334E-2</v>
      </c>
      <c r="AI105" s="4">
        <f>1/UnitDetails[[#This Row],[Avg MeanISIinBurst]]</f>
        <v>45.9079736411718</v>
      </c>
      <c r="AJ105">
        <v>69.617398864445377</v>
      </c>
      <c r="AK105" s="3">
        <v>3.1278333333331798E-2</v>
      </c>
      <c r="AL105">
        <v>116.57592069796839</v>
      </c>
      <c r="AM105">
        <v>5.9848484848484826E-3</v>
      </c>
      <c r="AN105" t="b">
        <v>1</v>
      </c>
      <c r="AO105" t="b">
        <v>1</v>
      </c>
    </row>
    <row r="106" spans="1:41" x14ac:dyDescent="0.3">
      <c r="B106" t="s">
        <v>63</v>
      </c>
      <c r="C106">
        <v>9</v>
      </c>
      <c r="D106">
        <v>13</v>
      </c>
      <c r="E106" t="s">
        <v>61</v>
      </c>
      <c r="F106" t="s">
        <v>38</v>
      </c>
      <c r="G106">
        <v>21</v>
      </c>
      <c r="H106" s="2" t="str">
        <f>IF(UnitDetails[[#This Row],[Ethanol Day]]&lt;9,"Early",IF(UnitDetails[[#This Row],[Ethanol Day]]&gt;16,"Late","Mid"))</f>
        <v>Late</v>
      </c>
      <c r="I106" s="2" t="s">
        <v>39</v>
      </c>
      <c r="J106" s="2" t="s">
        <v>40</v>
      </c>
      <c r="K106">
        <v>880</v>
      </c>
      <c r="L106" s="13">
        <v>0.88510416666666669</v>
      </c>
      <c r="M106">
        <v>11.87762047178823</v>
      </c>
      <c r="N106">
        <v>0.35888888888888887</v>
      </c>
      <c r="O106">
        <v>9.8488080975470336</v>
      </c>
      <c r="P106">
        <v>1.0273611111111109</v>
      </c>
      <c r="Q106">
        <v>11.494040774543956</v>
      </c>
      <c r="R106">
        <v>1.2005555555555556</v>
      </c>
      <c r="S106">
        <v>14.408429908096942</v>
      </c>
      <c r="T106">
        <v>0.9536111111111113</v>
      </c>
      <c r="U106">
        <v>12.247554157931518</v>
      </c>
      <c r="V106">
        <v>2.8221032924004747</v>
      </c>
      <c r="W106">
        <v>1.1844218584317738</v>
      </c>
      <c r="X106">
        <v>0.35888888888888887</v>
      </c>
      <c r="Y106">
        <v>213</v>
      </c>
      <c r="Z106">
        <v>1.0273611111111109</v>
      </c>
      <c r="AA106">
        <v>170</v>
      </c>
      <c r="AB106">
        <v>1.2005555555555556</v>
      </c>
      <c r="AC106">
        <v>303</v>
      </c>
      <c r="AD106">
        <v>0.9536111111111113</v>
      </c>
      <c r="AE106">
        <v>64</v>
      </c>
      <c r="AF106" s="3">
        <v>11.87762047178823</v>
      </c>
      <c r="AG106" s="3">
        <v>2.2544326667459438</v>
      </c>
      <c r="AH106">
        <v>2.7702784976930996E-2</v>
      </c>
      <c r="AI106" s="4">
        <f>1/UnitDetails[[#This Row],[Avg MeanISIinBurst]]</f>
        <v>36.097453769818891</v>
      </c>
      <c r="AJ106">
        <v>72.07265744668652</v>
      </c>
      <c r="AK106" s="3">
        <v>3.7921940471220959E-2</v>
      </c>
      <c r="AL106">
        <v>121.38780349226538</v>
      </c>
      <c r="AM106">
        <v>4.9035087719298244E-2</v>
      </c>
      <c r="AN106" t="b">
        <v>1</v>
      </c>
      <c r="AO106" t="b">
        <v>1</v>
      </c>
    </row>
    <row r="107" spans="1:41" x14ac:dyDescent="0.3">
      <c r="B107" t="s">
        <v>63</v>
      </c>
      <c r="C107">
        <v>9</v>
      </c>
      <c r="D107">
        <v>8</v>
      </c>
      <c r="E107" t="s">
        <v>47</v>
      </c>
      <c r="F107" t="s">
        <v>38</v>
      </c>
      <c r="G107">
        <v>21</v>
      </c>
      <c r="H107" s="2" t="str">
        <f>IF(UnitDetails[[#This Row],[Ethanol Day]]&lt;9,"Early",IF(UnitDetails[[#This Row],[Ethanol Day]]&gt;16,"Late","Mid"))</f>
        <v>Late</v>
      </c>
      <c r="I107" s="2" t="s">
        <v>39</v>
      </c>
      <c r="J107" s="2" t="s">
        <v>40</v>
      </c>
      <c r="K107">
        <v>880</v>
      </c>
      <c r="L107" s="14">
        <v>0.61006944444444444</v>
      </c>
      <c r="M107">
        <v>6.9504015925864948</v>
      </c>
      <c r="N107">
        <v>0.13347222222222224</v>
      </c>
      <c r="O107">
        <v>2.9622390284095164</v>
      </c>
      <c r="P107">
        <v>0.8224999999999999</v>
      </c>
      <c r="Q107">
        <v>9.0410824114132442</v>
      </c>
      <c r="R107">
        <v>0.91736111111111118</v>
      </c>
      <c r="S107">
        <v>9.6377568427274323</v>
      </c>
      <c r="T107">
        <v>0.56694444444444436</v>
      </c>
      <c r="U107">
        <v>3.7909075734236168</v>
      </c>
      <c r="V107">
        <v>7.1541918326222778</v>
      </c>
      <c r="W107">
        <v>1.611542</v>
      </c>
      <c r="X107">
        <v>0.13347222222222224</v>
      </c>
      <c r="Y107">
        <v>213</v>
      </c>
      <c r="Z107">
        <v>0.8224999999999999</v>
      </c>
      <c r="AA107">
        <v>170</v>
      </c>
      <c r="AB107">
        <v>0.91736111111111118</v>
      </c>
      <c r="AC107">
        <v>303</v>
      </c>
      <c r="AD107">
        <v>0.56694444444444436</v>
      </c>
      <c r="AE107">
        <v>64</v>
      </c>
      <c r="AF107" s="3">
        <v>6.9504015925864948</v>
      </c>
      <c r="AG107" s="3">
        <v>2.1409260265877919</v>
      </c>
      <c r="AH107">
        <v>2.8885930356272262E-2</v>
      </c>
      <c r="AI107" s="4">
        <f>1/UnitDetails[[#This Row],[Avg MeanISIinBurst]]</f>
        <v>34.618929965773489</v>
      </c>
      <c r="AJ107">
        <v>61.190219020166637</v>
      </c>
      <c r="AK107" s="3">
        <v>3.4527347751553895E-2</v>
      </c>
      <c r="AL107">
        <v>110.29404880842645</v>
      </c>
      <c r="AM107">
        <v>2.7777777777777776E-2</v>
      </c>
      <c r="AN107" t="b">
        <v>1</v>
      </c>
      <c r="AO107" t="b">
        <v>1</v>
      </c>
    </row>
    <row r="108" spans="1:41" x14ac:dyDescent="0.3">
      <c r="B108" t="s">
        <v>63</v>
      </c>
      <c r="C108">
        <v>9</v>
      </c>
      <c r="D108">
        <v>1</v>
      </c>
      <c r="E108" t="s">
        <v>37</v>
      </c>
      <c r="F108" t="s">
        <v>38</v>
      </c>
      <c r="G108">
        <v>21</v>
      </c>
      <c r="H108" s="2" t="str">
        <f>IF(UnitDetails[[#This Row],[Ethanol Day]]&lt;9,"Early",IF(UnitDetails[[#This Row],[Ethanol Day]]&gt;16,"Late","Mid"))</f>
        <v>Late</v>
      </c>
      <c r="I108" s="2" t="s">
        <v>39</v>
      </c>
      <c r="J108" s="2" t="s">
        <v>48</v>
      </c>
      <c r="K108">
        <v>880</v>
      </c>
      <c r="L108" s="3">
        <v>0.34635416666666663</v>
      </c>
      <c r="M108">
        <v>17.256203389757548</v>
      </c>
      <c r="N108">
        <v>0.55583333333333329</v>
      </c>
      <c r="O108">
        <v>26.122620712706574</v>
      </c>
      <c r="P108">
        <v>0.33708333333333335</v>
      </c>
      <c r="Q108">
        <v>14.934372054816798</v>
      </c>
      <c r="R108">
        <v>0.30083333333333329</v>
      </c>
      <c r="S108">
        <v>10.531147300315565</v>
      </c>
      <c r="T108">
        <v>0.19166666666666668</v>
      </c>
      <c r="U108">
        <v>13.815580286168522</v>
      </c>
      <c r="V108">
        <v>1.908670843146083</v>
      </c>
      <c r="W108">
        <v>2.3461786675267233</v>
      </c>
      <c r="X108">
        <v>0.55583333333333329</v>
      </c>
      <c r="Y108">
        <v>213</v>
      </c>
      <c r="Z108">
        <v>0.33708333333333335</v>
      </c>
      <c r="AA108">
        <v>170</v>
      </c>
      <c r="AB108">
        <v>0.30083333333333329</v>
      </c>
      <c r="AC108">
        <v>303</v>
      </c>
      <c r="AD108">
        <v>0.19166666666666668</v>
      </c>
      <c r="AE108">
        <v>64</v>
      </c>
      <c r="AF108" s="3">
        <v>17.256203389757548</v>
      </c>
      <c r="AG108" s="3">
        <v>2.856557387401041</v>
      </c>
      <c r="AH108">
        <v>2.2153506314015796E-2</v>
      </c>
      <c r="AI108" s="4">
        <f>1/UnitDetails[[#This Row],[Avg MeanISIinBurst]]</f>
        <v>45.139581329720833</v>
      </c>
      <c r="AJ108">
        <v>148.19450589455707</v>
      </c>
      <c r="AK108" s="3">
        <v>5.0566233669979303E-2</v>
      </c>
      <c r="AL108">
        <v>167.73755583911793</v>
      </c>
      <c r="AM108">
        <v>2.7499999999999993E-2</v>
      </c>
      <c r="AN108" t="b">
        <v>1</v>
      </c>
      <c r="AO108" t="b">
        <v>1</v>
      </c>
    </row>
    <row r="109" spans="1:41" x14ac:dyDescent="0.3">
      <c r="B109" t="s">
        <v>63</v>
      </c>
      <c r="C109">
        <v>9</v>
      </c>
      <c r="D109">
        <v>14</v>
      </c>
      <c r="E109" t="s">
        <v>50</v>
      </c>
      <c r="F109" t="s">
        <v>38</v>
      </c>
      <c r="G109">
        <v>21</v>
      </c>
      <c r="H109" s="2" t="str">
        <f>IF(UnitDetails[[#This Row],[Ethanol Day]]&lt;9,"Early",IF(UnitDetails[[#This Row],[Ethanol Day]]&gt;16,"Late","Mid"))</f>
        <v>Late</v>
      </c>
      <c r="I109" s="2" t="s">
        <v>39</v>
      </c>
      <c r="J109" s="2" t="s">
        <v>39</v>
      </c>
      <c r="K109">
        <v>880</v>
      </c>
      <c r="L109" s="15">
        <v>0.51864583333333336</v>
      </c>
      <c r="M109">
        <v>8.7744620186938782</v>
      </c>
      <c r="N109">
        <v>0.50680555555555562</v>
      </c>
      <c r="O109">
        <v>14.796200037107633</v>
      </c>
      <c r="P109">
        <v>0.48777777777777781</v>
      </c>
      <c r="Q109">
        <v>6.1443427087485354</v>
      </c>
      <c r="R109">
        <v>0.50916666666666677</v>
      </c>
      <c r="S109">
        <v>7.6002191025990227</v>
      </c>
      <c r="T109">
        <v>0.57083333333333341</v>
      </c>
      <c r="U109">
        <v>1.9122048553375457</v>
      </c>
      <c r="V109">
        <v>2.0215605472888414</v>
      </c>
      <c r="W109">
        <v>1.3143588192795956</v>
      </c>
      <c r="X109">
        <v>0.50680555555555562</v>
      </c>
      <c r="Y109">
        <v>213</v>
      </c>
      <c r="Z109">
        <v>0.48777777777777781</v>
      </c>
      <c r="AA109">
        <v>170</v>
      </c>
      <c r="AB109">
        <v>0.50916666666666677</v>
      </c>
      <c r="AC109">
        <v>303</v>
      </c>
      <c r="AD109">
        <v>0.57083333333333341</v>
      </c>
      <c r="AE109">
        <v>64</v>
      </c>
      <c r="AF109" s="3">
        <v>8.7744620186938782</v>
      </c>
      <c r="AG109" s="3">
        <v>2.1842726366919916</v>
      </c>
      <c r="AH109">
        <v>2.7480179823028254E-2</v>
      </c>
      <c r="AI109" s="4">
        <f>1/UnitDetails[[#This Row],[Avg MeanISIinBurst]]</f>
        <v>36.389863765083696</v>
      </c>
      <c r="AJ109">
        <v>71.057104928495363</v>
      </c>
      <c r="AK109" s="3">
        <v>3.45028391242891E-2</v>
      </c>
      <c r="AL109">
        <v>122.13337446700771</v>
      </c>
      <c r="AM109">
        <v>2.4298245614035086E-2</v>
      </c>
      <c r="AN109" t="b">
        <v>1</v>
      </c>
      <c r="AO109" t="b">
        <v>1</v>
      </c>
    </row>
    <row r="110" spans="1:41" x14ac:dyDescent="0.3">
      <c r="B110" t="s">
        <v>81</v>
      </c>
      <c r="C110">
        <v>13</v>
      </c>
      <c r="D110">
        <v>5</v>
      </c>
      <c r="E110" t="s">
        <v>83</v>
      </c>
      <c r="F110" t="s">
        <v>38</v>
      </c>
      <c r="G110">
        <v>22</v>
      </c>
      <c r="H110" s="2" t="str">
        <f>IF(UnitDetails[[#This Row],[Ethanol Day]]&lt;9,"Early",IF(UnitDetails[[#This Row],[Ethanol Day]]&gt;16,"Late","Mid"))</f>
        <v>Late</v>
      </c>
      <c r="I110" s="2" t="s">
        <v>42</v>
      </c>
      <c r="J110" s="2" t="s">
        <v>40</v>
      </c>
      <c r="K110">
        <v>889</v>
      </c>
      <c r="L110" s="3">
        <v>11.132361111111113</v>
      </c>
      <c r="M110">
        <v>74.370173348281526</v>
      </c>
      <c r="N110">
        <v>9.3804166666666671</v>
      </c>
      <c r="O110">
        <v>70.887642622450159</v>
      </c>
      <c r="P110">
        <v>7.0069444444444438</v>
      </c>
      <c r="Q110">
        <v>60.802940716364901</v>
      </c>
      <c r="R110">
        <v>14.502361111111114</v>
      </c>
      <c r="S110">
        <v>84.807342017127965</v>
      </c>
      <c r="T110">
        <v>13.639722222222224</v>
      </c>
      <c r="U110">
        <v>84.732441365264648</v>
      </c>
      <c r="V110">
        <v>1.3352655746843856</v>
      </c>
      <c r="W110">
        <v>9.0684429671648178E-2</v>
      </c>
      <c r="X110">
        <v>9.3804166666666671</v>
      </c>
      <c r="Y110">
        <v>314</v>
      </c>
      <c r="Z110">
        <v>7.0069444444444438</v>
      </c>
      <c r="AA110">
        <v>163</v>
      </c>
      <c r="AB110">
        <v>14.502361111111114</v>
      </c>
      <c r="AC110">
        <v>263</v>
      </c>
      <c r="AD110">
        <v>13.639722222222224</v>
      </c>
      <c r="AE110">
        <v>69</v>
      </c>
      <c r="AF110" s="3">
        <v>74.370173348281526</v>
      </c>
      <c r="AG110" s="3">
        <v>5.7684965420134082</v>
      </c>
      <c r="AH110">
        <v>3.1908655398227327E-2</v>
      </c>
      <c r="AI110" s="4">
        <f>1/UnitDetails[[#This Row],[Avg MeanISIinBurst]]</f>
        <v>31.339459075281329</v>
      </c>
      <c r="AJ110">
        <v>203.5745819469484</v>
      </c>
      <c r="AK110" s="3">
        <v>0.17135193649584135</v>
      </c>
      <c r="AL110">
        <v>82.35032765133127</v>
      </c>
      <c r="AM110">
        <v>1.4018699186991865</v>
      </c>
      <c r="AN110" t="b">
        <v>1</v>
      </c>
      <c r="AO110" t="b">
        <v>1</v>
      </c>
    </row>
    <row r="111" spans="1:41" x14ac:dyDescent="0.3">
      <c r="B111" t="s">
        <v>81</v>
      </c>
      <c r="C111">
        <v>13</v>
      </c>
      <c r="D111">
        <v>1</v>
      </c>
      <c r="E111" t="s">
        <v>65</v>
      </c>
      <c r="F111" t="s">
        <v>38</v>
      </c>
      <c r="G111">
        <v>22</v>
      </c>
      <c r="H111" s="2" t="str">
        <f>IF(UnitDetails[[#This Row],[Ethanol Day]]&lt;9,"Early",IF(UnitDetails[[#This Row],[Ethanol Day]]&gt;16,"Late","Mid"))</f>
        <v>Late</v>
      </c>
      <c r="I111" s="2" t="s">
        <v>42</v>
      </c>
      <c r="J111" s="2" t="s">
        <v>40</v>
      </c>
      <c r="K111">
        <v>889</v>
      </c>
      <c r="L111" s="14">
        <v>10.089479166666667</v>
      </c>
      <c r="M111">
        <v>71.447714041440818</v>
      </c>
      <c r="N111">
        <v>5.4377777777777787</v>
      </c>
      <c r="O111">
        <v>56.155500094985548</v>
      </c>
      <c r="P111">
        <v>8.5488888888888894</v>
      </c>
      <c r="Q111">
        <v>64.46060656134982</v>
      </c>
      <c r="R111">
        <v>12.496250000000002</v>
      </c>
      <c r="S111">
        <v>81.523325547151885</v>
      </c>
      <c r="T111">
        <v>13.875</v>
      </c>
      <c r="U111">
        <v>85.702305600995956</v>
      </c>
      <c r="V111">
        <v>1.4690189780142173</v>
      </c>
      <c r="W111">
        <v>0.10079459361798694</v>
      </c>
      <c r="X111">
        <v>5.4377777777777787</v>
      </c>
      <c r="Y111">
        <v>314</v>
      </c>
      <c r="Z111">
        <v>8.5488888888888894</v>
      </c>
      <c r="AA111">
        <v>163</v>
      </c>
      <c r="AB111">
        <v>12.496250000000002</v>
      </c>
      <c r="AC111">
        <v>263</v>
      </c>
      <c r="AD111">
        <v>13.875</v>
      </c>
      <c r="AE111">
        <v>69</v>
      </c>
      <c r="AF111" s="3">
        <v>71.447714041440818</v>
      </c>
      <c r="AG111" s="3">
        <v>5.4043479774004872</v>
      </c>
      <c r="AH111">
        <v>2.9491054321340755E-2</v>
      </c>
      <c r="AI111" s="4">
        <f>1/UnitDetails[[#This Row],[Avg MeanISIinBurst]]</f>
        <v>33.908587638264436</v>
      </c>
      <c r="AJ111">
        <v>214.9028091235742</v>
      </c>
      <c r="AK111" s="3">
        <v>0.14106999560666572</v>
      </c>
      <c r="AL111">
        <v>91.645312361917533</v>
      </c>
      <c r="AM111">
        <v>1.254651162790698</v>
      </c>
      <c r="AN111" t="b">
        <v>1</v>
      </c>
      <c r="AO111" t="b">
        <v>1</v>
      </c>
    </row>
    <row r="112" spans="1:41" x14ac:dyDescent="0.3">
      <c r="A112" s="8"/>
      <c r="B112" s="8" t="s">
        <v>81</v>
      </c>
      <c r="C112" s="8">
        <v>13</v>
      </c>
      <c r="D112" s="8">
        <v>10</v>
      </c>
      <c r="E112" s="8" t="s">
        <v>69</v>
      </c>
      <c r="F112" t="s">
        <v>38</v>
      </c>
      <c r="G112" s="8">
        <v>22</v>
      </c>
      <c r="H112" s="9" t="str">
        <f>IF(UnitDetails[[#This Row],[Ethanol Day]]&lt;9,"Early",IF(UnitDetails[[#This Row],[Ethanol Day]]&gt;16,"Late","Mid"))</f>
        <v>Late</v>
      </c>
      <c r="I112" s="9" t="s">
        <v>42</v>
      </c>
      <c r="J112" s="9" t="s">
        <v>40</v>
      </c>
      <c r="K112" s="8">
        <v>889</v>
      </c>
      <c r="L112" s="41">
        <v>5.4936111111111101</v>
      </c>
      <c r="M112" s="8">
        <v>49.688250294640994</v>
      </c>
      <c r="N112" s="8">
        <v>4.5777777777777775</v>
      </c>
      <c r="O112" s="8">
        <v>43.375756206393554</v>
      </c>
      <c r="P112" s="8">
        <v>5.0225</v>
      </c>
      <c r="Q112" s="8">
        <v>46.353236881199166</v>
      </c>
      <c r="R112" s="8">
        <v>5.5633333333333326</v>
      </c>
      <c r="S112" s="8">
        <v>48.915229715648508</v>
      </c>
      <c r="T112" s="8">
        <v>6.8108333333333322</v>
      </c>
      <c r="U112" s="8">
        <v>60.930385173809533</v>
      </c>
      <c r="V112" s="8">
        <v>1.1105993791156892</v>
      </c>
      <c r="W112" s="8">
        <v>0.18182629363009989</v>
      </c>
      <c r="X112" s="8">
        <v>4.5777777777777775</v>
      </c>
      <c r="Y112" s="8">
        <v>314</v>
      </c>
      <c r="Z112" s="8">
        <v>5.0225</v>
      </c>
      <c r="AA112" s="8">
        <v>163</v>
      </c>
      <c r="AB112" s="8">
        <v>5.5633333333333326</v>
      </c>
      <c r="AC112" s="8">
        <v>263</v>
      </c>
      <c r="AD112" s="8">
        <v>6.8108333333333322</v>
      </c>
      <c r="AE112" s="8">
        <v>69</v>
      </c>
      <c r="AF112" s="10">
        <v>49.688250294640994</v>
      </c>
      <c r="AG112" s="10">
        <v>3.1296725822379674</v>
      </c>
      <c r="AH112" s="8">
        <v>3.0539741327570889E-2</v>
      </c>
      <c r="AI112" s="11">
        <f>1/UnitDetails[[#This Row],[Avg MeanISIinBurst]]</f>
        <v>32.744219712732558</v>
      </c>
      <c r="AJ112" s="8">
        <v>115.76943046498</v>
      </c>
      <c r="AK112" s="10">
        <v>7.4980212036836191E-2</v>
      </c>
      <c r="AL112" s="8">
        <v>101.20687066236033</v>
      </c>
      <c r="AM112" s="8">
        <v>0.87856060606060604</v>
      </c>
      <c r="AN112" s="8" t="b">
        <v>1</v>
      </c>
      <c r="AO112" s="8" t="b">
        <v>1</v>
      </c>
    </row>
    <row r="113" spans="1:41" x14ac:dyDescent="0.3">
      <c r="B113" t="s">
        <v>81</v>
      </c>
      <c r="C113">
        <v>13</v>
      </c>
      <c r="D113">
        <v>6</v>
      </c>
      <c r="E113" t="s">
        <v>84</v>
      </c>
      <c r="F113" t="s">
        <v>38</v>
      </c>
      <c r="G113">
        <v>22</v>
      </c>
      <c r="H113" s="2" t="str">
        <f>IF(UnitDetails[[#This Row],[Ethanol Day]]&lt;9,"Early",IF(UnitDetails[[#This Row],[Ethanol Day]]&gt;16,"Late","Mid"))</f>
        <v>Late</v>
      </c>
      <c r="I113" s="2" t="s">
        <v>40</v>
      </c>
      <c r="J113" s="2" t="s">
        <v>39</v>
      </c>
      <c r="K113">
        <v>889</v>
      </c>
      <c r="L113" s="13">
        <v>23.41503472222222</v>
      </c>
      <c r="M113">
        <v>93.397559128207831</v>
      </c>
      <c r="N113">
        <v>31.730277777777776</v>
      </c>
      <c r="O113">
        <v>96.576323004565538</v>
      </c>
      <c r="P113">
        <v>28.677916666666665</v>
      </c>
      <c r="Q113">
        <v>97.235239002560405</v>
      </c>
      <c r="R113">
        <v>18.128888888888888</v>
      </c>
      <c r="S113">
        <v>90.330800653469737</v>
      </c>
      <c r="T113">
        <v>15.123055555555554</v>
      </c>
      <c r="U113">
        <v>89.041704784476579</v>
      </c>
      <c r="V113">
        <v>1.5479485862636948</v>
      </c>
      <c r="W113">
        <v>4.3120302899507433E-2</v>
      </c>
      <c r="X113">
        <v>31.730277777777776</v>
      </c>
      <c r="Y113">
        <v>314</v>
      </c>
      <c r="Z113">
        <v>28.677916666666665</v>
      </c>
      <c r="AA113">
        <v>163</v>
      </c>
      <c r="AB113">
        <v>18.128888888888888</v>
      </c>
      <c r="AC113">
        <v>263</v>
      </c>
      <c r="AD113">
        <v>15.123055555555554</v>
      </c>
      <c r="AE113">
        <v>69</v>
      </c>
      <c r="AF113" s="3">
        <v>93.397559128207831</v>
      </c>
      <c r="AG113" s="3">
        <v>29.331074185097616</v>
      </c>
      <c r="AH113">
        <v>3.0311373063531318E-2</v>
      </c>
      <c r="AI113" s="4">
        <f>1/UnitDetails[[#This Row],[Avg MeanISIinBurst]]</f>
        <v>32.990917234400548</v>
      </c>
      <c r="AJ113">
        <v>368.36663421998117</v>
      </c>
      <c r="AK113" s="3">
        <v>0.7636847706684009</v>
      </c>
      <c r="AL113">
        <v>58.541241688427426</v>
      </c>
      <c r="AM113">
        <v>1.0536296296296297</v>
      </c>
      <c r="AN113" t="b">
        <v>1</v>
      </c>
      <c r="AO113" t="b">
        <v>1</v>
      </c>
    </row>
    <row r="114" spans="1:41" x14ac:dyDescent="0.3">
      <c r="B114" t="s">
        <v>81</v>
      </c>
      <c r="C114">
        <v>13</v>
      </c>
      <c r="D114">
        <v>13</v>
      </c>
      <c r="E114" t="s">
        <v>74</v>
      </c>
      <c r="F114" t="s">
        <v>38</v>
      </c>
      <c r="G114">
        <v>22</v>
      </c>
      <c r="H114" s="2" t="str">
        <f>IF(UnitDetails[[#This Row],[Ethanol Day]]&lt;9,"Early",IF(UnitDetails[[#This Row],[Ethanol Day]]&gt;16,"Late","Mid"))</f>
        <v>Late</v>
      </c>
      <c r="I114" s="2" t="s">
        <v>42</v>
      </c>
      <c r="J114" s="2" t="s">
        <v>40</v>
      </c>
      <c r="K114">
        <v>889</v>
      </c>
      <c r="L114" s="13">
        <v>1.3630555555555557</v>
      </c>
      <c r="M114">
        <v>16.742146745419394</v>
      </c>
      <c r="N114">
        <v>0.46250000000000008</v>
      </c>
      <c r="O114">
        <v>8.2344148232627408</v>
      </c>
      <c r="P114">
        <v>0.39250000000000007</v>
      </c>
      <c r="Q114">
        <v>8.8732259625090766</v>
      </c>
      <c r="R114">
        <v>1.4775</v>
      </c>
      <c r="S114">
        <v>18.526005642078957</v>
      </c>
      <c r="T114">
        <v>3.1197222222222223</v>
      </c>
      <c r="U114">
        <v>33.466607237217247</v>
      </c>
      <c r="V114">
        <v>2.3258060414958091</v>
      </c>
      <c r="W114">
        <v>0.75555017533759028</v>
      </c>
      <c r="X114">
        <v>0.46250000000000008</v>
      </c>
      <c r="Y114">
        <v>314</v>
      </c>
      <c r="Z114">
        <v>0.39250000000000007</v>
      </c>
      <c r="AA114">
        <v>163</v>
      </c>
      <c r="AB114">
        <v>1.4775</v>
      </c>
      <c r="AC114">
        <v>263</v>
      </c>
      <c r="AD114">
        <v>3.1197222222222223</v>
      </c>
      <c r="AE114">
        <v>69</v>
      </c>
      <c r="AF114" s="3">
        <v>16.742146745419394</v>
      </c>
      <c r="AG114" s="3">
        <v>2.2924278880982865</v>
      </c>
      <c r="AH114">
        <v>2.8221300941497295E-2</v>
      </c>
      <c r="AI114" s="4">
        <f>1/UnitDetails[[#This Row],[Avg MeanISIinBurst]]</f>
        <v>35.434227574164574</v>
      </c>
      <c r="AJ114">
        <v>63.922403738527628</v>
      </c>
      <c r="AK114" s="3">
        <v>3.968264814330115E-2</v>
      </c>
      <c r="AL114">
        <v>102.61672942835384</v>
      </c>
      <c r="AM114">
        <v>0.14385185185185184</v>
      </c>
      <c r="AN114" t="b">
        <v>1</v>
      </c>
      <c r="AO114" t="b">
        <v>1</v>
      </c>
    </row>
    <row r="115" spans="1:41" x14ac:dyDescent="0.3">
      <c r="B115" t="s">
        <v>81</v>
      </c>
      <c r="C115">
        <v>13</v>
      </c>
      <c r="D115">
        <v>7</v>
      </c>
      <c r="E115" t="s">
        <v>85</v>
      </c>
      <c r="F115" t="s">
        <v>38</v>
      </c>
      <c r="G115">
        <v>22</v>
      </c>
      <c r="H115" s="2" t="str">
        <f>IF(UnitDetails[[#This Row],[Ethanol Day]]&lt;9,"Early",IF(UnitDetails[[#This Row],[Ethanol Day]]&gt;16,"Late","Mid"))</f>
        <v>Late</v>
      </c>
      <c r="I115" s="2" t="s">
        <v>40</v>
      </c>
      <c r="J115" s="2" t="s">
        <v>39</v>
      </c>
      <c r="K115">
        <v>889</v>
      </c>
      <c r="L115" s="13">
        <v>6.5288194444444443</v>
      </c>
      <c r="M115">
        <v>67.352434091852743</v>
      </c>
      <c r="N115">
        <v>8.4697222222222219</v>
      </c>
      <c r="O115">
        <v>71.94743831463299</v>
      </c>
      <c r="P115">
        <v>6.0205555555555561</v>
      </c>
      <c r="Q115">
        <v>64.238747046632199</v>
      </c>
      <c r="R115">
        <v>5.7130555555555551</v>
      </c>
      <c r="S115">
        <v>65.69138397714606</v>
      </c>
      <c r="T115">
        <v>5.911944444444444</v>
      </c>
      <c r="U115">
        <v>67.397501831039762</v>
      </c>
      <c r="V115">
        <v>1.7259874825193957</v>
      </c>
      <c r="W115">
        <v>0.15191383609576425</v>
      </c>
      <c r="X115">
        <v>8.4697222222222219</v>
      </c>
      <c r="Y115">
        <v>314</v>
      </c>
      <c r="Z115">
        <v>6.0205555555555561</v>
      </c>
      <c r="AA115">
        <v>163</v>
      </c>
      <c r="AB115">
        <v>5.7130555555555551</v>
      </c>
      <c r="AC115">
        <v>263</v>
      </c>
      <c r="AD115">
        <v>5.911944444444444</v>
      </c>
      <c r="AE115">
        <v>69</v>
      </c>
      <c r="AF115" s="3">
        <v>67.352434091852743</v>
      </c>
      <c r="AG115" s="3">
        <v>4.6669770008325715</v>
      </c>
      <c r="AH115">
        <v>2.8541974378235767E-2</v>
      </c>
      <c r="AI115" s="4">
        <f>1/UnitDetails[[#This Row],[Avg MeanISIinBurst]]</f>
        <v>35.036118621230848</v>
      </c>
      <c r="AJ115">
        <v>183.59757644172069</v>
      </c>
      <c r="AK115" s="3">
        <v>0.12539086867927784</v>
      </c>
      <c r="AL115">
        <v>99.861944544118884</v>
      </c>
      <c r="AM115">
        <v>0.93884057971014478</v>
      </c>
      <c r="AN115" t="b">
        <v>1</v>
      </c>
      <c r="AO115" t="b">
        <v>1</v>
      </c>
    </row>
    <row r="116" spans="1:41" s="7" customFormat="1" x14ac:dyDescent="0.3">
      <c r="A116" s="42"/>
      <c r="B116" s="42" t="s">
        <v>81</v>
      </c>
      <c r="C116" s="42">
        <v>13</v>
      </c>
      <c r="D116" s="42">
        <v>8</v>
      </c>
      <c r="E116" s="42" t="s">
        <v>68</v>
      </c>
      <c r="F116" t="s">
        <v>38</v>
      </c>
      <c r="G116" s="42">
        <v>22</v>
      </c>
      <c r="H116" s="43" t="str">
        <f>IF(UnitDetails[[#This Row],[Ethanol Day]]&lt;9,"Early",IF(UnitDetails[[#This Row],[Ethanol Day]]&gt;16,"Late","Mid"))</f>
        <v>Late</v>
      </c>
      <c r="I116" s="43" t="s">
        <v>42</v>
      </c>
      <c r="J116" s="43" t="s">
        <v>40</v>
      </c>
      <c r="K116" s="42">
        <v>889</v>
      </c>
      <c r="L116" s="13">
        <v>0.70465277777777779</v>
      </c>
      <c r="M116" s="42">
        <v>11.286556544020275</v>
      </c>
      <c r="N116" s="42">
        <v>0.81944444444444431</v>
      </c>
      <c r="O116" s="42">
        <v>11.803256946931349</v>
      </c>
      <c r="P116" s="42">
        <v>0.81638888888888894</v>
      </c>
      <c r="Q116" s="42">
        <v>13.793362119611801</v>
      </c>
      <c r="R116" s="42">
        <v>0.63083333333333336</v>
      </c>
      <c r="S116" s="42">
        <v>8.6906519808881644</v>
      </c>
      <c r="T116" s="42">
        <v>0.55194444444444446</v>
      </c>
      <c r="U116" s="42">
        <v>10.811982364748788</v>
      </c>
      <c r="V116" s="42">
        <v>1.1696033317768477</v>
      </c>
      <c r="W116" s="42">
        <v>1.3791112637362639</v>
      </c>
      <c r="X116" s="42">
        <v>0.81944444444444431</v>
      </c>
      <c r="Y116" s="42">
        <v>314</v>
      </c>
      <c r="Z116" s="42">
        <v>0.81638888888888894</v>
      </c>
      <c r="AA116" s="42">
        <v>163</v>
      </c>
      <c r="AB116" s="42">
        <v>0.63083333333333336</v>
      </c>
      <c r="AC116" s="42">
        <v>263</v>
      </c>
      <c r="AD116" s="42">
        <v>0.55194444444444446</v>
      </c>
      <c r="AE116" s="42">
        <v>69</v>
      </c>
      <c r="AF116" s="13">
        <v>11.286556544020275</v>
      </c>
      <c r="AG116" s="13">
        <v>2.1570922095840213</v>
      </c>
      <c r="AH116" s="42">
        <v>2.5058279666265917E-2</v>
      </c>
      <c r="AI116" s="4">
        <f>1/UnitDetails[[#This Row],[Avg MeanISIinBurst]]</f>
        <v>39.906969405654173</v>
      </c>
      <c r="AJ116" s="42">
        <v>86.218423716330236</v>
      </c>
      <c r="AK116" s="13">
        <v>3.0851768737556132E-2</v>
      </c>
      <c r="AL116" s="42">
        <v>144.35665510899213</v>
      </c>
      <c r="AM116" s="42">
        <v>3.8592592592592595E-2</v>
      </c>
      <c r="AN116" s="42" t="b">
        <v>1</v>
      </c>
      <c r="AO116" s="42" t="b">
        <v>1</v>
      </c>
    </row>
    <row r="117" spans="1:41" x14ac:dyDescent="0.3">
      <c r="B117" t="s">
        <v>81</v>
      </c>
      <c r="C117">
        <v>13</v>
      </c>
      <c r="D117">
        <v>4</v>
      </c>
      <c r="E117" t="s">
        <v>67</v>
      </c>
      <c r="F117" t="s">
        <v>38</v>
      </c>
      <c r="G117">
        <v>22</v>
      </c>
      <c r="H117" s="2" t="str">
        <f>IF(UnitDetails[[#This Row],[Ethanol Day]]&lt;9,"Early",IF(UnitDetails[[#This Row],[Ethanol Day]]&gt;16,"Late","Mid"))</f>
        <v>Late</v>
      </c>
      <c r="I117" s="2" t="s">
        <v>42</v>
      </c>
      <c r="J117" s="2" t="s">
        <v>39</v>
      </c>
      <c r="K117">
        <v>889</v>
      </c>
      <c r="L117" s="15">
        <v>2.4852083333333335</v>
      </c>
      <c r="M117">
        <v>39.005064014906942</v>
      </c>
      <c r="N117">
        <v>4.535277777777778</v>
      </c>
      <c r="O117">
        <v>54.544718746752373</v>
      </c>
      <c r="P117">
        <v>2.5077777777777781</v>
      </c>
      <c r="Q117">
        <v>40.478221642217811</v>
      </c>
      <c r="R117">
        <v>1.3797222222222221</v>
      </c>
      <c r="S117">
        <v>25.799185392532319</v>
      </c>
      <c r="T117">
        <v>1.5180555555555555</v>
      </c>
      <c r="U117">
        <v>34.852045392963241</v>
      </c>
      <c r="V117">
        <v>1.8388757594025988</v>
      </c>
      <c r="W117">
        <v>0.35821502642745473</v>
      </c>
      <c r="X117">
        <v>4.535277777777778</v>
      </c>
      <c r="Y117">
        <v>314</v>
      </c>
      <c r="Z117">
        <v>2.5077777777777781</v>
      </c>
      <c r="AA117">
        <v>163</v>
      </c>
      <c r="AB117">
        <v>1.3797222222222221</v>
      </c>
      <c r="AC117">
        <v>263</v>
      </c>
      <c r="AD117">
        <v>1.5180555555555555</v>
      </c>
      <c r="AE117">
        <v>69</v>
      </c>
      <c r="AF117" s="3">
        <v>39.005064014906942</v>
      </c>
      <c r="AG117" s="3">
        <v>3.1858721469150404</v>
      </c>
      <c r="AH117">
        <v>2.7757218449316837E-2</v>
      </c>
      <c r="AI117" s="4">
        <f>1/UnitDetails[[#This Row],[Avg MeanISIinBurst]]</f>
        <v>36.026664625129683</v>
      </c>
      <c r="AJ117">
        <v>101.45592171938941</v>
      </c>
      <c r="AK117" s="3">
        <v>7.1227262322618598E-2</v>
      </c>
      <c r="AL117">
        <v>106.02772673346588</v>
      </c>
      <c r="AM117">
        <v>0.32446808510638292</v>
      </c>
      <c r="AN117" t="b">
        <v>1</v>
      </c>
      <c r="AO117" t="b">
        <v>1</v>
      </c>
    </row>
    <row r="118" spans="1:41" s="7" customFormat="1" x14ac:dyDescent="0.3">
      <c r="A118" s="42"/>
      <c r="B118" s="42" t="s">
        <v>81</v>
      </c>
      <c r="C118" s="42">
        <v>13</v>
      </c>
      <c r="D118" s="42">
        <v>3</v>
      </c>
      <c r="E118" s="42" t="s">
        <v>66</v>
      </c>
      <c r="F118" t="s">
        <v>38</v>
      </c>
      <c r="G118" s="42">
        <v>22</v>
      </c>
      <c r="H118" s="43" t="str">
        <f>IF(UnitDetails[[#This Row],[Ethanol Day]]&lt;9,"Early",IF(UnitDetails[[#This Row],[Ethanol Day]]&gt;16,"Late","Mid"))</f>
        <v>Late</v>
      </c>
      <c r="I118" s="43" t="s">
        <v>42</v>
      </c>
      <c r="J118" s="43" t="s">
        <v>39</v>
      </c>
      <c r="K118" s="42">
        <v>889</v>
      </c>
      <c r="L118" s="15">
        <v>2.3156249999999998</v>
      </c>
      <c r="M118" s="42">
        <v>24.370904613806637</v>
      </c>
      <c r="N118" s="42">
        <v>2.6283333333333339</v>
      </c>
      <c r="O118" s="42">
        <v>28.003693489713861</v>
      </c>
      <c r="P118" s="42">
        <v>2.9902777777777771</v>
      </c>
      <c r="Q118" s="42">
        <v>31.845857913937753</v>
      </c>
      <c r="R118" s="42">
        <v>2.0347222222222219</v>
      </c>
      <c r="S118" s="42">
        <v>21.090017146225033</v>
      </c>
      <c r="T118" s="42">
        <v>1.6091666666666669</v>
      </c>
      <c r="U118" s="42">
        <v>16.162771193299928</v>
      </c>
      <c r="V118" s="42">
        <v>1.164875590287461</v>
      </c>
      <c r="W118" s="42">
        <v>0.43019537834535382</v>
      </c>
      <c r="X118" s="42">
        <v>2.6283333333333339</v>
      </c>
      <c r="Y118" s="42">
        <v>314</v>
      </c>
      <c r="Z118" s="42">
        <v>2.9902777777777771</v>
      </c>
      <c r="AA118" s="42">
        <v>163</v>
      </c>
      <c r="AB118" s="42">
        <v>2.0347222222222219</v>
      </c>
      <c r="AC118" s="42">
        <v>263</v>
      </c>
      <c r="AD118" s="42">
        <v>1.6091666666666669</v>
      </c>
      <c r="AE118" s="42">
        <v>69</v>
      </c>
      <c r="AF118" s="13">
        <v>24.370904613806637</v>
      </c>
      <c r="AG118" s="13">
        <v>2.4503532348044264</v>
      </c>
      <c r="AH118" s="42">
        <v>2.8465730735302799E-2</v>
      </c>
      <c r="AI118" s="4">
        <f>1/UnitDetails[[#This Row],[Avg MeanISIinBurst]]</f>
        <v>35.129960628757516</v>
      </c>
      <c r="AJ118" s="42">
        <v>85.278594002137595</v>
      </c>
      <c r="AK118" s="13">
        <v>4.6761003890334815E-2</v>
      </c>
      <c r="AL118" s="42">
        <v>117.67873767597538</v>
      </c>
      <c r="AM118" s="42">
        <v>0.24217391304347835</v>
      </c>
      <c r="AN118" s="42" t="b">
        <v>1</v>
      </c>
      <c r="AO118" s="42" t="b">
        <v>1</v>
      </c>
    </row>
    <row r="119" spans="1:41" s="8" customFormat="1" x14ac:dyDescent="0.3">
      <c r="A119"/>
      <c r="B119" t="s">
        <v>81</v>
      </c>
      <c r="C119">
        <v>13</v>
      </c>
      <c r="D119">
        <v>2</v>
      </c>
      <c r="E119" t="s">
        <v>82</v>
      </c>
      <c r="F119" t="s">
        <v>38</v>
      </c>
      <c r="G119">
        <v>22</v>
      </c>
      <c r="H119" s="2" t="str">
        <f>IF(UnitDetails[[#This Row],[Ethanol Day]]&lt;9,"Early",IF(UnitDetails[[#This Row],[Ethanol Day]]&gt;16,"Late","Mid"))</f>
        <v>Late</v>
      </c>
      <c r="I119" s="2" t="s">
        <v>39</v>
      </c>
      <c r="J119" s="2" t="s">
        <v>39</v>
      </c>
      <c r="K119">
        <v>889</v>
      </c>
      <c r="L119" s="15">
        <v>2.0134374999999998</v>
      </c>
      <c r="M119">
        <v>67.470680697386882</v>
      </c>
      <c r="N119">
        <v>2.0300000000000002</v>
      </c>
      <c r="O119">
        <v>70.834300806301059</v>
      </c>
      <c r="P119">
        <v>2.2866666666666666</v>
      </c>
      <c r="Q119">
        <v>71.089048485824634</v>
      </c>
      <c r="R119">
        <v>2.201111111111111</v>
      </c>
      <c r="S119">
        <v>67.225936284272109</v>
      </c>
      <c r="T119">
        <v>1.5359722222222223</v>
      </c>
      <c r="U119">
        <v>61.016971367313275</v>
      </c>
      <c r="V119">
        <v>2.9816954888083225</v>
      </c>
      <c r="W119">
        <v>0.4752160877724369</v>
      </c>
      <c r="X119">
        <v>2.0300000000000002</v>
      </c>
      <c r="Y119">
        <v>314</v>
      </c>
      <c r="Z119">
        <v>2.2866666666666666</v>
      </c>
      <c r="AA119">
        <v>163</v>
      </c>
      <c r="AB119">
        <v>2.201111111111111</v>
      </c>
      <c r="AC119">
        <v>263</v>
      </c>
      <c r="AD119">
        <v>1.5359722222222223</v>
      </c>
      <c r="AE119">
        <v>69</v>
      </c>
      <c r="AF119" s="3">
        <v>67.470680697386882</v>
      </c>
      <c r="AG119" s="3">
        <v>5.8334153353536644</v>
      </c>
      <c r="AH119">
        <v>2.5765002198302678E-2</v>
      </c>
      <c r="AI119" s="4">
        <f>1/UnitDetails[[#This Row],[Avg MeanISIinBurst]]</f>
        <v>38.81233901334101</v>
      </c>
      <c r="AJ119">
        <v>75.78022009557769</v>
      </c>
      <c r="AK119" s="3">
        <v>0.14389868585670409</v>
      </c>
      <c r="AL119">
        <v>80.775789693139288</v>
      </c>
      <c r="AM119">
        <v>0.22896825396825402</v>
      </c>
      <c r="AN119" t="b">
        <v>1</v>
      </c>
      <c r="AO119" t="b">
        <v>1</v>
      </c>
    </row>
    <row r="120" spans="1:41" s="8" customFormat="1" x14ac:dyDescent="0.3">
      <c r="A120"/>
      <c r="B120" t="s">
        <v>81</v>
      </c>
      <c r="C120">
        <v>13</v>
      </c>
      <c r="D120">
        <v>14</v>
      </c>
      <c r="E120" t="s">
        <v>75</v>
      </c>
      <c r="F120" t="s">
        <v>38</v>
      </c>
      <c r="G120">
        <v>22</v>
      </c>
      <c r="H120" s="2" t="str">
        <f>IF(UnitDetails[[#This Row],[Ethanol Day]]&lt;9,"Early",IF(UnitDetails[[#This Row],[Ethanol Day]]&gt;16,"Late","Mid"))</f>
        <v>Late</v>
      </c>
      <c r="I120" s="2" t="s">
        <v>42</v>
      </c>
      <c r="J120" s="2" t="s">
        <v>39</v>
      </c>
      <c r="K120">
        <v>889</v>
      </c>
      <c r="L120" s="15">
        <v>0.94534722222222223</v>
      </c>
      <c r="M120">
        <v>17.290216012867884</v>
      </c>
      <c r="N120">
        <v>1.211111111111111</v>
      </c>
      <c r="O120">
        <v>16.699868794139135</v>
      </c>
      <c r="P120">
        <v>0.97638888888888886</v>
      </c>
      <c r="Q120">
        <v>14.229136801553727</v>
      </c>
      <c r="R120">
        <v>0.96611111111111114</v>
      </c>
      <c r="S120">
        <v>16.380700468725948</v>
      </c>
      <c r="T120">
        <v>0.62777777777777777</v>
      </c>
      <c r="U120">
        <v>22.581443273061307</v>
      </c>
      <c r="V120">
        <v>1.4201720786201684</v>
      </c>
      <c r="W120">
        <v>1.0284372132373898</v>
      </c>
      <c r="X120">
        <v>1.211111111111111</v>
      </c>
      <c r="Y120">
        <v>314</v>
      </c>
      <c r="Z120">
        <v>0.97638888888888886</v>
      </c>
      <c r="AA120">
        <v>163</v>
      </c>
      <c r="AB120">
        <v>0.96611111111111114</v>
      </c>
      <c r="AC120">
        <v>263</v>
      </c>
      <c r="AD120">
        <v>0.62777777777777777</v>
      </c>
      <c r="AE120">
        <v>69</v>
      </c>
      <c r="AF120" s="3">
        <v>17.290216012867884</v>
      </c>
      <c r="AG120" s="3">
        <v>2.3791579390797235</v>
      </c>
      <c r="AH120">
        <v>2.8610772701391438E-2</v>
      </c>
      <c r="AI120" s="4">
        <f>1/UnitDetails[[#This Row],[Avg MeanISIinBurst]]</f>
        <v>34.951869718337477</v>
      </c>
      <c r="AJ120">
        <v>61.040604720581953</v>
      </c>
      <c r="AK120" s="3">
        <v>4.3547715029029807E-2</v>
      </c>
      <c r="AL120">
        <v>96.786471783480295</v>
      </c>
      <c r="AM120">
        <v>6.78787878787879E-2</v>
      </c>
      <c r="AN120" t="b">
        <v>1</v>
      </c>
      <c r="AO120" t="b">
        <v>1</v>
      </c>
    </row>
    <row r="121" spans="1:41" x14ac:dyDescent="0.3">
      <c r="B121" t="s">
        <v>81</v>
      </c>
      <c r="C121">
        <v>13</v>
      </c>
      <c r="D121">
        <v>9</v>
      </c>
      <c r="E121" t="s">
        <v>73</v>
      </c>
      <c r="F121" t="s">
        <v>38</v>
      </c>
      <c r="G121">
        <v>22</v>
      </c>
      <c r="H121" s="2" t="str">
        <f>IF(UnitDetails[[#This Row],[Ethanol Day]]&lt;9,"Early",IF(UnitDetails[[#This Row],[Ethanol Day]]&gt;16,"Late","Mid"))</f>
        <v>Late</v>
      </c>
      <c r="I121" s="2" t="s">
        <v>42</v>
      </c>
      <c r="J121" s="2" t="s">
        <v>39</v>
      </c>
      <c r="K121">
        <v>889</v>
      </c>
      <c r="L121" s="12">
        <v>0.84284722222222219</v>
      </c>
      <c r="M121">
        <v>9.2894620675744122</v>
      </c>
      <c r="N121">
        <v>0.95888888888888868</v>
      </c>
      <c r="O121">
        <v>10.852187394216498</v>
      </c>
      <c r="P121">
        <v>0.81194444444444436</v>
      </c>
      <c r="Q121">
        <v>8.4233450598542436</v>
      </c>
      <c r="R121">
        <v>0.81944444444444453</v>
      </c>
      <c r="S121">
        <v>8.9467190982769527</v>
      </c>
      <c r="T121">
        <v>0.7811111111111112</v>
      </c>
      <c r="U121">
        <v>8.7935307791643069</v>
      </c>
      <c r="V121">
        <v>1.0341334062851855</v>
      </c>
      <c r="W121">
        <v>1.1638540292671127</v>
      </c>
      <c r="X121">
        <v>0.95888888888888868</v>
      </c>
      <c r="Y121">
        <v>314</v>
      </c>
      <c r="Z121">
        <v>0.81194444444444436</v>
      </c>
      <c r="AA121">
        <v>163</v>
      </c>
      <c r="AB121">
        <v>0.81944444444444453</v>
      </c>
      <c r="AC121">
        <v>263</v>
      </c>
      <c r="AD121">
        <v>0.7811111111111112</v>
      </c>
      <c r="AE121">
        <v>69</v>
      </c>
      <c r="AF121" s="3">
        <v>9.2894620675744122</v>
      </c>
      <c r="AG121" s="3">
        <v>2.110589735628436</v>
      </c>
      <c r="AH121">
        <v>2.6116404675833059E-2</v>
      </c>
      <c r="AI121" s="4">
        <f>1/UnitDetails[[#This Row],[Avg MeanISIinBurst]]</f>
        <v>38.290109699722748</v>
      </c>
      <c r="AJ121">
        <v>73.048590543160131</v>
      </c>
      <c r="AK121" s="3">
        <v>3.0405132582511114E-2</v>
      </c>
      <c r="AL121">
        <v>130.69649917363495</v>
      </c>
      <c r="AM121">
        <v>3.7851851851851873E-2</v>
      </c>
      <c r="AN121" t="b">
        <v>1</v>
      </c>
      <c r="AO121" t="b">
        <v>1</v>
      </c>
    </row>
    <row r="122" spans="1:41" s="8" customFormat="1" ht="15" customHeight="1" x14ac:dyDescent="0.3">
      <c r="A122"/>
      <c r="B122" t="s">
        <v>81</v>
      </c>
      <c r="C122">
        <v>13</v>
      </c>
      <c r="D122">
        <v>12</v>
      </c>
      <c r="E122" t="s">
        <v>86</v>
      </c>
      <c r="F122" t="s">
        <v>38</v>
      </c>
      <c r="G122">
        <v>22</v>
      </c>
      <c r="H122" s="2" t="str">
        <f>IF(UnitDetails[[#This Row],[Ethanol Day]]&lt;9,"Early",IF(UnitDetails[[#This Row],[Ethanol Day]]&gt;16,"Late","Mid"))</f>
        <v>Late</v>
      </c>
      <c r="I122" s="2" t="s">
        <v>40</v>
      </c>
      <c r="J122" s="2" t="s">
        <v>39</v>
      </c>
      <c r="K122">
        <v>889</v>
      </c>
      <c r="L122" s="13">
        <v>0.66010416666666671</v>
      </c>
      <c r="M122">
        <v>23.463151801760478</v>
      </c>
      <c r="N122">
        <v>0.31597222222222227</v>
      </c>
      <c r="O122">
        <v>18.71495150319296</v>
      </c>
      <c r="P122">
        <v>0.65611111111111109</v>
      </c>
      <c r="Q122">
        <v>24.441342438670791</v>
      </c>
      <c r="R122">
        <v>0.58680555555555547</v>
      </c>
      <c r="S122">
        <v>18.963746711913874</v>
      </c>
      <c r="T122">
        <v>1.0815277777777779</v>
      </c>
      <c r="U122">
        <v>32.93394861632315</v>
      </c>
      <c r="V122">
        <v>1.6594051734744419</v>
      </c>
      <c r="W122">
        <v>1.4484014123018261</v>
      </c>
      <c r="X122">
        <v>0.31597222222222227</v>
      </c>
      <c r="Y122">
        <v>314</v>
      </c>
      <c r="Z122">
        <v>0.65611111111111109</v>
      </c>
      <c r="AA122">
        <v>163</v>
      </c>
      <c r="AB122">
        <v>0.58680555555555547</v>
      </c>
      <c r="AC122">
        <v>263</v>
      </c>
      <c r="AD122">
        <v>1.0815277777777779</v>
      </c>
      <c r="AE122">
        <v>69</v>
      </c>
      <c r="AF122" s="3">
        <v>23.463151801760478</v>
      </c>
      <c r="AG122" s="3">
        <v>2.3515310143734176</v>
      </c>
      <c r="AH122">
        <v>1.9294560251065955E-2</v>
      </c>
      <c r="AI122" s="4">
        <f>1/UnitDetails[[#This Row],[Avg MeanISIinBurst]]</f>
        <v>51.828079364739793</v>
      </c>
      <c r="AJ122">
        <v>117.99991837560546</v>
      </c>
      <c r="AK122" s="3">
        <v>2.8922105904236224E-2</v>
      </c>
      <c r="AL122">
        <v>185.60694778403754</v>
      </c>
      <c r="AM122">
        <v>7.9365079365079375E-2</v>
      </c>
      <c r="AN122" t="b">
        <v>1</v>
      </c>
      <c r="AO122" t="b">
        <v>1</v>
      </c>
    </row>
    <row r="123" spans="1:41" s="8" customFormat="1" x14ac:dyDescent="0.3">
      <c r="A123"/>
      <c r="B123" t="s">
        <v>95</v>
      </c>
      <c r="C123">
        <v>15</v>
      </c>
      <c r="D123">
        <v>8</v>
      </c>
      <c r="E123" t="s">
        <v>96</v>
      </c>
      <c r="F123" t="s">
        <v>38</v>
      </c>
      <c r="G123">
        <v>1</v>
      </c>
      <c r="H123" s="2" t="str">
        <f>IF(UnitDetails[[#This Row],[Ethanol Day]]&lt;9,"Early",IF(UnitDetails[[#This Row],[Ethanol Day]]&gt;16,"Late","Mid"))</f>
        <v>Early</v>
      </c>
      <c r="I123" s="2" t="s">
        <v>39</v>
      </c>
      <c r="J123" s="2" t="s">
        <v>40</v>
      </c>
      <c r="K123">
        <v>911</v>
      </c>
      <c r="L123" s="13">
        <v>0.20493055555555556</v>
      </c>
      <c r="M123">
        <v>41.219727759125384</v>
      </c>
      <c r="N123">
        <v>0.15805555555555553</v>
      </c>
      <c r="O123">
        <v>42.777041175068433</v>
      </c>
      <c r="P123">
        <v>0.12611111111111112</v>
      </c>
      <c r="Q123">
        <v>32.048912205735384</v>
      </c>
      <c r="R123">
        <v>0.19361111111111109</v>
      </c>
      <c r="S123">
        <v>43.594482120255286</v>
      </c>
      <c r="T123">
        <v>0.34194444444444444</v>
      </c>
      <c r="U123">
        <v>46.021913220749333</v>
      </c>
      <c r="V123">
        <v>3.5705885608819501</v>
      </c>
      <c r="W123">
        <v>4.5881959764631048</v>
      </c>
      <c r="X123">
        <v>0.15805555555555553</v>
      </c>
      <c r="Y123">
        <v>108</v>
      </c>
      <c r="Z123">
        <v>0.12611111111111112</v>
      </c>
      <c r="AA123">
        <v>86</v>
      </c>
      <c r="AB123">
        <v>0.19361111111111109</v>
      </c>
      <c r="AC123">
        <v>643</v>
      </c>
      <c r="AD123">
        <v>0.34194444444444444</v>
      </c>
      <c r="AE123">
        <v>73</v>
      </c>
      <c r="AF123" s="3">
        <v>41.219727759125384</v>
      </c>
      <c r="AG123" s="3">
        <v>2.4814652140503939</v>
      </c>
      <c r="AH123">
        <v>2.4152181617216599E-2</v>
      </c>
      <c r="AI123" s="4">
        <f>1/UnitDetails[[#This Row],[Avg MeanISIinBurst]]</f>
        <v>41.404127206759732</v>
      </c>
      <c r="AJ123">
        <v>70.415343177314725</v>
      </c>
      <c r="AK123" s="3">
        <v>3.5562248358744337E-2</v>
      </c>
      <c r="AL123">
        <v>99.384905899123169</v>
      </c>
      <c r="AM123">
        <v>4.3629629629629629E-2</v>
      </c>
      <c r="AN123" t="b">
        <v>1</v>
      </c>
      <c r="AO123" t="b">
        <v>1</v>
      </c>
    </row>
    <row r="124" spans="1:41" x14ac:dyDescent="0.3">
      <c r="B124" t="s">
        <v>95</v>
      </c>
      <c r="C124">
        <v>15</v>
      </c>
      <c r="D124">
        <v>5</v>
      </c>
      <c r="E124" t="s">
        <v>86</v>
      </c>
      <c r="F124" t="s">
        <v>38</v>
      </c>
      <c r="G124">
        <v>1</v>
      </c>
      <c r="H124" s="2" t="str">
        <f>IF(UnitDetails[[#This Row],[Ethanol Day]]&lt;9,"Early",IF(UnitDetails[[#This Row],[Ethanol Day]]&gt;16,"Late","Mid"))</f>
        <v>Early</v>
      </c>
      <c r="I124" s="2" t="s">
        <v>39</v>
      </c>
      <c r="J124" s="2" t="s">
        <v>40</v>
      </c>
      <c r="K124">
        <v>911</v>
      </c>
      <c r="L124" s="14">
        <v>0.13770833333333335</v>
      </c>
      <c r="M124">
        <v>31.294486971032818</v>
      </c>
      <c r="N124">
        <v>0.1173611111111111</v>
      </c>
      <c r="O124">
        <v>30.124583379309104</v>
      </c>
      <c r="P124">
        <v>0.13694444444444445</v>
      </c>
      <c r="Q124">
        <v>33.028789725985526</v>
      </c>
      <c r="R124">
        <v>0.12263888888888889</v>
      </c>
      <c r="S124">
        <v>34.283150431689791</v>
      </c>
      <c r="T124">
        <v>0.1738888888888889</v>
      </c>
      <c r="U124">
        <v>28.535623475913486</v>
      </c>
      <c r="V124">
        <v>2.2531578794441174</v>
      </c>
      <c r="W124">
        <v>6.7168856200832954</v>
      </c>
      <c r="X124">
        <v>0.1173611111111111</v>
      </c>
      <c r="Y124">
        <v>108</v>
      </c>
      <c r="Z124">
        <v>0.13694444444444445</v>
      </c>
      <c r="AA124">
        <v>86</v>
      </c>
      <c r="AB124">
        <v>0.12263888888888889</v>
      </c>
      <c r="AC124">
        <v>643</v>
      </c>
      <c r="AD124">
        <v>0.1738888888888889</v>
      </c>
      <c r="AE124">
        <v>73</v>
      </c>
      <c r="AF124" s="3">
        <v>31.294486971032818</v>
      </c>
      <c r="AG124" s="3">
        <v>2.4153052129942885</v>
      </c>
      <c r="AH124">
        <v>2.3447475423250107E-2</v>
      </c>
      <c r="AI124" s="4">
        <f>1/UnitDetails[[#This Row],[Avg MeanISIinBurst]]</f>
        <v>42.648514688639672</v>
      </c>
      <c r="AJ124">
        <v>78.099361534889582</v>
      </c>
      <c r="AK124" s="3">
        <v>3.4122312003060297E-2</v>
      </c>
      <c r="AL124">
        <v>110.98035311668872</v>
      </c>
      <c r="AM124">
        <v>2.0465116279069769E-2</v>
      </c>
      <c r="AN124" t="b">
        <v>1</v>
      </c>
      <c r="AO124" t="b">
        <v>1</v>
      </c>
    </row>
    <row r="125" spans="1:41" x14ac:dyDescent="0.3">
      <c r="B125" t="s">
        <v>95</v>
      </c>
      <c r="C125">
        <v>15</v>
      </c>
      <c r="D125">
        <v>7</v>
      </c>
      <c r="E125" t="s">
        <v>75</v>
      </c>
      <c r="F125" t="s">
        <v>38</v>
      </c>
      <c r="G125">
        <v>1</v>
      </c>
      <c r="H125" s="2" t="str">
        <f>IF(UnitDetails[[#This Row],[Ethanol Day]]&lt;9,"Early",IF(UnitDetails[[#This Row],[Ethanol Day]]&gt;16,"Late","Mid"))</f>
        <v>Early</v>
      </c>
      <c r="I125" s="2" t="s">
        <v>39</v>
      </c>
      <c r="J125" s="2" t="s">
        <v>59</v>
      </c>
      <c r="K125">
        <v>911</v>
      </c>
      <c r="L125" s="14">
        <v>1.0317361111111112</v>
      </c>
      <c r="M125">
        <v>46.023784328523426</v>
      </c>
      <c r="N125">
        <v>1.0050000000000001</v>
      </c>
      <c r="O125">
        <v>41.588176940231413</v>
      </c>
      <c r="P125">
        <v>1.4311111111111112</v>
      </c>
      <c r="Q125">
        <v>55.829291545269911</v>
      </c>
      <c r="R125">
        <v>1.1866666666666668</v>
      </c>
      <c r="S125">
        <v>53.175305876838785</v>
      </c>
      <c r="T125">
        <v>0.50416666666666676</v>
      </c>
      <c r="U125">
        <v>33.502362951753589</v>
      </c>
      <c r="V125">
        <v>2.4939094469436167</v>
      </c>
      <c r="W125">
        <v>0.96341069090909093</v>
      </c>
      <c r="X125">
        <v>1.0050000000000001</v>
      </c>
      <c r="Y125">
        <v>108</v>
      </c>
      <c r="Z125">
        <v>1.4311111111111112</v>
      </c>
      <c r="AA125">
        <v>86</v>
      </c>
      <c r="AB125">
        <v>1.1866666666666668</v>
      </c>
      <c r="AC125">
        <v>643</v>
      </c>
      <c r="AD125">
        <v>0.50416666666666676</v>
      </c>
      <c r="AE125">
        <v>73</v>
      </c>
      <c r="AF125" s="3">
        <v>46.023784328523426</v>
      </c>
      <c r="AG125" s="3">
        <v>3.7903686828925789</v>
      </c>
      <c r="AH125">
        <v>3.1565685976710139E-2</v>
      </c>
      <c r="AI125" s="4">
        <f>1/UnitDetails[[#This Row],[Avg MeanISIinBurst]]</f>
        <v>31.67997048243533</v>
      </c>
      <c r="AJ125">
        <v>61.619562956679999</v>
      </c>
      <c r="AK125" s="3">
        <v>9.540394411565313E-2</v>
      </c>
      <c r="AL125">
        <v>71.161212340313838</v>
      </c>
      <c r="AM125">
        <v>0.12875</v>
      </c>
      <c r="AN125" t="b">
        <v>1</v>
      </c>
      <c r="AO125" t="b">
        <v>1</v>
      </c>
    </row>
    <row r="126" spans="1:41" x14ac:dyDescent="0.3">
      <c r="B126" t="s">
        <v>95</v>
      </c>
      <c r="C126">
        <v>15</v>
      </c>
      <c r="D126">
        <v>3</v>
      </c>
      <c r="E126" t="s">
        <v>69</v>
      </c>
      <c r="F126" t="s">
        <v>38</v>
      </c>
      <c r="G126">
        <v>1</v>
      </c>
      <c r="H126" s="2" t="str">
        <f>IF(UnitDetails[[#This Row],[Ethanol Day]]&lt;9,"Early",IF(UnitDetails[[#This Row],[Ethanol Day]]&gt;16,"Late","Mid"))</f>
        <v>Early</v>
      </c>
      <c r="I126" s="2" t="s">
        <v>39</v>
      </c>
      <c r="J126" s="2" t="s">
        <v>39</v>
      </c>
      <c r="K126">
        <v>911</v>
      </c>
      <c r="L126" s="15">
        <v>0.36638888888888888</v>
      </c>
      <c r="M126">
        <v>12.197817336230221</v>
      </c>
      <c r="N126">
        <v>0.41124999999999995</v>
      </c>
      <c r="O126">
        <v>15.041295589188797</v>
      </c>
      <c r="P126">
        <v>0.27152777777777776</v>
      </c>
      <c r="Q126">
        <v>8.9066833641319914</v>
      </c>
      <c r="R126">
        <v>0.40888888888888891</v>
      </c>
      <c r="S126">
        <v>13.056896230166622</v>
      </c>
      <c r="T126">
        <v>0.37388888888888888</v>
      </c>
      <c r="U126">
        <v>11.487200163969993</v>
      </c>
      <c r="V126">
        <v>1.6472437743879695</v>
      </c>
      <c r="W126">
        <v>2.6259939855725882</v>
      </c>
      <c r="X126">
        <v>0.41124999999999995</v>
      </c>
      <c r="Y126">
        <v>108</v>
      </c>
      <c r="Z126">
        <v>0.27152777777777776</v>
      </c>
      <c r="AA126">
        <v>86</v>
      </c>
      <c r="AB126">
        <v>0.40888888888888891</v>
      </c>
      <c r="AC126">
        <v>643</v>
      </c>
      <c r="AD126">
        <v>0.37388888888888888</v>
      </c>
      <c r="AE126">
        <v>73</v>
      </c>
      <c r="AF126" s="3">
        <v>12.197817336230221</v>
      </c>
      <c r="AG126" s="3">
        <v>2.3317937701157625</v>
      </c>
      <c r="AH126">
        <v>2.7111333163973312E-2</v>
      </c>
      <c r="AI126" s="4">
        <f>1/UnitDetails[[#This Row],[Avg MeanISIinBurst]]</f>
        <v>36.884943796450493</v>
      </c>
      <c r="AJ126">
        <v>97.191048168255392</v>
      </c>
      <c r="AK126" s="3">
        <v>3.7791891203765304E-2</v>
      </c>
      <c r="AL126">
        <v>135.46204180248327</v>
      </c>
      <c r="AM126">
        <v>2.4186046511627913E-2</v>
      </c>
      <c r="AN126" t="b">
        <v>1</v>
      </c>
      <c r="AO126" t="b">
        <v>1</v>
      </c>
    </row>
    <row r="127" spans="1:41" x14ac:dyDescent="0.3">
      <c r="B127" t="s">
        <v>95</v>
      </c>
      <c r="C127">
        <v>15</v>
      </c>
      <c r="D127">
        <v>2</v>
      </c>
      <c r="E127" t="s">
        <v>73</v>
      </c>
      <c r="F127" t="s">
        <v>38</v>
      </c>
      <c r="G127">
        <v>1</v>
      </c>
      <c r="H127" s="2" t="str">
        <f>IF(UnitDetails[[#This Row],[Ethanol Day]]&lt;9,"Early",IF(UnitDetails[[#This Row],[Ethanol Day]]&gt;16,"Late","Mid"))</f>
        <v>Early</v>
      </c>
      <c r="I127" s="2" t="s">
        <v>48</v>
      </c>
      <c r="J127" s="2" t="s">
        <v>39</v>
      </c>
      <c r="K127">
        <v>911</v>
      </c>
      <c r="L127" s="13">
        <v>0.32661931818181822</v>
      </c>
      <c r="M127">
        <v>11.198511298316541</v>
      </c>
      <c r="N127">
        <v>0.35805555555555552</v>
      </c>
      <c r="O127">
        <v>12.886254182152681</v>
      </c>
      <c r="P127">
        <v>0.2951388888888889</v>
      </c>
      <c r="Q127">
        <v>11.406221217224111</v>
      </c>
      <c r="R127">
        <v>0.36388888888888887</v>
      </c>
      <c r="S127">
        <v>10.209559418099623</v>
      </c>
      <c r="T127">
        <v>0.28939393939393948</v>
      </c>
      <c r="U127">
        <v>10.138579204531922</v>
      </c>
      <c r="V127">
        <v>1.4033222833760928</v>
      </c>
      <c r="W127">
        <v>3.0007011286332714</v>
      </c>
      <c r="X127">
        <v>0.35805555555555552</v>
      </c>
      <c r="Y127">
        <v>108</v>
      </c>
      <c r="Z127">
        <v>0.2951388888888889</v>
      </c>
      <c r="AA127">
        <v>86</v>
      </c>
      <c r="AB127">
        <v>0.36388888888888887</v>
      </c>
      <c r="AC127">
        <v>643</v>
      </c>
      <c r="AD127">
        <v>0.28939393939393948</v>
      </c>
      <c r="AE127">
        <v>73</v>
      </c>
      <c r="AF127" s="3">
        <v>11.198511298316541</v>
      </c>
      <c r="AG127" s="3">
        <v>2.2961219336219338</v>
      </c>
      <c r="AH127">
        <v>2.8744478468786503E-2</v>
      </c>
      <c r="AI127" s="4">
        <f>1/UnitDetails[[#This Row],[Avg MeanISIinBurst]]</f>
        <v>34.789290092213548</v>
      </c>
      <c r="AJ127">
        <v>70.306659296315203</v>
      </c>
      <c r="AK127" s="3">
        <v>4.1063593975449578E-2</v>
      </c>
      <c r="AL127">
        <v>115.4084276975364</v>
      </c>
      <c r="AM127">
        <v>1.6444444444444449E-2</v>
      </c>
      <c r="AN127" t="b">
        <v>1</v>
      </c>
      <c r="AO127" t="b">
        <v>1</v>
      </c>
    </row>
    <row r="128" spans="1:41" x14ac:dyDescent="0.3">
      <c r="B128" t="s">
        <v>97</v>
      </c>
      <c r="C128">
        <v>16</v>
      </c>
      <c r="D128">
        <v>4</v>
      </c>
      <c r="E128" t="s">
        <v>76</v>
      </c>
      <c r="F128" t="s">
        <v>38</v>
      </c>
      <c r="G128">
        <v>6</v>
      </c>
      <c r="H128" s="2" t="str">
        <f>IF(UnitDetails[[#This Row],[Ethanol Day]]&lt;9,"Early",IF(UnitDetails[[#This Row],[Ethanol Day]]&gt;16,"Late","Mid"))</f>
        <v>Early</v>
      </c>
      <c r="I128" s="2" t="s">
        <v>39</v>
      </c>
      <c r="J128" s="2" t="s">
        <v>48</v>
      </c>
      <c r="K128">
        <v>968</v>
      </c>
      <c r="L128" s="13">
        <v>1.6291224747474746</v>
      </c>
      <c r="M128">
        <v>17.291492595707119</v>
      </c>
      <c r="N128">
        <v>1.4952777777777779</v>
      </c>
      <c r="O128">
        <v>16.022887091036633</v>
      </c>
      <c r="P128">
        <v>1.8238888888888889</v>
      </c>
      <c r="Q128">
        <v>18.307005796313991</v>
      </c>
      <c r="R128">
        <v>1.7194444444444443</v>
      </c>
      <c r="S128">
        <v>18.061884896273462</v>
      </c>
      <c r="T128">
        <v>1.4778787878787876</v>
      </c>
      <c r="U128">
        <v>16.797200990482878</v>
      </c>
      <c r="V128">
        <v>1.0558169986906945</v>
      </c>
      <c r="W128">
        <v>0.60975847286558149</v>
      </c>
      <c r="X128">
        <v>1.4952777777777779</v>
      </c>
      <c r="Y128">
        <v>92</v>
      </c>
      <c r="Z128">
        <v>1.8238888888888889</v>
      </c>
      <c r="AA128">
        <v>259</v>
      </c>
      <c r="AB128">
        <v>1.7194444444444443</v>
      </c>
      <c r="AC128">
        <v>249</v>
      </c>
      <c r="AD128">
        <v>1.4778787878787876</v>
      </c>
      <c r="AE128">
        <v>332</v>
      </c>
      <c r="AF128" s="3">
        <v>17.291492595707119</v>
      </c>
      <c r="AG128" s="3">
        <v>2.2381738510608229</v>
      </c>
      <c r="AH128">
        <v>2.5959066520325917E-2</v>
      </c>
      <c r="AI128" s="4">
        <f>1/UnitDetails[[#This Row],[Avg MeanISIinBurst]]</f>
        <v>38.522186428275504</v>
      </c>
      <c r="AJ128">
        <v>93.15686454653634</v>
      </c>
      <c r="AK128" s="3">
        <v>3.5025368751307677E-2</v>
      </c>
      <c r="AL128">
        <v>148.2977519424837</v>
      </c>
      <c r="AM128">
        <v>0.12623188405797101</v>
      </c>
      <c r="AN128" t="b">
        <v>1</v>
      </c>
      <c r="AO128" t="b">
        <v>1</v>
      </c>
    </row>
    <row r="129" spans="1:41" x14ac:dyDescent="0.3">
      <c r="B129" t="s">
        <v>97</v>
      </c>
      <c r="C129">
        <v>16</v>
      </c>
      <c r="D129">
        <v>5</v>
      </c>
      <c r="E129" t="s">
        <v>77</v>
      </c>
      <c r="F129" t="s">
        <v>38</v>
      </c>
      <c r="G129">
        <v>6</v>
      </c>
      <c r="H129" s="2" t="str">
        <f>IF(UnitDetails[[#This Row],[Ethanol Day]]&lt;9,"Early",IF(UnitDetails[[#This Row],[Ethanol Day]]&gt;16,"Late","Mid"))</f>
        <v>Early</v>
      </c>
      <c r="I129" s="2" t="s">
        <v>42</v>
      </c>
      <c r="J129" s="2" t="s">
        <v>44</v>
      </c>
      <c r="K129">
        <v>968</v>
      </c>
      <c r="L129" s="13">
        <v>5.7412405303030303</v>
      </c>
      <c r="M129">
        <v>50.889390777777869</v>
      </c>
      <c r="N129">
        <v>5.8759722222222228</v>
      </c>
      <c r="O129">
        <v>51.143200207578275</v>
      </c>
      <c r="P129">
        <v>4.1263888888888891</v>
      </c>
      <c r="Q129">
        <v>41.714497249787506</v>
      </c>
      <c r="R129">
        <v>5.2780555555555564</v>
      </c>
      <c r="S129">
        <v>49.519294577398519</v>
      </c>
      <c r="T129">
        <v>7.6845454545454546</v>
      </c>
      <c r="U129">
        <v>62.13920650619901</v>
      </c>
      <c r="V129">
        <v>1.198917604028759</v>
      </c>
      <c r="W129">
        <v>0.17355112274272169</v>
      </c>
      <c r="X129">
        <v>5.8759722222222228</v>
      </c>
      <c r="Y129">
        <v>92</v>
      </c>
      <c r="Z129">
        <v>4.1263888888888891</v>
      </c>
      <c r="AA129">
        <v>259</v>
      </c>
      <c r="AB129">
        <v>5.2780555555555564</v>
      </c>
      <c r="AC129">
        <v>249</v>
      </c>
      <c r="AD129">
        <v>7.6845454545454546</v>
      </c>
      <c r="AE129">
        <v>332</v>
      </c>
      <c r="AF129" s="3">
        <v>50.889390777777869</v>
      </c>
      <c r="AG129" s="3">
        <v>3.2840606059492359</v>
      </c>
      <c r="AH129">
        <v>2.9167257934189294E-2</v>
      </c>
      <c r="AI129" s="4">
        <f>1/UnitDetails[[#This Row],[Avg MeanISIinBurst]]</f>
        <v>34.285019258797703</v>
      </c>
      <c r="AJ129">
        <v>139.12980120789919</v>
      </c>
      <c r="AK129" s="3">
        <v>7.5046764420845666E-2</v>
      </c>
      <c r="AL129">
        <v>107.32100893653237</v>
      </c>
      <c r="AM129">
        <v>0.88992753623188436</v>
      </c>
      <c r="AN129" t="b">
        <v>1</v>
      </c>
      <c r="AO129" t="b">
        <v>1</v>
      </c>
    </row>
    <row r="130" spans="1:41" x14ac:dyDescent="0.3">
      <c r="B130" t="s">
        <v>97</v>
      </c>
      <c r="C130">
        <v>16</v>
      </c>
      <c r="D130">
        <v>11</v>
      </c>
      <c r="E130" t="s">
        <v>96</v>
      </c>
      <c r="F130" t="s">
        <v>38</v>
      </c>
      <c r="G130">
        <v>6</v>
      </c>
      <c r="H130" s="2" t="str">
        <f>IF(UnitDetails[[#This Row],[Ethanol Day]]&lt;9,"Early",IF(UnitDetails[[#This Row],[Ethanol Day]]&gt;16,"Late","Mid"))</f>
        <v>Early</v>
      </c>
      <c r="I130" s="2" t="s">
        <v>39</v>
      </c>
      <c r="J130" s="2" t="s">
        <v>39</v>
      </c>
      <c r="K130">
        <v>968</v>
      </c>
      <c r="L130" s="15">
        <v>1.806527777777778</v>
      </c>
      <c r="M130">
        <v>65.495485923890456</v>
      </c>
      <c r="N130">
        <v>1.7283333333333333</v>
      </c>
      <c r="O130">
        <v>68.426188662706878</v>
      </c>
      <c r="P130">
        <v>2.1156944444444448</v>
      </c>
      <c r="Q130">
        <v>68.224661395000396</v>
      </c>
      <c r="R130">
        <v>1.925138888888889</v>
      </c>
      <c r="S130">
        <v>65.922926084397943</v>
      </c>
      <c r="T130">
        <v>1.4569444444444446</v>
      </c>
      <c r="U130">
        <v>58.736538973591848</v>
      </c>
      <c r="V130">
        <v>5.2927113447874374</v>
      </c>
      <c r="W130">
        <v>0.56771624450864766</v>
      </c>
      <c r="X130">
        <v>1.7283333333333333</v>
      </c>
      <c r="Y130">
        <v>92</v>
      </c>
      <c r="Z130">
        <v>2.1156944444444448</v>
      </c>
      <c r="AA130">
        <v>259</v>
      </c>
      <c r="AB130">
        <v>1.925138888888889</v>
      </c>
      <c r="AC130">
        <v>249</v>
      </c>
      <c r="AD130">
        <v>1.4569444444444446</v>
      </c>
      <c r="AE130">
        <v>332</v>
      </c>
      <c r="AF130" s="3">
        <v>65.495485923890456</v>
      </c>
      <c r="AG130" s="3">
        <v>3.4989764871270919</v>
      </c>
      <c r="AH130">
        <v>2.0570710095936268E-2</v>
      </c>
      <c r="AI130" s="4">
        <f>1/UnitDetails[[#This Row],[Avg MeanISIinBurst]]</f>
        <v>48.612808956825923</v>
      </c>
      <c r="AJ130">
        <v>111.57599850978252</v>
      </c>
      <c r="AK130" s="3">
        <v>5.4705536731342624E-2</v>
      </c>
      <c r="AL130">
        <v>116.97014008889124</v>
      </c>
      <c r="AM130">
        <v>0.32719696969696976</v>
      </c>
      <c r="AN130" t="b">
        <v>1</v>
      </c>
      <c r="AO130" t="b">
        <v>1</v>
      </c>
    </row>
    <row r="131" spans="1:41" x14ac:dyDescent="0.3">
      <c r="B131" t="s">
        <v>97</v>
      </c>
      <c r="C131">
        <v>16</v>
      </c>
      <c r="D131">
        <v>3</v>
      </c>
      <c r="E131" t="s">
        <v>69</v>
      </c>
      <c r="F131" t="s">
        <v>38</v>
      </c>
      <c r="G131">
        <v>6</v>
      </c>
      <c r="H131" s="2" t="str">
        <f>IF(UnitDetails[[#This Row],[Ethanol Day]]&lt;9,"Early",IF(UnitDetails[[#This Row],[Ethanol Day]]&gt;16,"Late","Mid"))</f>
        <v>Early</v>
      </c>
      <c r="I131" s="2" t="s">
        <v>39</v>
      </c>
      <c r="J131" s="2" t="s">
        <v>39</v>
      </c>
      <c r="K131">
        <v>968</v>
      </c>
      <c r="L131" s="15">
        <v>1.7665972222222222</v>
      </c>
      <c r="M131">
        <v>17.728381720569843</v>
      </c>
      <c r="N131">
        <v>1.2261111111111109</v>
      </c>
      <c r="O131">
        <v>13.673011901002413</v>
      </c>
      <c r="P131">
        <v>2.2574999999999998</v>
      </c>
      <c r="Q131">
        <v>22.823316936501076</v>
      </c>
      <c r="R131">
        <v>2.1083333333333334</v>
      </c>
      <c r="S131">
        <v>20.035045750150548</v>
      </c>
      <c r="T131">
        <v>1.4744444444444447</v>
      </c>
      <c r="U131">
        <v>14.382152294625314</v>
      </c>
      <c r="V131">
        <v>1.1633479072613302</v>
      </c>
      <c r="W131">
        <v>0.57901921229974573</v>
      </c>
      <c r="X131">
        <v>1.2261111111111109</v>
      </c>
      <c r="Y131">
        <v>92</v>
      </c>
      <c r="Z131">
        <v>2.2574999999999998</v>
      </c>
      <c r="AA131">
        <v>259</v>
      </c>
      <c r="AB131">
        <v>2.1083333333333334</v>
      </c>
      <c r="AC131">
        <v>249</v>
      </c>
      <c r="AD131">
        <v>1.4744444444444447</v>
      </c>
      <c r="AE131">
        <v>332</v>
      </c>
      <c r="AF131" s="3">
        <v>17.728381720569843</v>
      </c>
      <c r="AG131" s="3">
        <v>2.2787281776327895</v>
      </c>
      <c r="AH131">
        <v>2.7231138560452603E-2</v>
      </c>
      <c r="AI131" s="4">
        <f>1/UnitDetails[[#This Row],[Avg MeanISIinBurst]]</f>
        <v>36.722665773963847</v>
      </c>
      <c r="AJ131">
        <v>86.032038658077354</v>
      </c>
      <c r="AK131" s="3">
        <v>3.8047983643812684E-2</v>
      </c>
      <c r="AL131">
        <v>128.19131635101652</v>
      </c>
      <c r="AM131">
        <v>0.14772727272727273</v>
      </c>
      <c r="AN131" t="b">
        <v>1</v>
      </c>
      <c r="AO131" t="b">
        <v>1</v>
      </c>
    </row>
    <row r="132" spans="1:41" x14ac:dyDescent="0.3">
      <c r="B132" t="s">
        <v>97</v>
      </c>
      <c r="C132">
        <v>16</v>
      </c>
      <c r="D132">
        <v>8</v>
      </c>
      <c r="E132" t="s">
        <v>79</v>
      </c>
      <c r="F132" t="s">
        <v>38</v>
      </c>
      <c r="G132">
        <v>6</v>
      </c>
      <c r="H132" s="2" t="str">
        <f>IF(UnitDetails[[#This Row],[Ethanol Day]]&lt;9,"Early",IF(UnitDetails[[#This Row],[Ethanol Day]]&gt;16,"Late","Mid"))</f>
        <v>Early</v>
      </c>
      <c r="I132" s="2" t="s">
        <v>39</v>
      </c>
      <c r="J132" s="2" t="s">
        <v>39</v>
      </c>
      <c r="K132">
        <v>968</v>
      </c>
      <c r="L132" s="7">
        <v>0.7667708333333334</v>
      </c>
      <c r="M132">
        <v>9.4781064346748067</v>
      </c>
      <c r="N132">
        <v>0.33916666666666662</v>
      </c>
      <c r="O132">
        <v>5.3637045394715672</v>
      </c>
      <c r="P132">
        <v>0.31902777777777785</v>
      </c>
      <c r="Q132">
        <v>4.7980855366852326</v>
      </c>
      <c r="R132">
        <v>0.573888888888889</v>
      </c>
      <c r="S132">
        <v>8.5644028403797545</v>
      </c>
      <c r="T132">
        <v>1.8350000000000002</v>
      </c>
      <c r="U132">
        <v>19.694753230552191</v>
      </c>
      <c r="V132">
        <v>1.6962800989906881</v>
      </c>
      <c r="W132">
        <v>1.3220441359447002</v>
      </c>
      <c r="X132">
        <v>0.33916666666666662</v>
      </c>
      <c r="Y132">
        <v>92</v>
      </c>
      <c r="Z132">
        <v>0.31902777777777785</v>
      </c>
      <c r="AA132">
        <v>259</v>
      </c>
      <c r="AB132">
        <v>0.573888888888889</v>
      </c>
      <c r="AC132">
        <v>249</v>
      </c>
      <c r="AD132">
        <v>1.8350000000000002</v>
      </c>
      <c r="AE132">
        <v>332</v>
      </c>
      <c r="AF132" s="3">
        <v>9.4781064346748067</v>
      </c>
      <c r="AG132" s="3">
        <v>2.119402061267428</v>
      </c>
      <c r="AH132">
        <v>2.8039300280549028E-2</v>
      </c>
      <c r="AI132" s="4">
        <f>1/UnitDetails[[#This Row],[Avg MeanISIinBurst]]</f>
        <v>35.664228065409461</v>
      </c>
      <c r="AJ132">
        <v>65.8393706298627</v>
      </c>
      <c r="AK132" s="3">
        <v>3.2585337229438439E-2</v>
      </c>
      <c r="AL132">
        <v>111.90943229445</v>
      </c>
      <c r="AM132">
        <v>5.0797101449275357E-2</v>
      </c>
      <c r="AN132" t="b">
        <v>1</v>
      </c>
      <c r="AO132" t="b">
        <v>1</v>
      </c>
    </row>
    <row r="133" spans="1:41" x14ac:dyDescent="0.3">
      <c r="B133" t="s">
        <v>97</v>
      </c>
      <c r="C133">
        <v>16</v>
      </c>
      <c r="D133">
        <v>10</v>
      </c>
      <c r="E133" t="s">
        <v>98</v>
      </c>
      <c r="F133" t="s">
        <v>38</v>
      </c>
      <c r="G133">
        <v>6</v>
      </c>
      <c r="H133" s="2" t="str">
        <f>IF(UnitDetails[[#This Row],[Ethanol Day]]&lt;9,"Early",IF(UnitDetails[[#This Row],[Ethanol Day]]&gt;16,"Late","Mid"))</f>
        <v>Early</v>
      </c>
      <c r="I133" s="2" t="s">
        <v>39</v>
      </c>
      <c r="J133" s="2" t="s">
        <v>39</v>
      </c>
      <c r="K133">
        <v>968</v>
      </c>
      <c r="L133" s="7">
        <v>0.14114583333333333</v>
      </c>
      <c r="M133">
        <v>10.287853660072081</v>
      </c>
      <c r="N133">
        <v>0.15055555555555558</v>
      </c>
      <c r="O133">
        <v>7.4869227679481298</v>
      </c>
      <c r="P133">
        <v>0.1348611111111111</v>
      </c>
      <c r="Q133">
        <v>9.5109266378616208</v>
      </c>
      <c r="R133">
        <v>0.13638888888888887</v>
      </c>
      <c r="S133">
        <v>9.5052634277885364</v>
      </c>
      <c r="T133">
        <v>0.14277777777777775</v>
      </c>
      <c r="U133">
        <v>14.903446725071582</v>
      </c>
      <c r="V133">
        <v>1.2420192219857646</v>
      </c>
      <c r="W133">
        <v>6.7641667845355959</v>
      </c>
      <c r="X133">
        <v>0.15055555555555558</v>
      </c>
      <c r="Y133">
        <v>92</v>
      </c>
      <c r="Z133">
        <v>0.1348611111111111</v>
      </c>
      <c r="AA133">
        <v>259</v>
      </c>
      <c r="AB133">
        <v>0.13638888888888887</v>
      </c>
      <c r="AC133">
        <v>249</v>
      </c>
      <c r="AD133">
        <v>0.14277777777777775</v>
      </c>
      <c r="AE133">
        <v>332</v>
      </c>
      <c r="AF133" s="3">
        <v>10.287853660072081</v>
      </c>
      <c r="AG133" s="3">
        <v>2.1441786283891546</v>
      </c>
      <c r="AH133">
        <v>2.1268485845295053E-2</v>
      </c>
      <c r="AI133" s="4">
        <f>1/UnitDetails[[#This Row],[Avg MeanISIinBurst]]</f>
        <v>47.017921598834306</v>
      </c>
      <c r="AJ133">
        <v>82.761846341451744</v>
      </c>
      <c r="AK133" s="3">
        <v>2.509425837314876E-2</v>
      </c>
      <c r="AL133">
        <v>149.26453475215817</v>
      </c>
      <c r="AM133">
        <v>7.1851851851851842E-3</v>
      </c>
      <c r="AN133" t="b">
        <v>1</v>
      </c>
      <c r="AO133" t="b">
        <v>1</v>
      </c>
    </row>
    <row r="134" spans="1:41" x14ac:dyDescent="0.3">
      <c r="A134" s="28" t="s">
        <v>152</v>
      </c>
      <c r="B134" s="33" t="s">
        <v>106</v>
      </c>
      <c r="C134" s="33">
        <v>22</v>
      </c>
      <c r="D134" s="33">
        <v>16</v>
      </c>
      <c r="E134" s="33" t="s">
        <v>98</v>
      </c>
      <c r="F134" t="s">
        <v>38</v>
      </c>
      <c r="G134" s="33">
        <v>8</v>
      </c>
      <c r="H134" s="28" t="str">
        <f>IF(UnitDetails[[#This Row],[Ethanol Day]]&lt;9,"Early",IF(UnitDetails[[#This Row],[Ethanol Day]]&gt;16,"Late","Mid"))</f>
        <v>Early</v>
      </c>
      <c r="I134" s="28" t="s">
        <v>42</v>
      </c>
      <c r="J134" s="28" t="s">
        <v>39</v>
      </c>
      <c r="K134" s="33">
        <v>1000</v>
      </c>
      <c r="L134" s="44">
        <v>0.52451388888888895</v>
      </c>
      <c r="M134" s="33">
        <v>4.1026188068130693</v>
      </c>
      <c r="N134" s="33">
        <v>0.50166666666666659</v>
      </c>
      <c r="O134" s="33">
        <v>4.8676003074906191</v>
      </c>
      <c r="P134" s="33">
        <v>0.58736111111111111</v>
      </c>
      <c r="Q134" s="33">
        <v>3.9516116869648887</v>
      </c>
      <c r="R134" s="33">
        <v>0.51666666666666672</v>
      </c>
      <c r="S134" s="33">
        <v>4.3385400438314266</v>
      </c>
      <c r="T134" s="33">
        <v>0.49236111111111119</v>
      </c>
      <c r="U134" s="33">
        <v>3.1617320309929924</v>
      </c>
      <c r="V134" s="33">
        <v>1.1177006634119888</v>
      </c>
      <c r="W134" s="33">
        <v>1.9396677907290123</v>
      </c>
      <c r="X134" s="33">
        <v>0.50166666666666659</v>
      </c>
      <c r="Y134" s="33">
        <v>193</v>
      </c>
      <c r="Z134" s="33">
        <v>0.58736111111111111</v>
      </c>
      <c r="AA134" s="33">
        <v>252</v>
      </c>
      <c r="AB134" s="33">
        <v>0.51666666666666672</v>
      </c>
      <c r="AC134" s="33">
        <v>208</v>
      </c>
      <c r="AD134" s="33">
        <v>0.49236111111111119</v>
      </c>
      <c r="AE134" s="33">
        <v>307</v>
      </c>
      <c r="AF134" s="35">
        <v>4.1026188068130693</v>
      </c>
      <c r="AG134" s="35">
        <v>2.0511363636363638</v>
      </c>
      <c r="AH134" s="33">
        <v>2.6464126082251075E-2</v>
      </c>
      <c r="AI134" s="36">
        <f>1/UnitDetails[[#This Row],[Avg MeanISIinBurst]]</f>
        <v>37.787002559312874</v>
      </c>
      <c r="AJ134" s="33">
        <v>81.162272014680312</v>
      </c>
      <c r="AK134" s="35">
        <v>2.8190754870133086E-2</v>
      </c>
      <c r="AL134" s="33">
        <v>145.60941152991731</v>
      </c>
      <c r="AM134" s="33">
        <v>1.028985507246377E-2</v>
      </c>
      <c r="AN134" s="33" t="b">
        <v>1</v>
      </c>
      <c r="AO134" s="33" t="b">
        <v>1</v>
      </c>
    </row>
    <row r="135" spans="1:41" x14ac:dyDescent="0.3">
      <c r="A135" s="37" t="s">
        <v>151</v>
      </c>
      <c r="B135" s="37" t="s">
        <v>106</v>
      </c>
      <c r="C135" s="37">
        <v>22</v>
      </c>
      <c r="D135" s="37">
        <v>4</v>
      </c>
      <c r="E135" s="37" t="s">
        <v>84</v>
      </c>
      <c r="F135" t="s">
        <v>38</v>
      </c>
      <c r="G135" s="37">
        <v>8</v>
      </c>
      <c r="H135" s="37" t="str">
        <f>IF(UnitDetails[[#This Row],[Ethanol Day]]&lt;9,"Early",IF(UnitDetails[[#This Row],[Ethanol Day]]&gt;16,"Late","Mid"))</f>
        <v>Early</v>
      </c>
      <c r="I135" s="37" t="s">
        <v>42</v>
      </c>
      <c r="J135" s="37" t="s">
        <v>40</v>
      </c>
      <c r="K135" s="37">
        <v>1000</v>
      </c>
      <c r="L135" s="40">
        <v>2.9541319444444447</v>
      </c>
      <c r="M135" s="37">
        <v>30.244575806494446</v>
      </c>
      <c r="N135" s="37">
        <v>1.9672222222222224</v>
      </c>
      <c r="O135" s="37">
        <v>22.497928764401465</v>
      </c>
      <c r="P135" s="37">
        <v>3.1134722222222226</v>
      </c>
      <c r="Q135" s="37">
        <v>31.799798504308622</v>
      </c>
      <c r="R135" s="37">
        <v>3.529722222222222</v>
      </c>
      <c r="S135" s="37">
        <v>34.619463071141006</v>
      </c>
      <c r="T135" s="37">
        <v>3.2061111111111114</v>
      </c>
      <c r="U135" s="37">
        <v>32.190714777611184</v>
      </c>
      <c r="V135" s="37">
        <v>1.264776863060497</v>
      </c>
      <c r="W135" s="37">
        <v>0.33668171316324857</v>
      </c>
      <c r="X135" s="37">
        <v>1.9672222222222224</v>
      </c>
      <c r="Y135" s="37">
        <v>193</v>
      </c>
      <c r="Z135" s="37">
        <v>3.1134722222222226</v>
      </c>
      <c r="AA135" s="37">
        <v>252</v>
      </c>
      <c r="AB135" s="37">
        <v>3.529722222222222</v>
      </c>
      <c r="AC135" s="37">
        <v>208</v>
      </c>
      <c r="AD135" s="37">
        <v>3.2061111111111114</v>
      </c>
      <c r="AE135" s="37">
        <v>307</v>
      </c>
      <c r="AF135" s="38">
        <v>30.244575806494446</v>
      </c>
      <c r="AG135" s="38">
        <v>2.5662030681959211</v>
      </c>
      <c r="AH135" s="37">
        <v>2.8232942972311093E-2</v>
      </c>
      <c r="AI135" s="39">
        <f>1/UnitDetails[[#This Row],[Avg MeanISIinBurst]]</f>
        <v>35.419616048554715</v>
      </c>
      <c r="AJ135" s="37">
        <v>98.35967278824458</v>
      </c>
      <c r="AK135" s="38">
        <v>5.0387297467328361E-2</v>
      </c>
      <c r="AL135" s="37">
        <v>121.73373804004724</v>
      </c>
      <c r="AM135" s="37">
        <v>0.36262411347517737</v>
      </c>
      <c r="AN135" s="37" t="b">
        <v>1</v>
      </c>
      <c r="AO135" s="37" t="b">
        <v>1</v>
      </c>
    </row>
    <row r="136" spans="1:41" x14ac:dyDescent="0.3">
      <c r="A136" s="28" t="s">
        <v>153</v>
      </c>
      <c r="B136" s="28" t="s">
        <v>106</v>
      </c>
      <c r="C136" s="28">
        <v>22</v>
      </c>
      <c r="D136" s="28">
        <v>13</v>
      </c>
      <c r="E136" s="28" t="s">
        <v>102</v>
      </c>
      <c r="F136" t="s">
        <v>38</v>
      </c>
      <c r="G136" s="28">
        <v>8</v>
      </c>
      <c r="H136" s="28" t="str">
        <f>IF(UnitDetails[[#This Row],[Ethanol Day]]&lt;9,"Early",IF(UnitDetails[[#This Row],[Ethanol Day]]&gt;16,"Late","Mid"))</f>
        <v>Early</v>
      </c>
      <c r="I136" s="28" t="s">
        <v>42</v>
      </c>
      <c r="J136" s="28" t="s">
        <v>40</v>
      </c>
      <c r="K136" s="28">
        <v>1000</v>
      </c>
      <c r="L136" s="52">
        <v>2.0860416666666666</v>
      </c>
      <c r="M136" s="28">
        <v>20.923729454230511</v>
      </c>
      <c r="N136" s="28">
        <v>1.8794444444444443</v>
      </c>
      <c r="O136" s="28">
        <v>19.743041930711218</v>
      </c>
      <c r="P136" s="28">
        <v>2.0327777777777776</v>
      </c>
      <c r="Q136" s="28">
        <v>20.157274926748588</v>
      </c>
      <c r="R136" s="28">
        <v>2.0927777777777776</v>
      </c>
      <c r="S136" s="28">
        <v>21.794550452187895</v>
      </c>
      <c r="T136" s="28">
        <v>2.3391666666666668</v>
      </c>
      <c r="U136" s="28">
        <v>22.000050507274324</v>
      </c>
      <c r="V136" s="28">
        <v>1.044230569449681</v>
      </c>
      <c r="W136" s="28">
        <v>0.47937367089450378</v>
      </c>
      <c r="X136" s="28">
        <v>1.8794444444444443</v>
      </c>
      <c r="Y136" s="28">
        <v>193</v>
      </c>
      <c r="Z136" s="28">
        <v>2.0327777777777776</v>
      </c>
      <c r="AA136" s="28">
        <v>252</v>
      </c>
      <c r="AB136" s="28">
        <v>2.0927777777777776</v>
      </c>
      <c r="AC136" s="28">
        <v>208</v>
      </c>
      <c r="AD136" s="28">
        <v>2.3391666666666668</v>
      </c>
      <c r="AE136" s="28">
        <v>307</v>
      </c>
      <c r="AF136" s="31">
        <v>20.923729454230511</v>
      </c>
      <c r="AG136" s="31">
        <v>2.2908110111297604</v>
      </c>
      <c r="AH136" s="28">
        <v>2.6589215866261746E-2</v>
      </c>
      <c r="AI136" s="32">
        <f>1/UnitDetails[[#This Row],[Avg MeanISIinBurst]]</f>
        <v>37.609232443325638</v>
      </c>
      <c r="AJ136" s="28">
        <v>86.022021383564208</v>
      </c>
      <c r="AK136" s="31">
        <v>3.7319185552109564E-2</v>
      </c>
      <c r="AL136" s="28">
        <v>131.41467770278817</v>
      </c>
      <c r="AM136" s="28">
        <v>0.19159722222222222</v>
      </c>
      <c r="AN136" s="28" t="b">
        <v>1</v>
      </c>
      <c r="AO136" s="28" t="b">
        <v>1</v>
      </c>
    </row>
    <row r="137" spans="1:41" s="37" customFormat="1" x14ac:dyDescent="0.3">
      <c r="A137" t="s">
        <v>151</v>
      </c>
      <c r="B137" t="s">
        <v>106</v>
      </c>
      <c r="C137">
        <v>22</v>
      </c>
      <c r="D137">
        <v>8</v>
      </c>
      <c r="E137" t="s">
        <v>70</v>
      </c>
      <c r="F137" t="s">
        <v>38</v>
      </c>
      <c r="G137">
        <v>8</v>
      </c>
      <c r="H137" s="2" t="str">
        <f>IF(UnitDetails[[#This Row],[Ethanol Day]]&lt;9,"Early",IF(UnitDetails[[#This Row],[Ethanol Day]]&gt;16,"Late","Mid"))</f>
        <v>Early</v>
      </c>
      <c r="I137" s="2" t="s">
        <v>42</v>
      </c>
      <c r="J137" s="2" t="s">
        <v>40</v>
      </c>
      <c r="K137">
        <v>1000</v>
      </c>
      <c r="L137" s="13">
        <v>1.822152777777778</v>
      </c>
      <c r="M137">
        <v>21.435004462258643</v>
      </c>
      <c r="N137">
        <v>1.814861111111111</v>
      </c>
      <c r="O137">
        <v>21.518337754397798</v>
      </c>
      <c r="P137">
        <v>1.8805555555555562</v>
      </c>
      <c r="Q137">
        <v>22.219430755137996</v>
      </c>
      <c r="R137">
        <v>1.8237499999999998</v>
      </c>
      <c r="S137">
        <v>20.70592672037499</v>
      </c>
      <c r="T137">
        <v>1.7694444444444446</v>
      </c>
      <c r="U137">
        <v>21.303898372954624</v>
      </c>
      <c r="V137">
        <v>1.144213147401943</v>
      </c>
      <c r="W137">
        <v>0.52968891913766469</v>
      </c>
      <c r="X137">
        <v>1.814861111111111</v>
      </c>
      <c r="Y137">
        <v>193</v>
      </c>
      <c r="Z137">
        <v>1.8805555555555562</v>
      </c>
      <c r="AA137">
        <v>252</v>
      </c>
      <c r="AB137">
        <v>1.8237499999999998</v>
      </c>
      <c r="AC137">
        <v>208</v>
      </c>
      <c r="AD137">
        <v>1.7694444444444446</v>
      </c>
      <c r="AE137">
        <v>307</v>
      </c>
      <c r="AF137" s="3">
        <v>21.435004462258643</v>
      </c>
      <c r="AG137" s="3">
        <v>2.3720355733750007</v>
      </c>
      <c r="AH137">
        <v>2.6914909324189228E-2</v>
      </c>
      <c r="AI137" s="4">
        <f>1/UnitDetails[[#This Row],[Avg MeanISIinBurst]]</f>
        <v>37.15412851498148</v>
      </c>
      <c r="AJ137">
        <v>93.739800500530691</v>
      </c>
      <c r="AK137" s="3">
        <v>4.0787715496219644E-2</v>
      </c>
      <c r="AL137">
        <v>133.76979193662544</v>
      </c>
      <c r="AM137">
        <v>0.16674418604651162</v>
      </c>
      <c r="AN137" t="b">
        <v>1</v>
      </c>
      <c r="AO137" t="b">
        <v>1</v>
      </c>
    </row>
    <row r="138" spans="1:41" x14ac:dyDescent="0.3">
      <c r="A138" t="s">
        <v>151</v>
      </c>
      <c r="B138" t="s">
        <v>106</v>
      </c>
      <c r="C138">
        <v>22</v>
      </c>
      <c r="D138">
        <v>9</v>
      </c>
      <c r="E138" t="s">
        <v>74</v>
      </c>
      <c r="F138" t="s">
        <v>38</v>
      </c>
      <c r="G138">
        <v>8</v>
      </c>
      <c r="H138" s="2" t="str">
        <f>IF(UnitDetails[[#This Row],[Ethanol Day]]&lt;9,"Early",IF(UnitDetails[[#This Row],[Ethanol Day]]&gt;16,"Late","Mid"))</f>
        <v>Early</v>
      </c>
      <c r="I138" s="2" t="s">
        <v>42</v>
      </c>
      <c r="J138" s="2" t="s">
        <v>40</v>
      </c>
      <c r="K138">
        <v>1000</v>
      </c>
      <c r="L138" s="14">
        <v>1.7082986111111111</v>
      </c>
      <c r="M138">
        <v>23.284202703207363</v>
      </c>
      <c r="N138">
        <v>1.7894444444444444</v>
      </c>
      <c r="O138">
        <v>23.439979541659739</v>
      </c>
      <c r="P138">
        <v>1.7154166666666668</v>
      </c>
      <c r="Q138">
        <v>25.825602739584124</v>
      </c>
      <c r="R138">
        <v>1.7091666666666665</v>
      </c>
      <c r="S138">
        <v>22.545489638304939</v>
      </c>
      <c r="T138">
        <v>1.6191666666666666</v>
      </c>
      <c r="U138">
        <v>21.563485036054086</v>
      </c>
      <c r="V138">
        <v>1.1810253518693039</v>
      </c>
      <c r="W138">
        <v>0.58388307916937054</v>
      </c>
      <c r="X138">
        <v>1.7894444444444444</v>
      </c>
      <c r="Y138">
        <v>193</v>
      </c>
      <c r="Z138">
        <v>1.7154166666666668</v>
      </c>
      <c r="AA138">
        <v>252</v>
      </c>
      <c r="AB138">
        <v>1.7091666666666665</v>
      </c>
      <c r="AC138">
        <v>208</v>
      </c>
      <c r="AD138">
        <v>1.6191666666666666</v>
      </c>
      <c r="AE138">
        <v>307</v>
      </c>
      <c r="AF138" s="3">
        <v>23.284202703207363</v>
      </c>
      <c r="AG138" s="3">
        <v>2.3884907740280124</v>
      </c>
      <c r="AH138">
        <v>2.6566353028797597E-2</v>
      </c>
      <c r="AI138" s="4">
        <f>1/UnitDetails[[#This Row],[Avg MeanISIinBurst]]</f>
        <v>37.641598713832209</v>
      </c>
      <c r="AJ138">
        <v>87.544521307018812</v>
      </c>
      <c r="AK138" s="3">
        <v>4.0658571362611751E-2</v>
      </c>
      <c r="AL138">
        <v>121.66063417456733</v>
      </c>
      <c r="AM138">
        <v>0.1680740740740741</v>
      </c>
      <c r="AN138" t="b">
        <v>1</v>
      </c>
      <c r="AO138" t="b">
        <v>1</v>
      </c>
    </row>
    <row r="139" spans="1:41" x14ac:dyDescent="0.3">
      <c r="A139" t="s">
        <v>151</v>
      </c>
      <c r="B139" t="s">
        <v>106</v>
      </c>
      <c r="C139">
        <v>22</v>
      </c>
      <c r="D139">
        <v>11</v>
      </c>
      <c r="E139" t="s">
        <v>77</v>
      </c>
      <c r="F139" t="s">
        <v>38</v>
      </c>
      <c r="G139">
        <v>8</v>
      </c>
      <c r="H139" s="2" t="str">
        <f>IF(UnitDetails[[#This Row],[Ethanol Day]]&lt;9,"Early",IF(UnitDetails[[#This Row],[Ethanol Day]]&gt;16,"Late","Mid"))</f>
        <v>Early</v>
      </c>
      <c r="I139" s="2" t="s">
        <v>42</v>
      </c>
      <c r="J139" s="2" t="s">
        <v>40</v>
      </c>
      <c r="K139">
        <v>1000</v>
      </c>
      <c r="L139" s="13">
        <v>0.96715277777777775</v>
      </c>
      <c r="M139">
        <v>16.28414929147905</v>
      </c>
      <c r="N139">
        <v>0.98319444444444448</v>
      </c>
      <c r="O139">
        <v>15.335979983488022</v>
      </c>
      <c r="P139">
        <v>0.94347222222222216</v>
      </c>
      <c r="Q139">
        <v>16.353595938943513</v>
      </c>
      <c r="R139">
        <v>1.0291666666666668</v>
      </c>
      <c r="S139">
        <v>18.178365921170961</v>
      </c>
      <c r="T139">
        <v>0.91277777777777758</v>
      </c>
      <c r="U139">
        <v>15.195428433936504</v>
      </c>
      <c r="V139">
        <v>1.1759548421669859</v>
      </c>
      <c r="W139">
        <v>1.027905474439526</v>
      </c>
      <c r="X139">
        <v>0.98319444444444448</v>
      </c>
      <c r="Y139">
        <v>193</v>
      </c>
      <c r="Z139">
        <v>0.94347222222222216</v>
      </c>
      <c r="AA139">
        <v>252</v>
      </c>
      <c r="AB139">
        <v>1.0291666666666668</v>
      </c>
      <c r="AC139">
        <v>208</v>
      </c>
      <c r="AD139">
        <v>0.91277777777777758</v>
      </c>
      <c r="AE139">
        <v>307</v>
      </c>
      <c r="AF139" s="3">
        <v>16.28414929147905</v>
      </c>
      <c r="AG139" s="3">
        <v>2.2888359132135752</v>
      </c>
      <c r="AH139">
        <v>2.5507400356065836E-2</v>
      </c>
      <c r="AI139" s="4">
        <f>1/UnitDetails[[#This Row],[Avg MeanISIinBurst]]</f>
        <v>39.204308790417095</v>
      </c>
      <c r="AJ139">
        <v>92.480138208292033</v>
      </c>
      <c r="AK139" s="3">
        <v>3.5733267285429172E-2</v>
      </c>
      <c r="AL139">
        <v>138.56298785760745</v>
      </c>
      <c r="AM139">
        <v>6.9130434782608705E-2</v>
      </c>
      <c r="AN139" t="b">
        <v>1</v>
      </c>
      <c r="AO139" t="b">
        <v>1</v>
      </c>
    </row>
    <row r="140" spans="1:41" x14ac:dyDescent="0.3">
      <c r="A140" t="s">
        <v>151</v>
      </c>
      <c r="B140" t="s">
        <v>106</v>
      </c>
      <c r="C140">
        <v>22</v>
      </c>
      <c r="D140">
        <v>10</v>
      </c>
      <c r="E140" t="s">
        <v>75</v>
      </c>
      <c r="F140" t="s">
        <v>38</v>
      </c>
      <c r="G140">
        <v>8</v>
      </c>
      <c r="H140" s="2" t="str">
        <f>IF(UnitDetails[[#This Row],[Ethanol Day]]&lt;9,"Early",IF(UnitDetails[[#This Row],[Ethanol Day]]&gt;16,"Late","Mid"))</f>
        <v>Early</v>
      </c>
      <c r="I140" s="2" t="s">
        <v>42</v>
      </c>
      <c r="J140" s="2" t="s">
        <v>40</v>
      </c>
      <c r="K140">
        <v>1000</v>
      </c>
      <c r="L140" s="14">
        <v>0.83756944444444448</v>
      </c>
      <c r="M140">
        <v>13.085974263591343</v>
      </c>
      <c r="N140">
        <v>0.80597222222222242</v>
      </c>
      <c r="O140">
        <v>13.247642149965674</v>
      </c>
      <c r="P140">
        <v>0.87861111111111112</v>
      </c>
      <c r="Q140">
        <v>14.170434110106982</v>
      </c>
      <c r="R140">
        <v>0.82986111111111105</v>
      </c>
      <c r="S140">
        <v>12.035936763820642</v>
      </c>
      <c r="T140">
        <v>0.83583333333333343</v>
      </c>
      <c r="U140">
        <v>12.791296771697928</v>
      </c>
      <c r="V140">
        <v>1.3139562512767899</v>
      </c>
      <c r="W140">
        <v>1.2127035545822102</v>
      </c>
      <c r="X140">
        <v>0.80597222222222242</v>
      </c>
      <c r="Y140">
        <v>193</v>
      </c>
      <c r="Z140">
        <v>0.87861111111111112</v>
      </c>
      <c r="AA140">
        <v>252</v>
      </c>
      <c r="AB140">
        <v>0.82986111111111105</v>
      </c>
      <c r="AC140">
        <v>208</v>
      </c>
      <c r="AD140">
        <v>0.83583333333333343</v>
      </c>
      <c r="AE140">
        <v>307</v>
      </c>
      <c r="AF140" s="3">
        <v>13.085974263591343</v>
      </c>
      <c r="AG140" s="3">
        <v>2.3182156765567496</v>
      </c>
      <c r="AH140">
        <v>3.2383991929633586E-2</v>
      </c>
      <c r="AI140" s="4">
        <f>1/UnitDetails[[#This Row],[Avg MeanISIinBurst]]</f>
        <v>30.879454335737126</v>
      </c>
      <c r="AJ140">
        <v>58.234425610836652</v>
      </c>
      <c r="AK140" s="3">
        <v>4.6359152765094058E-2</v>
      </c>
      <c r="AL140">
        <v>92.684564287369795</v>
      </c>
      <c r="AM140">
        <v>4.8074074074074061E-2</v>
      </c>
      <c r="AN140" t="b">
        <v>1</v>
      </c>
      <c r="AO140" t="b">
        <v>1</v>
      </c>
    </row>
    <row r="141" spans="1:41" x14ac:dyDescent="0.3">
      <c r="A141" t="s">
        <v>151</v>
      </c>
      <c r="B141" t="s">
        <v>106</v>
      </c>
      <c r="C141">
        <v>22</v>
      </c>
      <c r="D141">
        <v>5</v>
      </c>
      <c r="E141" t="s">
        <v>68</v>
      </c>
      <c r="F141" t="s">
        <v>38</v>
      </c>
      <c r="G141">
        <v>8</v>
      </c>
      <c r="H141" s="2" t="str">
        <f>IF(UnitDetails[[#This Row],[Ethanol Day]]&lt;9,"Early",IF(UnitDetails[[#This Row],[Ethanol Day]]&gt;16,"Late","Mid"))</f>
        <v>Early</v>
      </c>
      <c r="I141" s="2" t="s">
        <v>39</v>
      </c>
      <c r="J141" s="2" t="s">
        <v>40</v>
      </c>
      <c r="K141">
        <v>1000</v>
      </c>
      <c r="L141" s="14">
        <v>0.7102777777777779</v>
      </c>
      <c r="M141">
        <v>51.626519234592507</v>
      </c>
      <c r="N141">
        <v>0.5161111111111113</v>
      </c>
      <c r="O141">
        <v>52.46088281123852</v>
      </c>
      <c r="P141">
        <v>0.68777777777777782</v>
      </c>
      <c r="Q141">
        <v>55.537362075409028</v>
      </c>
      <c r="R141">
        <v>0.79583333333333339</v>
      </c>
      <c r="S141">
        <v>51.600630078670832</v>
      </c>
      <c r="T141">
        <v>0.84138888888888885</v>
      </c>
      <c r="U141">
        <v>46.551670805704674</v>
      </c>
      <c r="V141">
        <v>3.3139637517015572</v>
      </c>
      <c r="W141">
        <v>1.1499854512779555</v>
      </c>
      <c r="X141">
        <v>0.5161111111111113</v>
      </c>
      <c r="Y141">
        <v>193</v>
      </c>
      <c r="Z141">
        <v>0.68777777777777782</v>
      </c>
      <c r="AA141">
        <v>252</v>
      </c>
      <c r="AB141">
        <v>0.79583333333333339</v>
      </c>
      <c r="AC141">
        <v>208</v>
      </c>
      <c r="AD141">
        <v>0.84138888888888885</v>
      </c>
      <c r="AE141">
        <v>307</v>
      </c>
      <c r="AF141" s="3">
        <v>51.626519234592507</v>
      </c>
      <c r="AG141" s="3">
        <v>4.9128268268215836</v>
      </c>
      <c r="AH141">
        <v>3.4190322511528655E-2</v>
      </c>
      <c r="AI141" s="4">
        <f>1/UnitDetails[[#This Row],[Avg MeanISIinBurst]]</f>
        <v>29.248042327264081</v>
      </c>
      <c r="AJ141">
        <v>51.509182493805831</v>
      </c>
      <c r="AK141" s="3">
        <v>0.12512161450931575</v>
      </c>
      <c r="AL141">
        <v>50.717819340778632</v>
      </c>
      <c r="AM141">
        <v>9.866666666666668E-2</v>
      </c>
      <c r="AN141" t="b">
        <v>1</v>
      </c>
      <c r="AO141" t="b">
        <v>1</v>
      </c>
    </row>
    <row r="142" spans="1:41" x14ac:dyDescent="0.3">
      <c r="A142" t="s">
        <v>151</v>
      </c>
      <c r="B142" t="s">
        <v>106</v>
      </c>
      <c r="C142">
        <v>22</v>
      </c>
      <c r="D142">
        <v>7</v>
      </c>
      <c r="E142" t="s">
        <v>100</v>
      </c>
      <c r="F142" t="s">
        <v>38</v>
      </c>
      <c r="G142">
        <v>8</v>
      </c>
      <c r="H142" s="2" t="str">
        <f>IF(UnitDetails[[#This Row],[Ethanol Day]]&lt;9,"Early",IF(UnitDetails[[#This Row],[Ethanol Day]]&gt;16,"Late","Mid"))</f>
        <v>Early</v>
      </c>
      <c r="I142" s="2" t="s">
        <v>42</v>
      </c>
      <c r="J142" s="2" t="s">
        <v>40</v>
      </c>
      <c r="K142">
        <v>1000</v>
      </c>
      <c r="L142" s="13">
        <v>0.60045138888888894</v>
      </c>
      <c r="M142">
        <v>12.732128895360574</v>
      </c>
      <c r="N142">
        <v>0.50666666666666671</v>
      </c>
      <c r="O142">
        <v>10.813761755032429</v>
      </c>
      <c r="P142">
        <v>0.6166666666666667</v>
      </c>
      <c r="Q142">
        <v>11.425088462289148</v>
      </c>
      <c r="R142">
        <v>0.72472222222222238</v>
      </c>
      <c r="S142">
        <v>16.544696312192343</v>
      </c>
      <c r="T142">
        <v>0.55374999999999996</v>
      </c>
      <c r="U142">
        <v>11.74279685882942</v>
      </c>
      <c r="V142">
        <v>1.1784934595977523</v>
      </c>
      <c r="W142">
        <v>1.6317536325512862</v>
      </c>
      <c r="X142">
        <v>0.50666666666666671</v>
      </c>
      <c r="Y142">
        <v>193</v>
      </c>
      <c r="Z142">
        <v>0.6166666666666667</v>
      </c>
      <c r="AA142">
        <v>252</v>
      </c>
      <c r="AB142">
        <v>0.72472222222222238</v>
      </c>
      <c r="AC142">
        <v>208</v>
      </c>
      <c r="AD142">
        <v>0.55374999999999996</v>
      </c>
      <c r="AE142">
        <v>307</v>
      </c>
      <c r="AF142" s="3">
        <v>12.732128895360574</v>
      </c>
      <c r="AG142" s="3">
        <v>2.1929180712075453</v>
      </c>
      <c r="AH142">
        <v>2.394859933385915E-2</v>
      </c>
      <c r="AI142" s="4">
        <f>1/UnitDetails[[#This Row],[Avg MeanISIinBurst]]</f>
        <v>41.756095463427549</v>
      </c>
      <c r="AJ142">
        <v>93.43780393638059</v>
      </c>
      <c r="AK142" s="3">
        <v>3.0048267531593845E-2</v>
      </c>
      <c r="AL142">
        <v>158.04716817589721</v>
      </c>
      <c r="AM142">
        <v>3.8074074074074087E-2</v>
      </c>
      <c r="AN142" t="b">
        <v>1</v>
      </c>
      <c r="AO142" t="b">
        <v>1</v>
      </c>
    </row>
    <row r="143" spans="1:41" x14ac:dyDescent="0.3">
      <c r="B143" t="s">
        <v>106</v>
      </c>
      <c r="C143">
        <v>22</v>
      </c>
      <c r="D143">
        <v>1</v>
      </c>
      <c r="E143" t="s">
        <v>66</v>
      </c>
      <c r="F143" t="s">
        <v>38</v>
      </c>
      <c r="G143">
        <v>8</v>
      </c>
      <c r="H143" s="2" t="str">
        <f>IF(UnitDetails[[#This Row],[Ethanol Day]]&lt;9,"Early",IF(UnitDetails[[#This Row],[Ethanol Day]]&gt;16,"Late","Mid"))</f>
        <v>Early</v>
      </c>
      <c r="I143" s="2" t="s">
        <v>39</v>
      </c>
      <c r="J143" s="2" t="s">
        <v>39</v>
      </c>
      <c r="K143">
        <v>1000</v>
      </c>
      <c r="L143" s="12">
        <v>0.9240624999999999</v>
      </c>
      <c r="M143">
        <v>9.5244783758553044</v>
      </c>
      <c r="N143">
        <v>0.88819444444444429</v>
      </c>
      <c r="O143">
        <v>9.5928045228641583</v>
      </c>
      <c r="P143">
        <v>0.8176388888888888</v>
      </c>
      <c r="Q143">
        <v>7.9503160974572209</v>
      </c>
      <c r="R143">
        <v>1.0258333333333334</v>
      </c>
      <c r="S143">
        <v>11.269179782838115</v>
      </c>
      <c r="T143">
        <v>0.96458333333333324</v>
      </c>
      <c r="U143">
        <v>9.2378400451430061</v>
      </c>
      <c r="V143">
        <v>1.0820379652030581</v>
      </c>
      <c r="W143">
        <v>1.0516330709955446</v>
      </c>
      <c r="X143">
        <v>0.88819444444444429</v>
      </c>
      <c r="Y143">
        <v>193</v>
      </c>
      <c r="Z143">
        <v>0.8176388888888888</v>
      </c>
      <c r="AA143">
        <v>252</v>
      </c>
      <c r="AB143">
        <v>1.0258333333333334</v>
      </c>
      <c r="AC143">
        <v>208</v>
      </c>
      <c r="AD143">
        <v>0.96458333333333324</v>
      </c>
      <c r="AE143">
        <v>307</v>
      </c>
      <c r="AF143" s="3">
        <v>9.5244783758553044</v>
      </c>
      <c r="AG143" s="3">
        <v>2.1293323922361789</v>
      </c>
      <c r="AH143">
        <v>2.4986465844926319E-2</v>
      </c>
      <c r="AI143" s="4">
        <f>1/UnitDetails[[#This Row],[Avg MeanISIinBurst]]</f>
        <v>40.02166637756244</v>
      </c>
      <c r="AJ143">
        <v>89.92684805715389</v>
      </c>
      <c r="AK143" s="3">
        <v>2.9812860835574637E-2</v>
      </c>
      <c r="AL143">
        <v>157.29590630818339</v>
      </c>
      <c r="AM143">
        <v>4.4347826086956532E-2</v>
      </c>
      <c r="AN143" t="b">
        <v>1</v>
      </c>
      <c r="AO143" t="b">
        <v>1</v>
      </c>
    </row>
    <row r="144" spans="1:41" s="33" customFormat="1" x14ac:dyDescent="0.3">
      <c r="A144"/>
      <c r="B144" t="s">
        <v>106</v>
      </c>
      <c r="C144">
        <v>22</v>
      </c>
      <c r="D144">
        <v>2</v>
      </c>
      <c r="E144" t="s">
        <v>67</v>
      </c>
      <c r="F144" t="s">
        <v>38</v>
      </c>
      <c r="G144">
        <v>8</v>
      </c>
      <c r="H144" s="2" t="str">
        <f>IF(UnitDetails[[#This Row],[Ethanol Day]]&lt;9,"Early",IF(UnitDetails[[#This Row],[Ethanol Day]]&gt;16,"Late","Mid"))</f>
        <v>Early</v>
      </c>
      <c r="I144" s="2" t="s">
        <v>39</v>
      </c>
      <c r="J144" s="2" t="s">
        <v>59</v>
      </c>
      <c r="K144">
        <v>1000</v>
      </c>
      <c r="L144" s="14">
        <v>9.5659027777777776</v>
      </c>
      <c r="M144">
        <v>67.65702015262373</v>
      </c>
      <c r="N144">
        <v>10.150555555555556</v>
      </c>
      <c r="O144">
        <v>69.334805639271536</v>
      </c>
      <c r="P144">
        <v>9.3330555555555552</v>
      </c>
      <c r="Q144">
        <v>67.060701159480388</v>
      </c>
      <c r="R144">
        <v>9.0647222222222208</v>
      </c>
      <c r="S144">
        <v>65.798174676392335</v>
      </c>
      <c r="T144">
        <v>9.7152777777777786</v>
      </c>
      <c r="U144">
        <v>68.279495345664699</v>
      </c>
      <c r="V144">
        <v>1.0145885309740927</v>
      </c>
      <c r="W144">
        <v>0.10474652061480716</v>
      </c>
      <c r="X144">
        <v>10.150555555555556</v>
      </c>
      <c r="Y144">
        <v>193</v>
      </c>
      <c r="Z144">
        <v>9.3330555555555552</v>
      </c>
      <c r="AA144">
        <v>252</v>
      </c>
      <c r="AB144">
        <v>9.0647222222222208</v>
      </c>
      <c r="AC144">
        <v>208</v>
      </c>
      <c r="AD144">
        <v>9.7152777777777786</v>
      </c>
      <c r="AE144">
        <v>307</v>
      </c>
      <c r="AF144" s="3">
        <v>67.65702015262373</v>
      </c>
      <c r="AG144" s="3">
        <v>4.5061291844277909</v>
      </c>
      <c r="AH144">
        <v>3.7062999061109762E-2</v>
      </c>
      <c r="AI144" s="4">
        <f>1/UnitDetails[[#This Row],[Avg MeanISIinBurst]]</f>
        <v>26.981086942025176</v>
      </c>
      <c r="AJ144">
        <v>73.11452352239688</v>
      </c>
      <c r="AK144" s="3">
        <v>0.14897408854021216</v>
      </c>
      <c r="AL144">
        <v>58.348232168790162</v>
      </c>
      <c r="AM144">
        <v>1.4378723404255314</v>
      </c>
      <c r="AN144" t="b">
        <v>1</v>
      </c>
      <c r="AO144" t="b">
        <v>1</v>
      </c>
    </row>
    <row r="145" spans="1:41" x14ac:dyDescent="0.3">
      <c r="B145" t="s">
        <v>106</v>
      </c>
      <c r="C145">
        <v>22</v>
      </c>
      <c r="D145">
        <v>3</v>
      </c>
      <c r="E145" t="s">
        <v>83</v>
      </c>
      <c r="F145" t="s">
        <v>38</v>
      </c>
      <c r="G145">
        <v>8</v>
      </c>
      <c r="H145" s="2" t="str">
        <f>IF(UnitDetails[[#This Row],[Ethanol Day]]&lt;9,"Early",IF(UnitDetails[[#This Row],[Ethanol Day]]&gt;16,"Late","Mid"))</f>
        <v>Early</v>
      </c>
      <c r="I145" s="2" t="s">
        <v>40</v>
      </c>
      <c r="J145" s="2" t="s">
        <v>39</v>
      </c>
      <c r="K145">
        <v>1000</v>
      </c>
      <c r="L145" s="14">
        <v>8.8620833333333344</v>
      </c>
      <c r="M145">
        <v>62.575765468641833</v>
      </c>
      <c r="N145">
        <v>4.7952777777777778</v>
      </c>
      <c r="O145">
        <v>39.485457413148687</v>
      </c>
      <c r="P145">
        <v>11.108333333333334</v>
      </c>
      <c r="Q145">
        <v>73.010438951070441</v>
      </c>
      <c r="R145">
        <v>10.732222222222225</v>
      </c>
      <c r="S145">
        <v>71.493222608625331</v>
      </c>
      <c r="T145">
        <v>8.8125000000000018</v>
      </c>
      <c r="U145">
        <v>64.389750563765162</v>
      </c>
      <c r="V145">
        <v>1.190641276361905</v>
      </c>
      <c r="W145">
        <v>0.11259783772265923</v>
      </c>
      <c r="X145">
        <v>4.7952777777777778</v>
      </c>
      <c r="Y145">
        <v>193</v>
      </c>
      <c r="Z145">
        <v>11.108333333333334</v>
      </c>
      <c r="AA145">
        <v>252</v>
      </c>
      <c r="AB145">
        <v>10.732222222222225</v>
      </c>
      <c r="AC145">
        <v>208</v>
      </c>
      <c r="AD145">
        <v>8.8125000000000018</v>
      </c>
      <c r="AE145">
        <v>307</v>
      </c>
      <c r="AF145" s="3">
        <v>62.575765468641833</v>
      </c>
      <c r="AG145" s="3">
        <v>4.8264406615913931</v>
      </c>
      <c r="AH145">
        <v>3.724351644136438E-2</v>
      </c>
      <c r="AI145" s="4">
        <f>1/UnitDetails[[#This Row],[Avg MeanISIinBurst]]</f>
        <v>26.850311021903224</v>
      </c>
      <c r="AJ145">
        <v>68.41461543723932</v>
      </c>
      <c r="AK145" s="3">
        <v>0.16372096124867866</v>
      </c>
      <c r="AL145">
        <v>58.36575409089351</v>
      </c>
      <c r="AM145">
        <v>1.1690070921985818</v>
      </c>
      <c r="AN145" t="b">
        <v>1</v>
      </c>
      <c r="AO145" t="b">
        <v>1</v>
      </c>
    </row>
    <row r="146" spans="1:41" x14ac:dyDescent="0.3">
      <c r="B146" t="s">
        <v>106</v>
      </c>
      <c r="C146">
        <v>22</v>
      </c>
      <c r="D146">
        <v>6</v>
      </c>
      <c r="E146" t="s">
        <v>69</v>
      </c>
      <c r="F146" t="s">
        <v>38</v>
      </c>
      <c r="G146">
        <v>8</v>
      </c>
      <c r="H146" s="2" t="str">
        <f>IF(UnitDetails[[#This Row],[Ethanol Day]]&lt;9,"Early",IF(UnitDetails[[#This Row],[Ethanol Day]]&gt;16,"Late","Mid"))</f>
        <v>Early</v>
      </c>
      <c r="I146" s="2" t="s">
        <v>39</v>
      </c>
      <c r="J146" s="2" t="s">
        <v>39</v>
      </c>
      <c r="K146">
        <v>1000</v>
      </c>
      <c r="L146" s="12">
        <v>2.1019097222222225</v>
      </c>
      <c r="M146">
        <v>17.742829226260838</v>
      </c>
      <c r="N146">
        <v>2.0841666666666669</v>
      </c>
      <c r="O146">
        <v>15.698047681856472</v>
      </c>
      <c r="P146">
        <v>1.961805555555556</v>
      </c>
      <c r="Q146">
        <v>17.056744262539947</v>
      </c>
      <c r="R146">
        <v>2.2538888888888891</v>
      </c>
      <c r="S146">
        <v>20.418831898142102</v>
      </c>
      <c r="T146">
        <v>2.1077777777777778</v>
      </c>
      <c r="U146">
        <v>17.535579178941099</v>
      </c>
      <c r="V146">
        <v>1.161236096452219</v>
      </c>
      <c r="W146">
        <v>0.47248219336527109</v>
      </c>
      <c r="X146">
        <v>2.0841666666666669</v>
      </c>
      <c r="Y146">
        <v>193</v>
      </c>
      <c r="Z146">
        <v>1.961805555555556</v>
      </c>
      <c r="AA146">
        <v>252</v>
      </c>
      <c r="AB146">
        <v>2.2538888888888891</v>
      </c>
      <c r="AC146">
        <v>208</v>
      </c>
      <c r="AD146">
        <v>2.1077777777777778</v>
      </c>
      <c r="AE146">
        <v>307</v>
      </c>
      <c r="AF146" s="3">
        <v>17.742829226260838</v>
      </c>
      <c r="AG146" s="3">
        <v>2.7864349502852352</v>
      </c>
      <c r="AH146">
        <v>3.774409361413978E-2</v>
      </c>
      <c r="AI146" s="4">
        <f>1/UnitDetails[[#This Row],[Avg MeanISIinBurst]]</f>
        <v>26.494211524141029</v>
      </c>
      <c r="AJ146">
        <v>40.527413625138699</v>
      </c>
      <c r="AK146" s="3">
        <v>7.199315928757849E-2</v>
      </c>
      <c r="AL146">
        <v>55.557289778266792</v>
      </c>
      <c r="AM146">
        <v>0.13378787878787876</v>
      </c>
      <c r="AN146" t="b">
        <v>1</v>
      </c>
      <c r="AO146" t="b">
        <v>1</v>
      </c>
    </row>
    <row r="147" spans="1:41" x14ac:dyDescent="0.3">
      <c r="B147" t="s">
        <v>106</v>
      </c>
      <c r="C147">
        <v>22</v>
      </c>
      <c r="D147">
        <v>12</v>
      </c>
      <c r="E147" t="s">
        <v>78</v>
      </c>
      <c r="F147" t="s">
        <v>38</v>
      </c>
      <c r="G147">
        <v>8</v>
      </c>
      <c r="H147" s="2" t="str">
        <f>IF(UnitDetails[[#This Row],[Ethanol Day]]&lt;9,"Early",IF(UnitDetails[[#This Row],[Ethanol Day]]&gt;16,"Late","Mid"))</f>
        <v>Early</v>
      </c>
      <c r="I147" s="2" t="s">
        <v>42</v>
      </c>
      <c r="J147" s="2" t="s">
        <v>39</v>
      </c>
      <c r="K147">
        <v>1000</v>
      </c>
      <c r="L147" s="12">
        <v>2.3066319444444447</v>
      </c>
      <c r="M147">
        <v>23.333886055595151</v>
      </c>
      <c r="N147">
        <v>2.525555555555556</v>
      </c>
      <c r="O147">
        <v>24.543290295726674</v>
      </c>
      <c r="P147">
        <v>2.4963888888888888</v>
      </c>
      <c r="Q147">
        <v>23.903279652166763</v>
      </c>
      <c r="R147">
        <v>2.0622222222222222</v>
      </c>
      <c r="S147">
        <v>21.354337131839852</v>
      </c>
      <c r="T147">
        <v>2.1423611111111112</v>
      </c>
      <c r="U147">
        <v>23.714596135715997</v>
      </c>
      <c r="V147">
        <v>1.1222006608590578</v>
      </c>
      <c r="W147">
        <v>0.43854682636371944</v>
      </c>
      <c r="X147">
        <v>2.525555555555556</v>
      </c>
      <c r="Y147">
        <v>193</v>
      </c>
      <c r="Z147">
        <v>2.4963888888888888</v>
      </c>
      <c r="AA147">
        <v>252</v>
      </c>
      <c r="AB147">
        <v>2.0622222222222222</v>
      </c>
      <c r="AC147">
        <v>208</v>
      </c>
      <c r="AD147">
        <v>2.1423611111111112</v>
      </c>
      <c r="AE147">
        <v>307</v>
      </c>
      <c r="AF147" s="3">
        <v>23.333886055595151</v>
      </c>
      <c r="AG147" s="3">
        <v>2.3685348368643444</v>
      </c>
      <c r="AH147">
        <v>2.8974871241146408E-2</v>
      </c>
      <c r="AI147" s="4">
        <f>1/UnitDetails[[#This Row],[Avg MeanISIinBurst]]</f>
        <v>34.512664152237122</v>
      </c>
      <c r="AJ147">
        <v>74.509447213496671</v>
      </c>
      <c r="AK147" s="3">
        <v>4.3439785113576872E-2</v>
      </c>
      <c r="AL147">
        <v>107.24932353146419</v>
      </c>
      <c r="AM147">
        <v>0.22999999999999993</v>
      </c>
      <c r="AN147" t="b">
        <v>1</v>
      </c>
      <c r="AO147" t="b">
        <v>1</v>
      </c>
    </row>
    <row r="148" spans="1:41" x14ac:dyDescent="0.3">
      <c r="A148" s="8"/>
      <c r="B148" s="8" t="s">
        <v>106</v>
      </c>
      <c r="C148" s="8">
        <v>22</v>
      </c>
      <c r="D148" s="8">
        <v>14</v>
      </c>
      <c r="E148" s="8" t="s">
        <v>79</v>
      </c>
      <c r="F148" t="s">
        <v>38</v>
      </c>
      <c r="G148" s="8">
        <v>8</v>
      </c>
      <c r="H148" s="9" t="str">
        <f>IF(UnitDetails[[#This Row],[Ethanol Day]]&lt;9,"Early",IF(UnitDetails[[#This Row],[Ethanol Day]]&gt;16,"Late","Mid"))</f>
        <v>Early</v>
      </c>
      <c r="I148" s="9" t="s">
        <v>39</v>
      </c>
      <c r="J148" s="9" t="s">
        <v>39</v>
      </c>
      <c r="K148" s="8">
        <v>1000</v>
      </c>
      <c r="L148" s="16">
        <v>2.3299999999999996</v>
      </c>
      <c r="M148" s="8">
        <v>46.038450979817803</v>
      </c>
      <c r="N148" s="8">
        <v>1.997222222222222</v>
      </c>
      <c r="O148" s="8">
        <v>38.809992324476951</v>
      </c>
      <c r="P148" s="8">
        <v>2.1765277777777778</v>
      </c>
      <c r="Q148" s="8">
        <v>47.176431507799045</v>
      </c>
      <c r="R148" s="8">
        <v>2.5077777777777777</v>
      </c>
      <c r="S148" s="8">
        <v>48.578734730435428</v>
      </c>
      <c r="T148" s="8">
        <v>2.6384722222222217</v>
      </c>
      <c r="U148" s="8">
        <v>49.683477067224892</v>
      </c>
      <c r="V148" s="8">
        <v>2.3043232007232586</v>
      </c>
      <c r="W148" s="8">
        <v>0.43295644205905343</v>
      </c>
      <c r="X148" s="8">
        <v>1.997222222222222</v>
      </c>
      <c r="Y148" s="8">
        <v>193</v>
      </c>
      <c r="Z148" s="8">
        <v>2.1765277777777778</v>
      </c>
      <c r="AA148" s="8">
        <v>252</v>
      </c>
      <c r="AB148" s="8">
        <v>2.5077777777777777</v>
      </c>
      <c r="AC148" s="8">
        <v>208</v>
      </c>
      <c r="AD148" s="8">
        <v>2.6384722222222217</v>
      </c>
      <c r="AE148" s="8">
        <v>307</v>
      </c>
      <c r="AF148" s="10">
        <v>46.038450979817803</v>
      </c>
      <c r="AG148" s="10">
        <v>3.8452790248422311</v>
      </c>
      <c r="AH148" s="8">
        <v>4.2014637077602224E-2</v>
      </c>
      <c r="AI148" s="11">
        <f>1/UnitDetails[[#This Row],[Avg MeanISIinBurst]]</f>
        <v>23.801229037227472</v>
      </c>
      <c r="AJ148" s="8">
        <v>41.633307184111594</v>
      </c>
      <c r="AK148" s="10">
        <v>0.13302988178084729</v>
      </c>
      <c r="AL148" s="8">
        <v>46.444191220662532</v>
      </c>
      <c r="AM148" s="8">
        <v>0.28297872340425528</v>
      </c>
      <c r="AN148" s="8" t="b">
        <v>1</v>
      </c>
      <c r="AO148" s="8" t="b">
        <v>1</v>
      </c>
    </row>
    <row r="149" spans="1:41" x14ac:dyDescent="0.3">
      <c r="B149" t="s">
        <v>106</v>
      </c>
      <c r="C149">
        <v>22</v>
      </c>
      <c r="D149">
        <v>15</v>
      </c>
      <c r="E149" t="s">
        <v>80</v>
      </c>
      <c r="F149" t="s">
        <v>38</v>
      </c>
      <c r="G149">
        <v>8</v>
      </c>
      <c r="H149" s="2" t="str">
        <f>IF(UnitDetails[[#This Row],[Ethanol Day]]&lt;9,"Early",IF(UnitDetails[[#This Row],[Ethanol Day]]&gt;16,"Late","Mid"))</f>
        <v>Early</v>
      </c>
      <c r="I149" s="2" t="s">
        <v>42</v>
      </c>
      <c r="J149" s="2" t="s">
        <v>39</v>
      </c>
      <c r="K149">
        <v>1000</v>
      </c>
      <c r="L149" s="12">
        <v>0.89440972222222215</v>
      </c>
      <c r="M149">
        <v>9.791467227325672</v>
      </c>
      <c r="N149">
        <v>0.8897222222222223</v>
      </c>
      <c r="O149">
        <v>10.5988802454868</v>
      </c>
      <c r="P149">
        <v>0.87805555555555559</v>
      </c>
      <c r="Q149">
        <v>9.3102484248568356</v>
      </c>
      <c r="R149">
        <v>0.94777777777777772</v>
      </c>
      <c r="S149">
        <v>9.7882680228636829</v>
      </c>
      <c r="T149">
        <v>0.8620833333333332</v>
      </c>
      <c r="U149">
        <v>9.5859114001946395</v>
      </c>
      <c r="V149">
        <v>1.0727777859493892</v>
      </c>
      <c r="W149">
        <v>1.1100545512375664</v>
      </c>
      <c r="X149">
        <v>0.8897222222222223</v>
      </c>
      <c r="Y149">
        <v>193</v>
      </c>
      <c r="Z149">
        <v>0.87805555555555559</v>
      </c>
      <c r="AA149">
        <v>252</v>
      </c>
      <c r="AB149">
        <v>0.94777777777777772</v>
      </c>
      <c r="AC149">
        <v>208</v>
      </c>
      <c r="AD149">
        <v>0.8620833333333332</v>
      </c>
      <c r="AE149">
        <v>307</v>
      </c>
      <c r="AF149" s="3">
        <v>9.791467227325672</v>
      </c>
      <c r="AG149" s="3">
        <v>2.1613734571242316</v>
      </c>
      <c r="AH149">
        <v>2.6963515247038914E-2</v>
      </c>
      <c r="AI149" s="4">
        <f>1/UnitDetails[[#This Row],[Avg MeanISIinBurst]]</f>
        <v>37.087152429422872</v>
      </c>
      <c r="AJ149">
        <v>74.794868397544008</v>
      </c>
      <c r="AK149" s="3">
        <v>3.3025160555309872E-2</v>
      </c>
      <c r="AL149">
        <v>127.23114710200426</v>
      </c>
      <c r="AM149">
        <v>4.0962962962962965E-2</v>
      </c>
      <c r="AN149" t="b">
        <v>1</v>
      </c>
      <c r="AO149" t="b">
        <v>1</v>
      </c>
    </row>
    <row r="150" spans="1:41" x14ac:dyDescent="0.3">
      <c r="B150" t="s">
        <v>106</v>
      </c>
      <c r="C150">
        <v>22</v>
      </c>
      <c r="D150">
        <v>17</v>
      </c>
      <c r="E150" t="s">
        <v>96</v>
      </c>
      <c r="F150" t="s">
        <v>38</v>
      </c>
      <c r="G150">
        <v>8</v>
      </c>
      <c r="H150" s="2" t="str">
        <f>IF(UnitDetails[[#This Row],[Ethanol Day]]&lt;9,"Early",IF(UnitDetails[[#This Row],[Ethanol Day]]&gt;16,"Late","Mid"))</f>
        <v>Early</v>
      </c>
      <c r="I150" s="2" t="s">
        <v>42</v>
      </c>
      <c r="J150" s="2" t="s">
        <v>39</v>
      </c>
      <c r="K150">
        <v>1000</v>
      </c>
      <c r="L150" s="15">
        <v>1.3468749999999998</v>
      </c>
      <c r="M150">
        <v>13.91743460808692</v>
      </c>
      <c r="N150">
        <v>1.3102777777777777</v>
      </c>
      <c r="O150">
        <v>14.072437832086798</v>
      </c>
      <c r="P150">
        <v>1.4072222222222222</v>
      </c>
      <c r="Q150">
        <v>14.813918793447073</v>
      </c>
      <c r="R150">
        <v>1.2344444444444445</v>
      </c>
      <c r="S150">
        <v>13.318640254288646</v>
      </c>
      <c r="T150">
        <v>1.4355555555555555</v>
      </c>
      <c r="U150">
        <v>13.539448567971844</v>
      </c>
      <c r="V150">
        <v>1.1830111683387103</v>
      </c>
      <c r="W150">
        <v>0.748470129684495</v>
      </c>
      <c r="X150">
        <v>1.3102777777777777</v>
      </c>
      <c r="Y150">
        <v>193</v>
      </c>
      <c r="Z150">
        <v>1.4072222222222222</v>
      </c>
      <c r="AA150">
        <v>252</v>
      </c>
      <c r="AB150">
        <v>1.2344444444444445</v>
      </c>
      <c r="AC150">
        <v>208</v>
      </c>
      <c r="AD150">
        <v>1.4355555555555555</v>
      </c>
      <c r="AE150">
        <v>307</v>
      </c>
      <c r="AF150" s="3">
        <v>13.91743460808692</v>
      </c>
      <c r="AG150" s="3">
        <v>2.1700532714707594</v>
      </c>
      <c r="AH150">
        <v>2.9081061868735176E-2</v>
      </c>
      <c r="AI150" s="4">
        <f>1/UnitDetails[[#This Row],[Avg MeanISIinBurst]]</f>
        <v>34.386639817822207</v>
      </c>
      <c r="AJ150">
        <v>58.029509507482643</v>
      </c>
      <c r="AK150" s="3">
        <v>3.6119898107458956E-2</v>
      </c>
      <c r="AL150">
        <v>101.29370762419971</v>
      </c>
      <c r="AM150">
        <v>8.687943262411349E-2</v>
      </c>
      <c r="AN150" t="b">
        <v>1</v>
      </c>
      <c r="AO150" t="b">
        <v>1</v>
      </c>
    </row>
    <row r="151" spans="1:41" x14ac:dyDescent="0.3">
      <c r="B151" t="s">
        <v>106</v>
      </c>
      <c r="C151">
        <v>22</v>
      </c>
      <c r="D151">
        <v>18</v>
      </c>
      <c r="E151" t="s">
        <v>94</v>
      </c>
      <c r="F151" t="s">
        <v>38</v>
      </c>
      <c r="G151">
        <v>8</v>
      </c>
      <c r="H151" s="2" t="str">
        <f>IF(UnitDetails[[#This Row],[Ethanol Day]]&lt;9,"Early",IF(UnitDetails[[#This Row],[Ethanol Day]]&gt;16,"Late","Mid"))</f>
        <v>Early</v>
      </c>
      <c r="I151" s="2" t="s">
        <v>42</v>
      </c>
      <c r="J151" s="2" t="s">
        <v>39</v>
      </c>
      <c r="K151">
        <v>1000</v>
      </c>
      <c r="L151" s="15">
        <v>1.5976041666666667</v>
      </c>
      <c r="M151">
        <v>8.1616294410384302</v>
      </c>
      <c r="N151">
        <v>1.7177777777777778</v>
      </c>
      <c r="O151">
        <v>9.5868785379101613</v>
      </c>
      <c r="P151">
        <v>1.5630555555555556</v>
      </c>
      <c r="Q151">
        <v>8.0947477449574325</v>
      </c>
      <c r="R151">
        <v>1.4784722222222222</v>
      </c>
      <c r="S151">
        <v>7.0709744484768864</v>
      </c>
      <c r="T151">
        <v>1.6311111111111112</v>
      </c>
      <c r="U151">
        <v>7.8030291167624393</v>
      </c>
      <c r="V151">
        <v>0.98002028131228247</v>
      </c>
      <c r="W151">
        <v>0.62239335422519992</v>
      </c>
      <c r="X151">
        <v>1.7177777777777778</v>
      </c>
      <c r="Y151">
        <v>193</v>
      </c>
      <c r="Z151">
        <v>1.5630555555555556</v>
      </c>
      <c r="AA151">
        <v>252</v>
      </c>
      <c r="AB151">
        <v>1.4784722222222222</v>
      </c>
      <c r="AC151">
        <v>208</v>
      </c>
      <c r="AD151">
        <v>1.6311111111111112</v>
      </c>
      <c r="AE151">
        <v>307</v>
      </c>
      <c r="AF151" s="3">
        <v>8.1616294410384302</v>
      </c>
      <c r="AG151" s="3">
        <v>2.0621236946541761</v>
      </c>
      <c r="AH151">
        <v>2.925084428082509E-2</v>
      </c>
      <c r="AI151" s="4">
        <f>1/UnitDetails[[#This Row],[Avg MeanISIinBurst]]</f>
        <v>34.187047402783293</v>
      </c>
      <c r="AJ151">
        <v>52.878014147937385</v>
      </c>
      <c r="AK151" s="3">
        <v>3.1871292389912868E-2</v>
      </c>
      <c r="AL151">
        <v>99.193294362351864</v>
      </c>
      <c r="AM151">
        <v>6.4326241134751772E-2</v>
      </c>
      <c r="AN151" t="b">
        <v>1</v>
      </c>
      <c r="AO151" t="b">
        <v>1</v>
      </c>
    </row>
    <row r="152" spans="1:41" s="33" customFormat="1" x14ac:dyDescent="0.3">
      <c r="A152" t="s">
        <v>151</v>
      </c>
      <c r="B152" t="s">
        <v>104</v>
      </c>
      <c r="C152">
        <v>19</v>
      </c>
      <c r="D152">
        <v>1</v>
      </c>
      <c r="E152" t="s">
        <v>65</v>
      </c>
      <c r="F152" t="s">
        <v>38</v>
      </c>
      <c r="G152">
        <v>1</v>
      </c>
      <c r="H152" t="str">
        <f>IF(UnitDetails[[#This Row],[Ethanol Day]]&lt;9,"Early",IF(UnitDetails[[#This Row],[Ethanol Day]]&gt;16,"Late","Mid"))</f>
        <v>Early</v>
      </c>
      <c r="I152" t="s">
        <v>42</v>
      </c>
      <c r="J152" t="s">
        <v>39</v>
      </c>
      <c r="K152">
        <v>1037</v>
      </c>
      <c r="L152" s="42">
        <v>0.66093749999999996</v>
      </c>
      <c r="M152">
        <v>20.585561646432495</v>
      </c>
      <c r="N152">
        <v>0.97861111111111099</v>
      </c>
      <c r="O152">
        <v>22.554782733931869</v>
      </c>
      <c r="P152">
        <v>0.74513888888888891</v>
      </c>
      <c r="Q152">
        <v>18.634298415091681</v>
      </c>
      <c r="R152">
        <v>0.76611111111111108</v>
      </c>
      <c r="S152">
        <v>21.217559193368142</v>
      </c>
      <c r="T152">
        <v>0.15388888888888888</v>
      </c>
      <c r="U152">
        <v>18.635229763130468</v>
      </c>
      <c r="V152">
        <v>1.4134638117611056</v>
      </c>
      <c r="W152">
        <v>1.2250936838802222</v>
      </c>
      <c r="X152">
        <v>0.97861111111111099</v>
      </c>
      <c r="Y152">
        <v>203</v>
      </c>
      <c r="Z152">
        <v>0.74513888888888891</v>
      </c>
      <c r="AA152">
        <v>279</v>
      </c>
      <c r="AB152">
        <v>0.76611111111111108</v>
      </c>
      <c r="AC152">
        <v>272</v>
      </c>
      <c r="AD152">
        <v>0.15388888888888888</v>
      </c>
      <c r="AE152">
        <v>121</v>
      </c>
      <c r="AF152">
        <v>20.585561646432495</v>
      </c>
      <c r="AG152">
        <v>2.2283461698729874</v>
      </c>
      <c r="AH152">
        <v>2.1917374963652553E-2</v>
      </c>
      <c r="AI152" s="42">
        <f>1/UnitDetails[[#This Row],[Avg MeanISIinBurst]]</f>
        <v>45.625901900131062</v>
      </c>
      <c r="AJ152">
        <v>97.915043605770038</v>
      </c>
      <c r="AK152">
        <v>2.8583085913771723E-2</v>
      </c>
      <c r="AL152">
        <v>149.09994656992282</v>
      </c>
      <c r="AM152">
        <v>7.7416666666666675E-2</v>
      </c>
      <c r="AN152" t="b">
        <v>1</v>
      </c>
      <c r="AO152" t="b">
        <v>1</v>
      </c>
    </row>
    <row r="153" spans="1:41" x14ac:dyDescent="0.3">
      <c r="A153" s="53" t="s">
        <v>151</v>
      </c>
      <c r="B153" s="53" t="s">
        <v>104</v>
      </c>
      <c r="C153" s="53">
        <v>19</v>
      </c>
      <c r="D153" s="53">
        <v>4</v>
      </c>
      <c r="E153" s="53" t="s">
        <v>73</v>
      </c>
      <c r="F153" t="s">
        <v>38</v>
      </c>
      <c r="G153" s="53">
        <v>1</v>
      </c>
      <c r="H153" s="53" t="str">
        <f>IF(UnitDetails[[#This Row],[Ethanol Day]]&lt;9,"Early",IF(UnitDetails[[#This Row],[Ethanol Day]]&gt;16,"Late","Mid"))</f>
        <v>Early</v>
      </c>
      <c r="I153" s="53" t="s">
        <v>39</v>
      </c>
      <c r="J153" s="53" t="s">
        <v>39</v>
      </c>
      <c r="K153" s="53">
        <v>1037</v>
      </c>
      <c r="L153" s="42">
        <v>0.23930555555555558</v>
      </c>
      <c r="M153" s="53">
        <v>30.115480616226989</v>
      </c>
      <c r="N153" s="53">
        <v>0.31749999999999995</v>
      </c>
      <c r="O153" s="53">
        <v>28.78433602971478</v>
      </c>
      <c r="P153" s="53">
        <v>0.2779166666666667</v>
      </c>
      <c r="Q153" s="53">
        <v>29.580979903923691</v>
      </c>
      <c r="R153" s="53">
        <v>0.31291666666666668</v>
      </c>
      <c r="S153" s="53">
        <v>30.592288736932961</v>
      </c>
      <c r="T153" s="53">
        <v>4.8888888888888905E-2</v>
      </c>
      <c r="U153" s="53">
        <v>32.714988068344987</v>
      </c>
      <c r="V153" s="53">
        <v>1.7851741020567637</v>
      </c>
      <c r="W153" s="53">
        <v>3.2725955847112389</v>
      </c>
      <c r="X153" s="53">
        <v>0.31749999999999995</v>
      </c>
      <c r="Y153" s="53">
        <v>203</v>
      </c>
      <c r="Z153" s="53">
        <v>0.2779166666666667</v>
      </c>
      <c r="AA153" s="53">
        <v>279</v>
      </c>
      <c r="AB153" s="53">
        <v>0.31291666666666668</v>
      </c>
      <c r="AC153" s="53">
        <v>272</v>
      </c>
      <c r="AD153" s="53">
        <v>4.8888888888888905E-2</v>
      </c>
      <c r="AE153" s="53">
        <v>121</v>
      </c>
      <c r="AF153" s="53">
        <v>30.115480616226989</v>
      </c>
      <c r="AG153" s="53">
        <v>2.36605234340393</v>
      </c>
      <c r="AH153" s="53">
        <v>1.9904051647711592E-2</v>
      </c>
      <c r="AI153" s="42">
        <f>1/UnitDetails[[#This Row],[Avg MeanISIinBurst]]</f>
        <v>50.241027188802136</v>
      </c>
      <c r="AJ153" s="53">
        <v>90.513059880653813</v>
      </c>
      <c r="AK153" s="53">
        <v>2.8383939472413154E-2</v>
      </c>
      <c r="AL153" s="53">
        <v>136.653042801971</v>
      </c>
      <c r="AM153" s="53">
        <v>3.85E-2</v>
      </c>
      <c r="AN153" s="53" t="b">
        <v>1</v>
      </c>
      <c r="AO153" s="53" t="b">
        <v>1</v>
      </c>
    </row>
    <row r="154" spans="1:41" x14ac:dyDescent="0.3">
      <c r="A154" t="s">
        <v>151</v>
      </c>
      <c r="B154" t="s">
        <v>104</v>
      </c>
      <c r="C154">
        <v>19</v>
      </c>
      <c r="D154">
        <v>5</v>
      </c>
      <c r="E154" t="s">
        <v>69</v>
      </c>
      <c r="F154" t="s">
        <v>38</v>
      </c>
      <c r="G154">
        <v>1</v>
      </c>
      <c r="H154" t="str">
        <f>IF(UnitDetails[[#This Row],[Ethanol Day]]&lt;9,"Early",IF(UnitDetails[[#This Row],[Ethanol Day]]&gt;16,"Late","Mid"))</f>
        <v>Early</v>
      </c>
      <c r="I154" t="s">
        <v>39</v>
      </c>
      <c r="J154" t="s">
        <v>39</v>
      </c>
      <c r="K154">
        <v>1037</v>
      </c>
      <c r="L154" s="42">
        <v>0.24305555555555552</v>
      </c>
      <c r="M154">
        <v>28.402729228566749</v>
      </c>
      <c r="N154">
        <v>0.59055555555555539</v>
      </c>
      <c r="O154">
        <v>32.186367670777543</v>
      </c>
      <c r="P154">
        <v>0.18402777777777779</v>
      </c>
      <c r="Q154">
        <v>25.878607947516549</v>
      </c>
      <c r="R154">
        <v>0.51902777777777787</v>
      </c>
      <c r="S154">
        <v>24.839177583864661</v>
      </c>
      <c r="T154">
        <v>-0.32138888888888889</v>
      </c>
      <c r="U154">
        <v>31.996186041357685</v>
      </c>
      <c r="V154">
        <v>2.2415398603961583</v>
      </c>
      <c r="W154">
        <v>2.0632429181790686</v>
      </c>
      <c r="X154">
        <v>0.59055555555555539</v>
      </c>
      <c r="Y154">
        <v>203</v>
      </c>
      <c r="Z154">
        <v>0.18402777777777779</v>
      </c>
      <c r="AA154">
        <v>279</v>
      </c>
      <c r="AB154">
        <v>0.51902777777777787</v>
      </c>
      <c r="AC154">
        <v>272</v>
      </c>
      <c r="AD154">
        <v>-0.32138888888888889</v>
      </c>
      <c r="AE154">
        <v>121</v>
      </c>
      <c r="AF154">
        <v>28.402729228566749</v>
      </c>
      <c r="AG154">
        <v>2.5185759059082611</v>
      </c>
      <c r="AH154">
        <v>1.8427449949934133E-2</v>
      </c>
      <c r="AI154" s="42">
        <f>1/UnitDetails[[#This Row],[Avg MeanISIinBurst]]</f>
        <v>54.266868325075784</v>
      </c>
      <c r="AJ154">
        <v>121.26654300567148</v>
      </c>
      <c r="AK154">
        <v>3.0294483438670649E-2</v>
      </c>
      <c r="AL154">
        <v>165.84072360850053</v>
      </c>
      <c r="AM154">
        <v>7.133333333333336E-2</v>
      </c>
      <c r="AN154" t="b">
        <v>1</v>
      </c>
      <c r="AO154" t="b">
        <v>1</v>
      </c>
    </row>
    <row r="155" spans="1:41" s="8" customFormat="1" x14ac:dyDescent="0.3">
      <c r="A155" s="56" t="s">
        <v>151</v>
      </c>
      <c r="B155" s="56" t="s">
        <v>104</v>
      </c>
      <c r="C155" s="56">
        <v>19</v>
      </c>
      <c r="D155" s="56">
        <v>6</v>
      </c>
      <c r="E155" s="56" t="s">
        <v>74</v>
      </c>
      <c r="F155" t="s">
        <v>38</v>
      </c>
      <c r="G155" s="56">
        <v>1</v>
      </c>
      <c r="H155" s="57" t="str">
        <f>IF(UnitDetails[[#This Row],[Ethanol Day]]&lt;9,"Early",IF(UnitDetails[[#This Row],[Ethanol Day]]&gt;16,"Late","Mid"))</f>
        <v>Early</v>
      </c>
      <c r="I155" s="57" t="s">
        <v>39</v>
      </c>
      <c r="J155" s="57" t="s">
        <v>39</v>
      </c>
      <c r="K155" s="56">
        <v>1037</v>
      </c>
      <c r="L155" s="26">
        <v>0.13958333333333331</v>
      </c>
      <c r="M155" s="56">
        <v>10.385447281169238</v>
      </c>
      <c r="N155" s="56">
        <v>0.22361111111111109</v>
      </c>
      <c r="O155" s="56">
        <v>10.989185201213729</v>
      </c>
      <c r="P155" s="56">
        <v>0.14624999999999999</v>
      </c>
      <c r="Q155" s="56">
        <v>8.3664523547447747</v>
      </c>
      <c r="R155" s="56">
        <v>0.245</v>
      </c>
      <c r="S155" s="56">
        <v>9.4991197604235769</v>
      </c>
      <c r="T155" s="56">
        <v>-5.6527777777777809E-2</v>
      </c>
      <c r="U155" s="56">
        <v>13.831397618750659</v>
      </c>
      <c r="V155" s="56">
        <v>1.4426224370425429</v>
      </c>
      <c r="W155" s="56">
        <v>4.4439848095083034</v>
      </c>
      <c r="X155" s="56">
        <v>0.22361111111111109</v>
      </c>
      <c r="Y155" s="56">
        <v>203</v>
      </c>
      <c r="Z155" s="56">
        <v>0.14624999999999999</v>
      </c>
      <c r="AA155" s="56">
        <v>279</v>
      </c>
      <c r="AB155" s="56">
        <v>0.245</v>
      </c>
      <c r="AC155" s="56">
        <v>272</v>
      </c>
      <c r="AD155" s="56">
        <v>-5.6527777777777809E-2</v>
      </c>
      <c r="AE155" s="56">
        <v>121</v>
      </c>
      <c r="AF155" s="51">
        <v>10.385447281169238</v>
      </c>
      <c r="AG155" s="51">
        <v>2.2192517006802723</v>
      </c>
      <c r="AH155" s="56">
        <v>2.2880546768707485E-2</v>
      </c>
      <c r="AI155" s="11">
        <f>1/UnitDetails[[#This Row],[Avg MeanISIinBurst]]</f>
        <v>43.705249271737124</v>
      </c>
      <c r="AJ155" s="56">
        <v>107.64380614458685</v>
      </c>
      <c r="AK155" s="51">
        <v>2.7603025510201423E-2</v>
      </c>
      <c r="AL155" s="56">
        <v>146.28749796194435</v>
      </c>
      <c r="AM155" s="56">
        <v>1.2105263157894735E-2</v>
      </c>
      <c r="AN155" s="56" t="b">
        <v>1</v>
      </c>
      <c r="AO155" s="56" t="b">
        <v>1</v>
      </c>
    </row>
    <row r="156" spans="1:41" x14ac:dyDescent="0.3">
      <c r="A156" s="8" t="s">
        <v>151</v>
      </c>
      <c r="B156" s="8" t="s">
        <v>104</v>
      </c>
      <c r="C156" s="8">
        <v>19</v>
      </c>
      <c r="D156" s="8">
        <v>10</v>
      </c>
      <c r="E156" s="8" t="s">
        <v>91</v>
      </c>
      <c r="F156" t="s">
        <v>38</v>
      </c>
      <c r="G156" s="8">
        <v>1</v>
      </c>
      <c r="H156" s="9" t="str">
        <f>IF(UnitDetails[[#This Row],[Ethanol Day]]&lt;9,"Early",IF(UnitDetails[[#This Row],[Ethanol Day]]&gt;16,"Late","Mid"))</f>
        <v>Early</v>
      </c>
      <c r="I156" s="9" t="s">
        <v>39</v>
      </c>
      <c r="J156" s="9" t="s">
        <v>39</v>
      </c>
      <c r="K156" s="8">
        <v>1037</v>
      </c>
      <c r="L156" s="16">
        <v>7.0416666666666655E-2</v>
      </c>
      <c r="M156" s="8">
        <v>16.538978095213388</v>
      </c>
      <c r="N156" s="8">
        <v>0.22472222222222227</v>
      </c>
      <c r="O156" s="8">
        <v>16.416307607642317</v>
      </c>
      <c r="P156" s="8">
        <v>9.0833333333333321E-2</v>
      </c>
      <c r="Q156" s="8">
        <v>15.811642417445945</v>
      </c>
      <c r="R156" s="8">
        <v>0.19138888888888886</v>
      </c>
      <c r="S156" s="8">
        <v>16.556230104371107</v>
      </c>
      <c r="T156" s="8">
        <v>-0.2252777777777778</v>
      </c>
      <c r="U156" s="8">
        <v>18.392120934493818</v>
      </c>
      <c r="V156" s="8">
        <v>1.8324121857622491</v>
      </c>
      <c r="W156" s="8">
        <v>5.3018460264900664</v>
      </c>
      <c r="X156" s="8">
        <v>0.22472222222222227</v>
      </c>
      <c r="Y156" s="8">
        <v>203</v>
      </c>
      <c r="Z156" s="8">
        <v>9.0833333333333321E-2</v>
      </c>
      <c r="AA156" s="8">
        <v>279</v>
      </c>
      <c r="AB156" s="8">
        <v>0.19138888888888886</v>
      </c>
      <c r="AC156" s="8">
        <v>272</v>
      </c>
      <c r="AD156" s="8">
        <v>-0.2252777777777778</v>
      </c>
      <c r="AE156" s="8">
        <v>121</v>
      </c>
      <c r="AF156" s="10">
        <v>16.538978095213388</v>
      </c>
      <c r="AG156" s="10">
        <v>2.18161111764053</v>
      </c>
      <c r="AH156" s="8">
        <v>1.7796232027436076E-2</v>
      </c>
      <c r="AI156" s="11">
        <f>1/UnitDetails[[#This Row],[Avg MeanISIinBurst]]</f>
        <v>56.191670150081265</v>
      </c>
      <c r="AJ156" s="8">
        <v>96.72843053848753</v>
      </c>
      <c r="AK156" s="10">
        <v>2.170894164650292E-2</v>
      </c>
      <c r="AL156" s="8">
        <v>165.17857904399273</v>
      </c>
      <c r="AM156" s="8">
        <v>1.7333333333333333E-2</v>
      </c>
      <c r="AN156" s="8" t="b">
        <v>1</v>
      </c>
      <c r="AO156" s="8" t="b">
        <v>1</v>
      </c>
    </row>
    <row r="157" spans="1:41" x14ac:dyDescent="0.3">
      <c r="A157" s="8" t="s">
        <v>151</v>
      </c>
      <c r="B157" s="8" t="s">
        <v>104</v>
      </c>
      <c r="C157" s="8">
        <v>19</v>
      </c>
      <c r="D157" s="8">
        <v>11</v>
      </c>
      <c r="E157" s="8" t="s">
        <v>76</v>
      </c>
      <c r="F157" t="s">
        <v>38</v>
      </c>
      <c r="G157" s="8">
        <v>1</v>
      </c>
      <c r="H157" s="9" t="str">
        <f>IF(UnitDetails[[#This Row],[Ethanol Day]]&lt;9,"Early",IF(UnitDetails[[#This Row],[Ethanol Day]]&gt;16,"Late","Mid"))</f>
        <v>Early</v>
      </c>
      <c r="I157" s="9" t="s">
        <v>39</v>
      </c>
      <c r="J157" s="9" t="s">
        <v>39</v>
      </c>
      <c r="K157" s="8">
        <v>1037</v>
      </c>
      <c r="L157" s="16">
        <v>1.4221527777777776</v>
      </c>
      <c r="M157" s="8">
        <v>32.495348299132814</v>
      </c>
      <c r="N157" s="8">
        <v>1.6315277777777775</v>
      </c>
      <c r="O157" s="8">
        <v>33.871141100175201</v>
      </c>
      <c r="P157" s="8">
        <v>1.2034722222222223</v>
      </c>
      <c r="Q157" s="8">
        <v>26.087769247143889</v>
      </c>
      <c r="R157" s="8">
        <v>1.4686111111111109</v>
      </c>
      <c r="S157" s="8">
        <v>33.416513397475583</v>
      </c>
      <c r="T157" s="8">
        <v>1.3849999999999998</v>
      </c>
      <c r="U157" s="8">
        <v>38.580730920343946</v>
      </c>
      <c r="V157" s="8">
        <v>1.4817305536957632</v>
      </c>
      <c r="W157" s="8">
        <v>0.67227566783096371</v>
      </c>
      <c r="X157" s="8">
        <v>1.6315277777777775</v>
      </c>
      <c r="Y157" s="8">
        <v>203</v>
      </c>
      <c r="Z157" s="8">
        <v>1.2034722222222223</v>
      </c>
      <c r="AA157" s="8">
        <v>279</v>
      </c>
      <c r="AB157" s="8">
        <v>1.4686111111111109</v>
      </c>
      <c r="AC157" s="8">
        <v>272</v>
      </c>
      <c r="AD157" s="8">
        <v>1.3849999999999998</v>
      </c>
      <c r="AE157" s="8">
        <v>121</v>
      </c>
      <c r="AF157" s="10">
        <v>32.495348299132814</v>
      </c>
      <c r="AG157" s="10">
        <v>2.5564438956248425</v>
      </c>
      <c r="AH157" s="8">
        <v>2.2820200739889048E-2</v>
      </c>
      <c r="AI157" s="11">
        <f>1/UnitDetails[[#This Row],[Avg MeanISIinBurst]]</f>
        <v>43.820823988284602</v>
      </c>
      <c r="AJ157" s="8">
        <v>118.7181346864274</v>
      </c>
      <c r="AK157" s="10">
        <v>3.8878317323878406E-2</v>
      </c>
      <c r="AL157" s="8">
        <v>142.87922587708323</v>
      </c>
      <c r="AM157" s="8">
        <v>0.19816666666666669</v>
      </c>
      <c r="AN157" s="8" t="b">
        <v>1</v>
      </c>
      <c r="AO157" s="8" t="b">
        <v>1</v>
      </c>
    </row>
    <row r="158" spans="1:41" x14ac:dyDescent="0.3">
      <c r="B158" t="s">
        <v>104</v>
      </c>
      <c r="C158">
        <v>19</v>
      </c>
      <c r="D158">
        <v>12</v>
      </c>
      <c r="E158" t="s">
        <v>77</v>
      </c>
      <c r="F158" t="s">
        <v>38</v>
      </c>
      <c r="G158">
        <v>1</v>
      </c>
      <c r="H158" s="2" t="str">
        <f>IF(UnitDetails[[#This Row],[Ethanol Day]]&lt;9,"Early",IF(UnitDetails[[#This Row],[Ethanol Day]]&gt;16,"Late","Mid"))</f>
        <v>Early</v>
      </c>
      <c r="I158" s="2" t="s">
        <v>39</v>
      </c>
      <c r="J158" s="2" t="s">
        <v>40</v>
      </c>
      <c r="K158">
        <v>1037</v>
      </c>
      <c r="L158" s="13">
        <v>1.4426388888888888</v>
      </c>
      <c r="M158">
        <v>30.777358987406007</v>
      </c>
      <c r="N158">
        <v>1.6280555555555554</v>
      </c>
      <c r="O158">
        <v>31.778084844158059</v>
      </c>
      <c r="P158">
        <v>1.5555555555555556</v>
      </c>
      <c r="Q158">
        <v>25.364178041544495</v>
      </c>
      <c r="R158">
        <v>1.1716666666666666</v>
      </c>
      <c r="S158">
        <v>29.317472544559791</v>
      </c>
      <c r="T158">
        <v>1.4152777777777776</v>
      </c>
      <c r="U158">
        <v>42.445515286968224</v>
      </c>
      <c r="V158">
        <v>1.5431488343586972</v>
      </c>
      <c r="W158">
        <v>0.64994509325783889</v>
      </c>
      <c r="X158">
        <v>1.6280555555555554</v>
      </c>
      <c r="Y158">
        <v>203</v>
      </c>
      <c r="Z158">
        <v>1.5555555555555556</v>
      </c>
      <c r="AA158">
        <v>279</v>
      </c>
      <c r="AB158">
        <v>1.1716666666666666</v>
      </c>
      <c r="AC158">
        <v>272</v>
      </c>
      <c r="AD158">
        <v>1.4152777777777776</v>
      </c>
      <c r="AE158">
        <v>121</v>
      </c>
      <c r="AF158" s="3">
        <v>30.777358987406007</v>
      </c>
      <c r="AG158" s="3">
        <v>2.530622087577183</v>
      </c>
      <c r="AH158">
        <v>2.2686308544692939E-2</v>
      </c>
      <c r="AI158" s="4">
        <f>1/UnitDetails[[#This Row],[Avg MeanISIinBurst]]</f>
        <v>44.079449859811255</v>
      </c>
      <c r="AJ158">
        <v>129.364609043548</v>
      </c>
      <c r="AK158" s="3">
        <v>3.6567867871677914E-2</v>
      </c>
      <c r="AL158">
        <v>145.91087570162333</v>
      </c>
      <c r="AM158">
        <v>0.20374999999999996</v>
      </c>
      <c r="AN158" t="b">
        <v>1</v>
      </c>
      <c r="AO158" t="b">
        <v>1</v>
      </c>
    </row>
    <row r="159" spans="1:41" x14ac:dyDescent="0.3">
      <c r="B159" t="s">
        <v>104</v>
      </c>
      <c r="C159">
        <v>19</v>
      </c>
      <c r="D159">
        <v>13</v>
      </c>
      <c r="E159" t="s">
        <v>78</v>
      </c>
      <c r="F159" t="s">
        <v>38</v>
      </c>
      <c r="G159">
        <v>1</v>
      </c>
      <c r="H159" s="2" t="str">
        <f>IF(UnitDetails[[#This Row],[Ethanol Day]]&lt;9,"Early",IF(UnitDetails[[#This Row],[Ethanol Day]]&gt;16,"Late","Mid"))</f>
        <v>Early</v>
      </c>
      <c r="I159" s="2" t="s">
        <v>39</v>
      </c>
      <c r="J159" s="2" t="s">
        <v>40</v>
      </c>
      <c r="K159">
        <v>1037</v>
      </c>
      <c r="L159" s="14">
        <v>0.4408333333333333</v>
      </c>
      <c r="M159">
        <v>14.007755167483088</v>
      </c>
      <c r="N159">
        <v>0.79333333333333333</v>
      </c>
      <c r="O159">
        <v>15.816716981390597</v>
      </c>
      <c r="P159">
        <v>0.54944444444444451</v>
      </c>
      <c r="Q159">
        <v>9.7341574780245264</v>
      </c>
      <c r="R159">
        <v>0.75972222222222208</v>
      </c>
      <c r="S159">
        <v>14.322034280192483</v>
      </c>
      <c r="T159">
        <v>-0.33916666666666684</v>
      </c>
      <c r="U159">
        <v>18.308468693166393</v>
      </c>
      <c r="V159">
        <v>1.5488828252391098</v>
      </c>
      <c r="W159">
        <v>1.3845265287496198</v>
      </c>
      <c r="X159">
        <v>0.79333333333333333</v>
      </c>
      <c r="Y159">
        <v>203</v>
      </c>
      <c r="Z159">
        <v>0.54944444444444451</v>
      </c>
      <c r="AA159">
        <v>279</v>
      </c>
      <c r="AB159">
        <v>0.75972222222222208</v>
      </c>
      <c r="AC159">
        <v>272</v>
      </c>
      <c r="AD159">
        <v>-0.33916666666666684</v>
      </c>
      <c r="AE159">
        <v>121</v>
      </c>
      <c r="AF159" s="3">
        <v>14.007755167483088</v>
      </c>
      <c r="AG159" s="3">
        <v>2.3144297338078257</v>
      </c>
      <c r="AH159">
        <v>2.4566389371815694E-2</v>
      </c>
      <c r="AI159" s="4">
        <f>1/UnitDetails[[#This Row],[Avg MeanISIinBurst]]</f>
        <v>40.706022560534315</v>
      </c>
      <c r="AJ159">
        <v>90.647898395880347</v>
      </c>
      <c r="AK159" s="3">
        <v>3.4805364635817668E-2</v>
      </c>
      <c r="AL159">
        <v>128.52722037647044</v>
      </c>
      <c r="AM159">
        <v>5.5952380952380962E-2</v>
      </c>
      <c r="AN159" t="b">
        <v>1</v>
      </c>
      <c r="AO159" t="b">
        <v>1</v>
      </c>
    </row>
    <row r="160" spans="1:41" x14ac:dyDescent="0.3">
      <c r="B160" t="s">
        <v>104</v>
      </c>
      <c r="C160">
        <v>19</v>
      </c>
      <c r="D160">
        <v>3</v>
      </c>
      <c r="E160" t="s">
        <v>68</v>
      </c>
      <c r="F160" t="s">
        <v>38</v>
      </c>
      <c r="G160">
        <v>1</v>
      </c>
      <c r="H160" s="2" t="str">
        <f>IF(UnitDetails[[#This Row],[Ethanol Day]]&lt;9,"Early",IF(UnitDetails[[#This Row],[Ethanol Day]]&gt;16,"Late","Mid"))</f>
        <v>Early</v>
      </c>
      <c r="I160" s="2" t="s">
        <v>40</v>
      </c>
      <c r="J160" s="2" t="s">
        <v>39</v>
      </c>
      <c r="K160">
        <v>1037</v>
      </c>
      <c r="L160" s="13">
        <v>2.8698263888888889</v>
      </c>
      <c r="M160">
        <v>44.10102946238267</v>
      </c>
      <c r="N160">
        <v>3.5084722222222222</v>
      </c>
      <c r="O160">
        <v>45.566358268281377</v>
      </c>
      <c r="P160">
        <v>3.4674999999999998</v>
      </c>
      <c r="Q160">
        <v>40.756018247991214</v>
      </c>
      <c r="R160">
        <v>3.4741666666666671</v>
      </c>
      <c r="S160">
        <v>41.845245203108952</v>
      </c>
      <c r="T160">
        <v>1.0291666666666668</v>
      </c>
      <c r="U160">
        <v>52.616184265565387</v>
      </c>
      <c r="V160">
        <v>1.7179569174848373</v>
      </c>
      <c r="W160">
        <v>0.28052665000410576</v>
      </c>
      <c r="X160">
        <v>3.5084722222222222</v>
      </c>
      <c r="Y160">
        <v>203</v>
      </c>
      <c r="Z160">
        <v>3.4674999999999998</v>
      </c>
      <c r="AA160">
        <v>279</v>
      </c>
      <c r="AB160">
        <v>3.4741666666666671</v>
      </c>
      <c r="AC160">
        <v>272</v>
      </c>
      <c r="AD160">
        <v>1.0291666666666668</v>
      </c>
      <c r="AE160">
        <v>121</v>
      </c>
      <c r="AF160" s="3">
        <v>44.10102946238267</v>
      </c>
      <c r="AG160" s="3">
        <v>3.4427108819962955</v>
      </c>
      <c r="AH160">
        <v>3.1544951888818534E-2</v>
      </c>
      <c r="AI160" s="4">
        <f>1/UnitDetails[[#This Row],[Avg MeanISIinBurst]]</f>
        <v>31.700793316297982</v>
      </c>
      <c r="AJ160">
        <v>67.78843796987023</v>
      </c>
      <c r="AK160" s="3">
        <v>7.76866880738665E-2</v>
      </c>
      <c r="AL160">
        <v>69.167183466121671</v>
      </c>
      <c r="AM160">
        <v>0.47544715447154468</v>
      </c>
      <c r="AN160" t="b">
        <v>1</v>
      </c>
      <c r="AO160" t="b">
        <v>1</v>
      </c>
    </row>
    <row r="161" spans="1:41" x14ac:dyDescent="0.3">
      <c r="B161" t="s">
        <v>104</v>
      </c>
      <c r="C161">
        <v>19</v>
      </c>
      <c r="D161">
        <v>2</v>
      </c>
      <c r="E161" t="s">
        <v>82</v>
      </c>
      <c r="F161" t="s">
        <v>38</v>
      </c>
      <c r="G161">
        <v>1</v>
      </c>
      <c r="H161" s="2" t="str">
        <f>IF(UnitDetails[[#This Row],[Ethanol Day]]&lt;9,"Early",IF(UnitDetails[[#This Row],[Ethanol Day]]&gt;16,"Late","Mid"))</f>
        <v>Early</v>
      </c>
      <c r="I161" s="2" t="s">
        <v>39</v>
      </c>
      <c r="J161" s="2" t="s">
        <v>39</v>
      </c>
      <c r="K161">
        <v>1037</v>
      </c>
      <c r="L161" s="15">
        <v>5.1215277777777769E-2</v>
      </c>
      <c r="M161">
        <v>36.82416994439771</v>
      </c>
      <c r="N161">
        <v>0.12527777777777777</v>
      </c>
      <c r="O161">
        <v>43.805064999862971</v>
      </c>
      <c r="P161">
        <v>3.9305555555555552E-2</v>
      </c>
      <c r="Q161">
        <v>33.492763772175536</v>
      </c>
      <c r="R161">
        <v>9.3333333333333324E-2</v>
      </c>
      <c r="S161">
        <v>32.241057480187912</v>
      </c>
      <c r="T161">
        <v>-5.3055555555555557E-2</v>
      </c>
      <c r="U161">
        <v>37.295238095238098</v>
      </c>
      <c r="V161">
        <v>2.0280647012810942</v>
      </c>
      <c r="W161">
        <v>10.812011347376787</v>
      </c>
      <c r="X161">
        <v>0.12527777777777777</v>
      </c>
      <c r="Y161">
        <v>203</v>
      </c>
      <c r="Z161">
        <v>3.9305555555555552E-2</v>
      </c>
      <c r="AA161">
        <v>279</v>
      </c>
      <c r="AB161">
        <v>9.3333333333333324E-2</v>
      </c>
      <c r="AC161">
        <v>272</v>
      </c>
      <c r="AD161">
        <v>-5.3055555555555557E-2</v>
      </c>
      <c r="AE161">
        <v>121</v>
      </c>
      <c r="AF161" s="3">
        <v>36.82416994439771</v>
      </c>
      <c r="AG161" s="3">
        <v>2.3309613589025351</v>
      </c>
      <c r="AH161">
        <v>1.6871930453805448E-2</v>
      </c>
      <c r="AI161" s="4">
        <f>1/UnitDetails[[#This Row],[Avg MeanISIinBurst]]</f>
        <v>59.270040422342475</v>
      </c>
      <c r="AJ161">
        <v>89.598593811731433</v>
      </c>
      <c r="AK161" s="3">
        <v>2.3060143332906881E-2</v>
      </c>
      <c r="AL161">
        <v>146.46589225505107</v>
      </c>
      <c r="AM161">
        <v>1.7407407407407413E-2</v>
      </c>
      <c r="AN161" t="b">
        <v>1</v>
      </c>
      <c r="AO161" t="b">
        <v>1</v>
      </c>
    </row>
    <row r="162" spans="1:41" x14ac:dyDescent="0.3">
      <c r="B162" t="s">
        <v>104</v>
      </c>
      <c r="C162">
        <v>19</v>
      </c>
      <c r="D162">
        <v>9</v>
      </c>
      <c r="E162" t="s">
        <v>75</v>
      </c>
      <c r="F162" t="s">
        <v>38</v>
      </c>
      <c r="G162">
        <v>1</v>
      </c>
      <c r="H162" s="2" t="str">
        <f>IF(UnitDetails[[#This Row],[Ethanol Day]]&lt;9,"Early",IF(UnitDetails[[#This Row],[Ethanol Day]]&gt;16,"Late","Mid"))</f>
        <v>Early</v>
      </c>
      <c r="I162" s="2" t="s">
        <v>39</v>
      </c>
      <c r="J162" s="2" t="s">
        <v>40</v>
      </c>
      <c r="K162">
        <v>1037</v>
      </c>
      <c r="L162" s="13">
        <v>0.40031249999999996</v>
      </c>
      <c r="M162">
        <v>14.797175632025104</v>
      </c>
      <c r="N162">
        <v>0.70444444444444443</v>
      </c>
      <c r="O162">
        <v>16.284906431242636</v>
      </c>
      <c r="P162">
        <v>0.39902777777777776</v>
      </c>
      <c r="Q162">
        <v>11.030605477458321</v>
      </c>
      <c r="R162">
        <v>0.62388888888888905</v>
      </c>
      <c r="S162">
        <v>14.502527681130493</v>
      </c>
      <c r="T162">
        <v>-0.12611111111111131</v>
      </c>
      <c r="U162">
        <v>20.192105377715752</v>
      </c>
      <c r="V162">
        <v>1.3826382751228923</v>
      </c>
      <c r="W162">
        <v>1.6211436365254539</v>
      </c>
      <c r="X162">
        <v>0.70444444444444443</v>
      </c>
      <c r="Y162">
        <v>203</v>
      </c>
      <c r="Z162">
        <v>0.39902777777777776</v>
      </c>
      <c r="AA162">
        <v>279</v>
      </c>
      <c r="AB162">
        <v>0.62388888888888905</v>
      </c>
      <c r="AC162">
        <v>272</v>
      </c>
      <c r="AD162">
        <v>-0.12611111111111131</v>
      </c>
      <c r="AE162">
        <v>121</v>
      </c>
      <c r="AF162" s="3">
        <v>14.797175632025104</v>
      </c>
      <c r="AG162" s="3">
        <v>2.2881592416708907</v>
      </c>
      <c r="AH162">
        <v>2.039689352332355E-2</v>
      </c>
      <c r="AI162" s="4">
        <f>1/UnitDetails[[#This Row],[Avg MeanISIinBurst]]</f>
        <v>49.027073601012553</v>
      </c>
      <c r="AJ162">
        <v>124.36839642012353</v>
      </c>
      <c r="AK162" s="3">
        <v>2.5596010100879522E-2</v>
      </c>
      <c r="AL162">
        <v>169.23083846809004</v>
      </c>
      <c r="AM162">
        <v>4.7804878048780482E-2</v>
      </c>
      <c r="AN162" t="b">
        <v>1</v>
      </c>
      <c r="AO162" t="b">
        <v>1</v>
      </c>
    </row>
    <row r="163" spans="1:41" x14ac:dyDescent="0.3">
      <c r="A163" s="8"/>
      <c r="B163" s="8" t="s">
        <v>107</v>
      </c>
      <c r="C163" s="8">
        <v>23</v>
      </c>
      <c r="D163" s="8">
        <v>1</v>
      </c>
      <c r="E163" s="8" t="s">
        <v>65</v>
      </c>
      <c r="F163" t="s">
        <v>38</v>
      </c>
      <c r="G163" s="8">
        <v>9</v>
      </c>
      <c r="H163" s="9" t="str">
        <f>IF(UnitDetails[[#This Row],[Ethanol Day]]&lt;9,"Early",IF(UnitDetails[[#This Row],[Ethanol Day]]&gt;16,"Late","Mid"))</f>
        <v>Mid</v>
      </c>
      <c r="I163" s="9" t="s">
        <v>39</v>
      </c>
      <c r="J163" s="9" t="s">
        <v>40</v>
      </c>
      <c r="K163" s="8">
        <v>1109</v>
      </c>
      <c r="L163" s="41">
        <v>2.825069444444444</v>
      </c>
      <c r="M163" s="8">
        <v>32.576147132027174</v>
      </c>
      <c r="N163" s="8">
        <v>2.3674999999999997</v>
      </c>
      <c r="O163" s="8">
        <v>26.601017173262704</v>
      </c>
      <c r="P163" s="8">
        <v>2.4669444444444442</v>
      </c>
      <c r="Q163" s="8">
        <v>29.813307867955675</v>
      </c>
      <c r="R163" s="8">
        <v>3.1263888888888887</v>
      </c>
      <c r="S163" s="8">
        <v>38.040318794241934</v>
      </c>
      <c r="T163" s="8">
        <v>3.3394444444444447</v>
      </c>
      <c r="U163" s="8">
        <v>37.051121370994075</v>
      </c>
      <c r="V163" s="8">
        <v>1.2539524747920561</v>
      </c>
      <c r="W163" s="8">
        <v>0.3452496995689468</v>
      </c>
      <c r="X163" s="8">
        <v>2.3674999999999997</v>
      </c>
      <c r="Y163" s="8">
        <v>165</v>
      </c>
      <c r="Z163" s="8">
        <v>2.4669444444444442</v>
      </c>
      <c r="AA163" s="8">
        <v>130</v>
      </c>
      <c r="AB163" s="8">
        <v>3.1263888888888887</v>
      </c>
      <c r="AC163" s="8">
        <v>300</v>
      </c>
      <c r="AD163" s="8">
        <v>3.3394444444444447</v>
      </c>
      <c r="AE163" s="8">
        <v>463</v>
      </c>
      <c r="AF163" s="10">
        <v>32.576147132027174</v>
      </c>
      <c r="AG163" s="10">
        <v>2.6654476808153991</v>
      </c>
      <c r="AH163" s="8">
        <v>2.9323078539685573E-2</v>
      </c>
      <c r="AI163" s="11">
        <f>1/UnitDetails[[#This Row],[Avg MeanISIinBurst]]</f>
        <v>34.102831278326029</v>
      </c>
      <c r="AJ163" s="8">
        <v>102.44809553417471</v>
      </c>
      <c r="AK163" s="10">
        <v>5.5806373074208611E-2</v>
      </c>
      <c r="AL163" s="8">
        <v>111.05870670403699</v>
      </c>
      <c r="AM163" s="8">
        <v>0.35816326530612247</v>
      </c>
      <c r="AN163" s="8" t="b">
        <v>1</v>
      </c>
      <c r="AO163" s="8" t="b">
        <v>1</v>
      </c>
    </row>
    <row r="164" spans="1:41" x14ac:dyDescent="0.3">
      <c r="B164" t="s">
        <v>107</v>
      </c>
      <c r="C164">
        <v>23</v>
      </c>
      <c r="D164">
        <v>7</v>
      </c>
      <c r="E164" t="s">
        <v>74</v>
      </c>
      <c r="F164" t="s">
        <v>38</v>
      </c>
      <c r="G164">
        <v>9</v>
      </c>
      <c r="H164" s="2" t="str">
        <f>IF(UnitDetails[[#This Row],[Ethanol Day]]&lt;9,"Early",IF(UnitDetails[[#This Row],[Ethanol Day]]&gt;16,"Late","Mid"))</f>
        <v>Mid</v>
      </c>
      <c r="I164" s="2" t="s">
        <v>42</v>
      </c>
      <c r="J164" s="2" t="s">
        <v>39</v>
      </c>
      <c r="K164">
        <v>1109</v>
      </c>
      <c r="L164" s="7">
        <v>7.3906770833333333</v>
      </c>
      <c r="M164">
        <v>61.99759066801191</v>
      </c>
      <c r="N164">
        <v>7.9947222222222223</v>
      </c>
      <c r="O164">
        <v>64.978511805233254</v>
      </c>
      <c r="P164">
        <v>7.6277083333333335</v>
      </c>
      <c r="Q164">
        <v>63.34372647740112</v>
      </c>
      <c r="R164">
        <v>6.3458333333333323</v>
      </c>
      <c r="S164">
        <v>58.39419914855975</v>
      </c>
      <c r="T164">
        <v>7.5944444444444441</v>
      </c>
      <c r="U164">
        <v>62.288663108300867</v>
      </c>
      <c r="V164">
        <v>1.2258134811551173</v>
      </c>
      <c r="W164">
        <v>0.13579935477517749</v>
      </c>
      <c r="X164">
        <v>7.9947222222222223</v>
      </c>
      <c r="Y164">
        <v>165</v>
      </c>
      <c r="Z164">
        <v>7.6277083333333335</v>
      </c>
      <c r="AA164">
        <v>130</v>
      </c>
      <c r="AB164">
        <v>6.3458333333333323</v>
      </c>
      <c r="AC164">
        <v>300</v>
      </c>
      <c r="AD164">
        <v>7.5944444444444441</v>
      </c>
      <c r="AE164">
        <v>463</v>
      </c>
      <c r="AF164" s="3">
        <v>61.99759066801191</v>
      </c>
      <c r="AG164" s="3">
        <v>3.9855206667150047</v>
      </c>
      <c r="AH164">
        <v>3.2627641847938961E-2</v>
      </c>
      <c r="AI164" s="4">
        <f>1/UnitDetails[[#This Row],[Avg MeanISIinBurst]]</f>
        <v>30.648859168569317</v>
      </c>
      <c r="AJ164">
        <v>139.07143071571483</v>
      </c>
      <c r="AK164" s="3">
        <v>0.11320549986567045</v>
      </c>
      <c r="AL164">
        <v>88.772540244775811</v>
      </c>
      <c r="AM164">
        <v>1.0999186991869914</v>
      </c>
      <c r="AN164" t="b">
        <v>1</v>
      </c>
      <c r="AO164" t="b">
        <v>1</v>
      </c>
    </row>
    <row r="165" spans="1:41" x14ac:dyDescent="0.3">
      <c r="B165" t="s">
        <v>107</v>
      </c>
      <c r="C165">
        <v>23</v>
      </c>
      <c r="D165">
        <v>3</v>
      </c>
      <c r="E165" t="s">
        <v>66</v>
      </c>
      <c r="F165" t="s">
        <v>38</v>
      </c>
      <c r="G165">
        <v>9</v>
      </c>
      <c r="H165" s="2" t="str">
        <f>IF(UnitDetails[[#This Row],[Ethanol Day]]&lt;9,"Early",IF(UnitDetails[[#This Row],[Ethanol Day]]&gt;16,"Late","Mid"))</f>
        <v>Mid</v>
      </c>
      <c r="I165" s="2" t="s">
        <v>42</v>
      </c>
      <c r="J165" s="2" t="s">
        <v>39</v>
      </c>
      <c r="K165">
        <v>1109</v>
      </c>
      <c r="L165" s="7">
        <v>4.0492361111111119</v>
      </c>
      <c r="M165">
        <v>37.842893415350744</v>
      </c>
      <c r="N165">
        <v>5.7786111111111111</v>
      </c>
      <c r="O165">
        <v>49.006486765685871</v>
      </c>
      <c r="P165">
        <v>4.2841666666666667</v>
      </c>
      <c r="Q165">
        <v>39.655052532020505</v>
      </c>
      <c r="R165">
        <v>3.4361111111111113</v>
      </c>
      <c r="S165">
        <v>33.811611985014203</v>
      </c>
      <c r="T165">
        <v>2.6980555555555554</v>
      </c>
      <c r="U165">
        <v>28.898422378682422</v>
      </c>
      <c r="V165">
        <v>1.1712474957130663</v>
      </c>
      <c r="W165">
        <v>0.24970352705915699</v>
      </c>
      <c r="X165">
        <v>5.7786111111111111</v>
      </c>
      <c r="Y165">
        <v>165</v>
      </c>
      <c r="Z165">
        <v>4.2841666666666667</v>
      </c>
      <c r="AA165">
        <v>130</v>
      </c>
      <c r="AB165">
        <v>3.4361111111111113</v>
      </c>
      <c r="AC165">
        <v>300</v>
      </c>
      <c r="AD165">
        <v>2.6980555555555554</v>
      </c>
      <c r="AE165">
        <v>463</v>
      </c>
      <c r="AF165" s="3">
        <v>37.842893415350744</v>
      </c>
      <c r="AG165" s="3">
        <v>2.7449468208960579</v>
      </c>
      <c r="AH165">
        <v>2.9892539709852266E-2</v>
      </c>
      <c r="AI165" s="4">
        <f>1/UnitDetails[[#This Row],[Avg MeanISIinBurst]]</f>
        <v>33.453162886337509</v>
      </c>
      <c r="AJ165">
        <v>104.41879253343606</v>
      </c>
      <c r="AK165" s="3">
        <v>6.0213380455149616E-2</v>
      </c>
      <c r="AL165">
        <v>109.78924377018413</v>
      </c>
      <c r="AM165">
        <v>0.56429487179487159</v>
      </c>
      <c r="AN165" t="b">
        <v>1</v>
      </c>
      <c r="AO165" t="b">
        <v>1</v>
      </c>
    </row>
    <row r="166" spans="1:41" x14ac:dyDescent="0.3">
      <c r="B166" t="s">
        <v>107</v>
      </c>
      <c r="C166">
        <v>23</v>
      </c>
      <c r="D166">
        <v>4</v>
      </c>
      <c r="E166" t="s">
        <v>68</v>
      </c>
      <c r="F166" t="s">
        <v>38</v>
      </c>
      <c r="G166">
        <v>9</v>
      </c>
      <c r="H166" s="2" t="str">
        <f>IF(UnitDetails[[#This Row],[Ethanol Day]]&lt;9,"Early",IF(UnitDetails[[#This Row],[Ethanol Day]]&gt;16,"Late","Mid"))</f>
        <v>Mid</v>
      </c>
      <c r="I166" s="2" t="s">
        <v>39</v>
      </c>
      <c r="J166" s="2" t="s">
        <v>39</v>
      </c>
      <c r="K166">
        <v>1109</v>
      </c>
      <c r="L166" s="12">
        <v>2.4715624999999997</v>
      </c>
      <c r="M166">
        <v>23.555959905120154</v>
      </c>
      <c r="N166">
        <v>2.3297222222222218</v>
      </c>
      <c r="O166">
        <v>22.504980290747287</v>
      </c>
      <c r="P166">
        <v>2.2769444444444447</v>
      </c>
      <c r="Q166">
        <v>21.668701843349496</v>
      </c>
      <c r="R166">
        <v>2.4980555555555553</v>
      </c>
      <c r="S166">
        <v>22.991308107381411</v>
      </c>
      <c r="T166">
        <v>2.7815277777777774</v>
      </c>
      <c r="U166">
        <v>27.058849379002424</v>
      </c>
      <c r="V166">
        <v>1.0667622869307829</v>
      </c>
      <c r="W166">
        <v>0.37744676000856864</v>
      </c>
      <c r="X166">
        <v>2.3297222222222218</v>
      </c>
      <c r="Y166">
        <v>165</v>
      </c>
      <c r="Z166">
        <v>2.2769444444444447</v>
      </c>
      <c r="AA166">
        <v>130</v>
      </c>
      <c r="AB166">
        <v>2.4980555555555553</v>
      </c>
      <c r="AC166">
        <v>300</v>
      </c>
      <c r="AD166">
        <v>2.7815277777777774</v>
      </c>
      <c r="AE166">
        <v>463</v>
      </c>
      <c r="AF166" s="3">
        <v>23.555959905120154</v>
      </c>
      <c r="AG166" s="3">
        <v>2.3619581464259678</v>
      </c>
      <c r="AH166">
        <v>2.8285459625557646E-2</v>
      </c>
      <c r="AI166" s="4">
        <f>1/UnitDetails[[#This Row],[Avg MeanISIinBurst]]</f>
        <v>35.353853649117966</v>
      </c>
      <c r="AJ166">
        <v>89.261128949434223</v>
      </c>
      <c r="AK166" s="3">
        <v>4.2794110926405345E-2</v>
      </c>
      <c r="AL166">
        <v>125.35913938218954</v>
      </c>
      <c r="AM166">
        <v>0.27854166666666663</v>
      </c>
      <c r="AN166" t="b">
        <v>1</v>
      </c>
      <c r="AO166" t="b">
        <v>1</v>
      </c>
    </row>
    <row r="167" spans="1:41" x14ac:dyDescent="0.3">
      <c r="B167" t="s">
        <v>107</v>
      </c>
      <c r="C167">
        <v>23</v>
      </c>
      <c r="D167">
        <v>5</v>
      </c>
      <c r="E167" t="s">
        <v>88</v>
      </c>
      <c r="F167" t="s">
        <v>38</v>
      </c>
      <c r="G167">
        <v>9</v>
      </c>
      <c r="H167" s="2" t="str">
        <f>IF(UnitDetails[[#This Row],[Ethanol Day]]&lt;9,"Early",IF(UnitDetails[[#This Row],[Ethanol Day]]&gt;16,"Late","Mid"))</f>
        <v>Mid</v>
      </c>
      <c r="I167" s="2" t="s">
        <v>39</v>
      </c>
      <c r="J167" s="2" t="s">
        <v>39</v>
      </c>
      <c r="K167">
        <v>1109</v>
      </c>
      <c r="L167" s="15">
        <v>2.433958333333333</v>
      </c>
      <c r="M167">
        <v>23.870511238908094</v>
      </c>
      <c r="N167">
        <v>1.6672222222222224</v>
      </c>
      <c r="O167">
        <v>16.517642958074013</v>
      </c>
      <c r="P167">
        <v>2.3970833333333332</v>
      </c>
      <c r="Q167">
        <v>23.956755275321225</v>
      </c>
      <c r="R167">
        <v>2.6624999999999996</v>
      </c>
      <c r="S167">
        <v>26.562726469050308</v>
      </c>
      <c r="T167">
        <v>3.0090277777777779</v>
      </c>
      <c r="U167">
        <v>28.624515227959158</v>
      </c>
      <c r="V167">
        <v>1.1690686741898118</v>
      </c>
      <c r="W167">
        <v>0.39508687151185967</v>
      </c>
      <c r="X167">
        <v>1.6672222222222224</v>
      </c>
      <c r="Y167">
        <v>165</v>
      </c>
      <c r="Z167">
        <v>2.3970833333333332</v>
      </c>
      <c r="AA167">
        <v>130</v>
      </c>
      <c r="AB167">
        <v>2.6624999999999996</v>
      </c>
      <c r="AC167">
        <v>300</v>
      </c>
      <c r="AD167">
        <v>3.0090277777777779</v>
      </c>
      <c r="AE167">
        <v>463</v>
      </c>
      <c r="AF167" s="3">
        <v>23.870511238908094</v>
      </c>
      <c r="AG167" s="3">
        <v>2.3791401934726206</v>
      </c>
      <c r="AH167">
        <v>2.8276457625029117E-2</v>
      </c>
      <c r="AI167" s="4">
        <f>1/UnitDetails[[#This Row],[Avg MeanISIinBurst]]</f>
        <v>35.365108786287379</v>
      </c>
      <c r="AJ167">
        <v>88.529346173703672</v>
      </c>
      <c r="AK167" s="3">
        <v>4.3979900273982776E-2</v>
      </c>
      <c r="AL167">
        <v>128.5159384529442</v>
      </c>
      <c r="AM167">
        <v>0.26659863945578222</v>
      </c>
      <c r="AN167" t="b">
        <v>1</v>
      </c>
      <c r="AO167" t="b">
        <v>1</v>
      </c>
    </row>
    <row r="168" spans="1:41" x14ac:dyDescent="0.3">
      <c r="B168" t="s">
        <v>107</v>
      </c>
      <c r="C168">
        <v>23</v>
      </c>
      <c r="D168">
        <v>8</v>
      </c>
      <c r="E168" t="s">
        <v>75</v>
      </c>
      <c r="F168" t="s">
        <v>38</v>
      </c>
      <c r="G168">
        <v>9</v>
      </c>
      <c r="H168" s="2" t="str">
        <f>IF(UnitDetails[[#This Row],[Ethanol Day]]&lt;9,"Early",IF(UnitDetails[[#This Row],[Ethanol Day]]&gt;16,"Late","Mid"))</f>
        <v>Mid</v>
      </c>
      <c r="I168" s="2" t="s">
        <v>42</v>
      </c>
      <c r="J168" s="2" t="s">
        <v>39</v>
      </c>
      <c r="K168">
        <v>1109</v>
      </c>
      <c r="L168" s="7">
        <v>1.6822916666666665</v>
      </c>
      <c r="M168">
        <v>17.835479963311617</v>
      </c>
      <c r="N168">
        <v>2.6211111111111109</v>
      </c>
      <c r="O168">
        <v>27.804611526630868</v>
      </c>
      <c r="P168">
        <v>0.94638888888888895</v>
      </c>
      <c r="Q168">
        <v>9.9021160238311783</v>
      </c>
      <c r="R168">
        <v>1.1122222222222222</v>
      </c>
      <c r="S168">
        <v>12.236205946504022</v>
      </c>
      <c r="T168">
        <v>2.0494444444444442</v>
      </c>
      <c r="U168">
        <v>21.398986356280385</v>
      </c>
      <c r="V168">
        <v>1.5761820074587114</v>
      </c>
      <c r="W168">
        <v>0.51318677998187823</v>
      </c>
      <c r="X168">
        <v>2.6211111111111109</v>
      </c>
      <c r="Y168">
        <v>165</v>
      </c>
      <c r="Z168">
        <v>0.94638888888888895</v>
      </c>
      <c r="AA168">
        <v>130</v>
      </c>
      <c r="AB168">
        <v>1.1122222222222222</v>
      </c>
      <c r="AC168">
        <v>300</v>
      </c>
      <c r="AD168">
        <v>2.0494444444444442</v>
      </c>
      <c r="AE168">
        <v>463</v>
      </c>
      <c r="AF168" s="3">
        <v>17.835479963311617</v>
      </c>
      <c r="AG168" s="3">
        <v>2.338164445076643</v>
      </c>
      <c r="AH168">
        <v>2.7736402210485435E-2</v>
      </c>
      <c r="AI168" s="4">
        <f>1/UnitDetails[[#This Row],[Avg MeanISIinBurst]]</f>
        <v>36.053702726518772</v>
      </c>
      <c r="AJ168">
        <v>80.092413304170023</v>
      </c>
      <c r="AK168" s="3">
        <v>4.1125361114868919E-2</v>
      </c>
      <c r="AL168">
        <v>121.4575235830433</v>
      </c>
      <c r="AM168">
        <v>0.20608974358974355</v>
      </c>
      <c r="AN168" t="b">
        <v>1</v>
      </c>
      <c r="AO168" t="b">
        <v>1</v>
      </c>
    </row>
    <row r="169" spans="1:41" s="8" customFormat="1" x14ac:dyDescent="0.3">
      <c r="A169"/>
      <c r="B169" t="s">
        <v>107</v>
      </c>
      <c r="C169">
        <v>23</v>
      </c>
      <c r="D169">
        <v>17</v>
      </c>
      <c r="E169" t="s">
        <v>98</v>
      </c>
      <c r="F169" t="s">
        <v>38</v>
      </c>
      <c r="G169">
        <v>9</v>
      </c>
      <c r="H169" s="2" t="str">
        <f>IF(UnitDetails[[#This Row],[Ethanol Day]]&lt;9,"Early",IF(UnitDetails[[#This Row],[Ethanol Day]]&gt;16,"Late","Mid"))</f>
        <v>Mid</v>
      </c>
      <c r="I169" s="2" t="s">
        <v>42</v>
      </c>
      <c r="J169" s="2" t="s">
        <v>39</v>
      </c>
      <c r="K169">
        <v>1109</v>
      </c>
      <c r="L169" s="7">
        <v>1.2897222222222222</v>
      </c>
      <c r="M169">
        <v>16.068324171157659</v>
      </c>
      <c r="N169">
        <v>1.5833333333333333</v>
      </c>
      <c r="O169">
        <v>18.698756464084465</v>
      </c>
      <c r="P169">
        <v>1.3016666666666665</v>
      </c>
      <c r="Q169">
        <v>15.896945685245511</v>
      </c>
      <c r="R169">
        <v>1.3716666666666668</v>
      </c>
      <c r="S169">
        <v>17.231465775962413</v>
      </c>
      <c r="T169">
        <v>0.90222222222222215</v>
      </c>
      <c r="U169">
        <v>12.116838267354678</v>
      </c>
      <c r="V169">
        <v>1.1748739424175167</v>
      </c>
      <c r="W169">
        <v>0.75289628697592703</v>
      </c>
      <c r="X169">
        <v>1.5833333333333333</v>
      </c>
      <c r="Y169">
        <v>165</v>
      </c>
      <c r="Z169">
        <v>1.3016666666666665</v>
      </c>
      <c r="AA169">
        <v>130</v>
      </c>
      <c r="AB169">
        <v>1.3716666666666668</v>
      </c>
      <c r="AC169">
        <v>300</v>
      </c>
      <c r="AD169">
        <v>0.90222222222222215</v>
      </c>
      <c r="AE169">
        <v>463</v>
      </c>
      <c r="AF169" s="3">
        <v>16.068324171157659</v>
      </c>
      <c r="AG169" s="3">
        <v>2.3137977293224892</v>
      </c>
      <c r="AH169">
        <v>2.9455698636912379E-2</v>
      </c>
      <c r="AI169" s="4">
        <f>1/UnitDetails[[#This Row],[Avg MeanISIinBurst]]</f>
        <v>33.949288126775272</v>
      </c>
      <c r="AJ169">
        <v>70.422106673376959</v>
      </c>
      <c r="AK169" s="3">
        <v>4.2289427201164985E-2</v>
      </c>
      <c r="AL169">
        <v>105.91799065387981</v>
      </c>
      <c r="AM169">
        <v>9.4901960784313691E-2</v>
      </c>
      <c r="AN169" t="b">
        <v>1</v>
      </c>
      <c r="AO169" t="b">
        <v>1</v>
      </c>
    </row>
    <row r="170" spans="1:41" x14ac:dyDescent="0.3">
      <c r="B170" t="s">
        <v>107</v>
      </c>
      <c r="C170">
        <v>23</v>
      </c>
      <c r="D170">
        <v>2</v>
      </c>
      <c r="E170" t="s">
        <v>82</v>
      </c>
      <c r="F170" t="s">
        <v>38</v>
      </c>
      <c r="G170">
        <v>9</v>
      </c>
      <c r="H170" s="2" t="str">
        <f>IF(UnitDetails[[#This Row],[Ethanol Day]]&lt;9,"Early",IF(UnitDetails[[#This Row],[Ethanol Day]]&gt;16,"Late","Mid"))</f>
        <v>Mid</v>
      </c>
      <c r="I170" s="2" t="s">
        <v>39</v>
      </c>
      <c r="J170" s="2" t="s">
        <v>39</v>
      </c>
      <c r="K170">
        <v>1109</v>
      </c>
      <c r="L170" s="12">
        <v>1.1382986111111113</v>
      </c>
      <c r="M170">
        <v>15.336051043290924</v>
      </c>
      <c r="N170">
        <v>0.9522222222222223</v>
      </c>
      <c r="O170">
        <v>12.245481841838723</v>
      </c>
      <c r="P170">
        <v>0.93583333333333341</v>
      </c>
      <c r="Q170">
        <v>13.651761142895081</v>
      </c>
      <c r="R170">
        <v>1.2362500000000001</v>
      </c>
      <c r="S170">
        <v>17.32493270366102</v>
      </c>
      <c r="T170">
        <v>1.4288888888888891</v>
      </c>
      <c r="U170">
        <v>18.402989321264524</v>
      </c>
      <c r="V170">
        <v>1.2616021841344451</v>
      </c>
      <c r="W170">
        <v>0.85322777433937891</v>
      </c>
      <c r="X170">
        <v>0.9522222222222223</v>
      </c>
      <c r="Y170">
        <v>165</v>
      </c>
      <c r="Z170">
        <v>0.93583333333333341</v>
      </c>
      <c r="AA170">
        <v>130</v>
      </c>
      <c r="AB170">
        <v>1.2362500000000001</v>
      </c>
      <c r="AC170">
        <v>300</v>
      </c>
      <c r="AD170">
        <v>1.4288888888888891</v>
      </c>
      <c r="AE170">
        <v>463</v>
      </c>
      <c r="AF170" s="3">
        <v>15.336051043290924</v>
      </c>
      <c r="AG170" s="3">
        <v>2.2351194933550254</v>
      </c>
      <c r="AH170">
        <v>2.711091937885915E-2</v>
      </c>
      <c r="AI170" s="4">
        <f>1/UnitDetails[[#This Row],[Avg MeanISIinBurst]]</f>
        <v>36.885506759309351</v>
      </c>
      <c r="AJ170">
        <v>78.029264236301344</v>
      </c>
      <c r="AK170" s="3">
        <v>3.597198006327583E-2</v>
      </c>
      <c r="AL170">
        <v>126.06462274810941</v>
      </c>
      <c r="AM170">
        <v>8.4013605442176884E-2</v>
      </c>
      <c r="AN170" t="b">
        <v>1</v>
      </c>
      <c r="AO170" t="b">
        <v>1</v>
      </c>
    </row>
    <row r="171" spans="1:41" x14ac:dyDescent="0.3">
      <c r="B171" t="s">
        <v>107</v>
      </c>
      <c r="C171">
        <v>23</v>
      </c>
      <c r="D171">
        <v>9</v>
      </c>
      <c r="E171" t="s">
        <v>91</v>
      </c>
      <c r="F171" t="s">
        <v>38</v>
      </c>
      <c r="G171">
        <v>9</v>
      </c>
      <c r="H171" s="2" t="str">
        <f>IF(UnitDetails[[#This Row],[Ethanol Day]]&lt;9,"Early",IF(UnitDetails[[#This Row],[Ethanol Day]]&gt;16,"Late","Mid"))</f>
        <v>Mid</v>
      </c>
      <c r="I171" s="2" t="s">
        <v>42</v>
      </c>
      <c r="J171" s="2" t="s">
        <v>39</v>
      </c>
      <c r="K171">
        <v>1109</v>
      </c>
      <c r="L171" s="7">
        <v>1.0228124999999999</v>
      </c>
      <c r="M171">
        <v>11.83574529265695</v>
      </c>
      <c r="N171">
        <v>1.523611111111111</v>
      </c>
      <c r="O171">
        <v>16.240145346942899</v>
      </c>
      <c r="P171">
        <v>0.60111111111111104</v>
      </c>
      <c r="Q171">
        <v>7.2253210877235974</v>
      </c>
      <c r="R171">
        <v>0.66402777777777777</v>
      </c>
      <c r="S171">
        <v>8.3415520236151348</v>
      </c>
      <c r="T171">
        <v>1.3025</v>
      </c>
      <c r="U171">
        <v>15.244779939926014</v>
      </c>
      <c r="V171">
        <v>1.5487506804220332</v>
      </c>
      <c r="W171">
        <v>0.84737226155490242</v>
      </c>
      <c r="X171">
        <v>1.523611111111111</v>
      </c>
      <c r="Y171">
        <v>165</v>
      </c>
      <c r="Z171">
        <v>0.60111111111111104</v>
      </c>
      <c r="AA171">
        <v>130</v>
      </c>
      <c r="AB171">
        <v>0.66402777777777777</v>
      </c>
      <c r="AC171">
        <v>300</v>
      </c>
      <c r="AD171">
        <v>1.3025</v>
      </c>
      <c r="AE171">
        <v>463</v>
      </c>
      <c r="AF171" s="3">
        <v>11.83574529265695</v>
      </c>
      <c r="AG171" s="3">
        <v>2.2176811645934018</v>
      </c>
      <c r="AH171">
        <v>2.7649917277372746E-2</v>
      </c>
      <c r="AI171" s="4">
        <f>1/UnitDetails[[#This Row],[Avg MeanISIinBurst]]</f>
        <v>36.166473482303978</v>
      </c>
      <c r="AJ171">
        <v>77.314601146927401</v>
      </c>
      <c r="AK171" s="3">
        <v>3.6107159140355824E-2</v>
      </c>
      <c r="AL171">
        <v>127.42086023936133</v>
      </c>
      <c r="AM171">
        <v>9.2222222222222233E-2</v>
      </c>
      <c r="AN171" t="b">
        <v>1</v>
      </c>
      <c r="AO171" t="b">
        <v>1</v>
      </c>
    </row>
    <row r="172" spans="1:41" x14ac:dyDescent="0.3">
      <c r="B172" t="s">
        <v>107</v>
      </c>
      <c r="C172">
        <v>23</v>
      </c>
      <c r="D172">
        <v>13</v>
      </c>
      <c r="E172" t="s">
        <v>93</v>
      </c>
      <c r="F172" t="s">
        <v>38</v>
      </c>
      <c r="G172">
        <v>9</v>
      </c>
      <c r="H172" s="2" t="str">
        <f>IF(UnitDetails[[#This Row],[Ethanol Day]]&lt;9,"Early",IF(UnitDetails[[#This Row],[Ethanol Day]]&gt;16,"Late","Mid"))</f>
        <v>Mid</v>
      </c>
      <c r="I172" s="2" t="s">
        <v>39</v>
      </c>
      <c r="J172" s="2" t="s">
        <v>39</v>
      </c>
      <c r="K172">
        <v>1109</v>
      </c>
      <c r="L172" s="12">
        <v>0.97909722222222206</v>
      </c>
      <c r="M172">
        <v>8.7674131933683128</v>
      </c>
      <c r="N172">
        <v>1.7516666666666663</v>
      </c>
      <c r="O172">
        <v>13.092641817137277</v>
      </c>
      <c r="P172">
        <v>1.3831944444444444</v>
      </c>
      <c r="Q172">
        <v>11.847148554976689</v>
      </c>
      <c r="R172">
        <v>0.12041666666666667</v>
      </c>
      <c r="S172">
        <v>3.0596854126265889</v>
      </c>
      <c r="T172">
        <v>0.66111111111111109</v>
      </c>
      <c r="U172">
        <v>6.1188890252757391</v>
      </c>
      <c r="V172">
        <v>7.9509374024781261</v>
      </c>
      <c r="W172">
        <v>1.0380231183676143</v>
      </c>
      <c r="X172">
        <v>1.7516666666666663</v>
      </c>
      <c r="Y172">
        <v>165</v>
      </c>
      <c r="Z172">
        <v>1.3831944444444444</v>
      </c>
      <c r="AA172">
        <v>130</v>
      </c>
      <c r="AB172">
        <v>0.12041666666666667</v>
      </c>
      <c r="AC172">
        <v>300</v>
      </c>
      <c r="AD172">
        <v>0.66111111111111109</v>
      </c>
      <c r="AE172">
        <v>463</v>
      </c>
      <c r="AF172" s="3">
        <v>8.7674131933683128</v>
      </c>
      <c r="AG172" s="3">
        <v>2.602726561578919</v>
      </c>
      <c r="AH172">
        <v>3.7287289758598539E-2</v>
      </c>
      <c r="AI172" s="4">
        <f>1/UnitDetails[[#This Row],[Avg MeanISIinBurst]]</f>
        <v>26.818790168824151</v>
      </c>
      <c r="AJ172">
        <v>43.031937060990671</v>
      </c>
      <c r="AK172" s="3">
        <v>6.5430057294930524E-2</v>
      </c>
      <c r="AL172">
        <v>63.191770140728551</v>
      </c>
      <c r="AM172">
        <v>4.7933333333333349E-2</v>
      </c>
      <c r="AN172" t="b">
        <v>1</v>
      </c>
      <c r="AO172" t="b">
        <v>1</v>
      </c>
    </row>
    <row r="173" spans="1:41" x14ac:dyDescent="0.3">
      <c r="B173" t="s">
        <v>107</v>
      </c>
      <c r="C173">
        <v>23</v>
      </c>
      <c r="D173">
        <v>12</v>
      </c>
      <c r="E173" t="s">
        <v>79</v>
      </c>
      <c r="F173" t="s">
        <v>38</v>
      </c>
      <c r="G173">
        <v>9</v>
      </c>
      <c r="H173" s="2" t="str">
        <f>IF(UnitDetails[[#This Row],[Ethanol Day]]&lt;9,"Early",IF(UnitDetails[[#This Row],[Ethanol Day]]&gt;16,"Late","Mid"))</f>
        <v>Mid</v>
      </c>
      <c r="I173" s="2" t="s">
        <v>39</v>
      </c>
      <c r="J173" s="2" t="s">
        <v>39</v>
      </c>
      <c r="K173">
        <v>1109</v>
      </c>
      <c r="L173" s="12">
        <v>0.73750000000000004</v>
      </c>
      <c r="M173">
        <v>59.542984952743183</v>
      </c>
      <c r="N173">
        <v>0.5675</v>
      </c>
      <c r="O173">
        <v>56.363575203286167</v>
      </c>
      <c r="P173">
        <v>0.70055555555555549</v>
      </c>
      <c r="Q173">
        <v>62.673339053473633</v>
      </c>
      <c r="R173">
        <v>0.75833333333333341</v>
      </c>
      <c r="S173">
        <v>68.304794360289236</v>
      </c>
      <c r="T173">
        <v>0.92361111111111116</v>
      </c>
      <c r="U173">
        <v>51.915796571832978</v>
      </c>
      <c r="V173">
        <v>2.6043940442088029</v>
      </c>
      <c r="W173">
        <v>1.1823530296246547</v>
      </c>
      <c r="X173">
        <v>0.5675</v>
      </c>
      <c r="Y173">
        <v>165</v>
      </c>
      <c r="Z173">
        <v>0.70055555555555549</v>
      </c>
      <c r="AA173">
        <v>130</v>
      </c>
      <c r="AB173">
        <v>0.75833333333333341</v>
      </c>
      <c r="AC173">
        <v>300</v>
      </c>
      <c r="AD173">
        <v>0.92361111111111116</v>
      </c>
      <c r="AE173">
        <v>463</v>
      </c>
      <c r="AF173" s="3">
        <v>59.542984952743183</v>
      </c>
      <c r="AG173" s="3">
        <v>3.294283947652294</v>
      </c>
      <c r="AH173">
        <v>2.4119831512803506E-2</v>
      </c>
      <c r="AI173" s="4">
        <f>1/UnitDetails[[#This Row],[Avg MeanISIinBurst]]</f>
        <v>41.459659428763878</v>
      </c>
      <c r="AJ173">
        <v>77.039295859558578</v>
      </c>
      <c r="AK173" s="3">
        <v>5.6650113558372135E-2</v>
      </c>
      <c r="AL173">
        <v>90.093239136100465</v>
      </c>
      <c r="AM173">
        <v>0.13555555555555554</v>
      </c>
      <c r="AN173" t="b">
        <v>1</v>
      </c>
      <c r="AO173" t="b">
        <v>1</v>
      </c>
    </row>
    <row r="174" spans="1:41" x14ac:dyDescent="0.3">
      <c r="B174" t="s">
        <v>107</v>
      </c>
      <c r="C174">
        <v>23</v>
      </c>
      <c r="D174">
        <v>15</v>
      </c>
      <c r="E174" t="s">
        <v>109</v>
      </c>
      <c r="F174" t="s">
        <v>38</v>
      </c>
      <c r="G174">
        <v>9</v>
      </c>
      <c r="H174" s="2" t="str">
        <f>IF(UnitDetails[[#This Row],[Ethanol Day]]&lt;9,"Early",IF(UnitDetails[[#This Row],[Ethanol Day]]&gt;16,"Late","Mid"))</f>
        <v>Mid</v>
      </c>
      <c r="I174" s="2" t="s">
        <v>39</v>
      </c>
      <c r="J174" s="2" t="s">
        <v>59</v>
      </c>
      <c r="K174">
        <v>1109</v>
      </c>
      <c r="L174" s="13">
        <v>1.3052430555555556</v>
      </c>
      <c r="M174">
        <v>12.792800484274746</v>
      </c>
      <c r="N174">
        <v>0.23263888888888892</v>
      </c>
      <c r="O174">
        <v>2.9493016010804398</v>
      </c>
      <c r="P174">
        <v>0.96027777777777779</v>
      </c>
      <c r="Q174">
        <v>11.068309256226513</v>
      </c>
      <c r="R174">
        <v>2.3663888888888889</v>
      </c>
      <c r="S174">
        <v>22.075347637176197</v>
      </c>
      <c r="T174">
        <v>1.6616666666666671</v>
      </c>
      <c r="U174">
        <v>14.25795186901631</v>
      </c>
      <c r="V174">
        <v>11.064993058015835</v>
      </c>
      <c r="W174">
        <v>0.81978641675942121</v>
      </c>
      <c r="X174">
        <v>0.23263888888888892</v>
      </c>
      <c r="Y174">
        <v>165</v>
      </c>
      <c r="Z174">
        <v>0.96027777777777779</v>
      </c>
      <c r="AA174">
        <v>130</v>
      </c>
      <c r="AB174">
        <v>2.3663888888888889</v>
      </c>
      <c r="AC174">
        <v>300</v>
      </c>
      <c r="AD174">
        <v>1.6616666666666671</v>
      </c>
      <c r="AE174">
        <v>463</v>
      </c>
      <c r="AF174" s="3">
        <v>12.792800484274746</v>
      </c>
      <c r="AG174" s="3">
        <v>2.7585819325037422</v>
      </c>
      <c r="AH174">
        <v>3.7470878606580341E-2</v>
      </c>
      <c r="AI174" s="4">
        <f>1/UnitDetails[[#This Row],[Avg MeanISIinBurst]]</f>
        <v>26.687391307242738</v>
      </c>
      <c r="AJ174">
        <v>44.481801110507668</v>
      </c>
      <c r="AK174" s="3">
        <v>7.3202183810280652E-2</v>
      </c>
      <c r="AL174">
        <v>62.350644802565888</v>
      </c>
      <c r="AM174">
        <v>8.9469696969696963E-2</v>
      </c>
      <c r="AN174" t="b">
        <v>1</v>
      </c>
      <c r="AO174" t="b">
        <v>1</v>
      </c>
    </row>
    <row r="175" spans="1:41" x14ac:dyDescent="0.3">
      <c r="B175" t="s">
        <v>107</v>
      </c>
      <c r="C175">
        <v>23</v>
      </c>
      <c r="D175">
        <v>14</v>
      </c>
      <c r="E175" t="s">
        <v>108</v>
      </c>
      <c r="F175" t="s">
        <v>38</v>
      </c>
      <c r="G175">
        <v>9</v>
      </c>
      <c r="H175" s="2" t="str">
        <f>IF(UnitDetails[[#This Row],[Ethanol Day]]&lt;9,"Early",IF(UnitDetails[[#This Row],[Ethanol Day]]&gt;16,"Late","Mid"))</f>
        <v>Mid</v>
      </c>
      <c r="I175" s="2" t="s">
        <v>39</v>
      </c>
      <c r="J175" s="2" t="s">
        <v>39</v>
      </c>
      <c r="K175">
        <v>1109</v>
      </c>
      <c r="L175" s="7">
        <v>0.57559027777777771</v>
      </c>
      <c r="M175">
        <v>10.963999682276729</v>
      </c>
      <c r="N175">
        <v>0.71194444444444438</v>
      </c>
      <c r="O175">
        <v>7.4940184516483956</v>
      </c>
      <c r="P175">
        <v>0.56819444444444445</v>
      </c>
      <c r="Q175">
        <v>9.6615390287982894</v>
      </c>
      <c r="R175">
        <v>0.53999999999999992</v>
      </c>
      <c r="S175">
        <v>7.540904294505733</v>
      </c>
      <c r="T175">
        <v>0.48222222222222227</v>
      </c>
      <c r="U175">
        <v>19.159536954154504</v>
      </c>
      <c r="V175">
        <v>1.5690980013755953</v>
      </c>
      <c r="W175">
        <v>1.6447825425664451</v>
      </c>
      <c r="X175">
        <v>0.71194444444444438</v>
      </c>
      <c r="Y175">
        <v>165</v>
      </c>
      <c r="Z175">
        <v>0.56819444444444445</v>
      </c>
      <c r="AA175">
        <v>130</v>
      </c>
      <c r="AB175">
        <v>0.53999999999999992</v>
      </c>
      <c r="AC175">
        <v>300</v>
      </c>
      <c r="AD175">
        <v>0.48222222222222227</v>
      </c>
      <c r="AE175">
        <v>463</v>
      </c>
      <c r="AF175" s="3">
        <v>10.963999682276729</v>
      </c>
      <c r="AG175" s="3">
        <v>2.4218531079426162</v>
      </c>
      <c r="AH175">
        <v>2.5945781181016415E-2</v>
      </c>
      <c r="AI175" s="4">
        <f>1/UnitDetails[[#This Row],[Avg MeanISIinBurst]]</f>
        <v>38.54191141994459</v>
      </c>
      <c r="AJ175">
        <v>72.014002386769917</v>
      </c>
      <c r="AK175" s="3">
        <v>3.942212652936309E-2</v>
      </c>
      <c r="AL175">
        <v>111.60847507976622</v>
      </c>
      <c r="AM175">
        <v>3.2847222222222229E-2</v>
      </c>
      <c r="AN175" t="b">
        <v>1</v>
      </c>
      <c r="AO175" t="b">
        <v>1</v>
      </c>
    </row>
    <row r="176" spans="1:41" x14ac:dyDescent="0.3">
      <c r="B176" t="s">
        <v>107</v>
      </c>
      <c r="C176">
        <v>23</v>
      </c>
      <c r="D176">
        <v>16</v>
      </c>
      <c r="E176" t="s">
        <v>80</v>
      </c>
      <c r="F176" t="s">
        <v>38</v>
      </c>
      <c r="G176">
        <v>9</v>
      </c>
      <c r="H176" s="2" t="str">
        <f>IF(UnitDetails[[#This Row],[Ethanol Day]]&lt;9,"Early",IF(UnitDetails[[#This Row],[Ethanol Day]]&gt;16,"Late","Mid"))</f>
        <v>Mid</v>
      </c>
      <c r="I176" s="2" t="s">
        <v>39</v>
      </c>
      <c r="J176" s="2" t="s">
        <v>39</v>
      </c>
      <c r="K176">
        <v>1109</v>
      </c>
      <c r="L176" s="12">
        <v>0.57388888888888889</v>
      </c>
      <c r="M176">
        <v>9.2502705857918652</v>
      </c>
      <c r="N176">
        <v>0.69416666666666671</v>
      </c>
      <c r="O176">
        <v>8.3408818752030811</v>
      </c>
      <c r="P176">
        <v>0.50611111111111107</v>
      </c>
      <c r="Q176">
        <v>9.3598069888986668</v>
      </c>
      <c r="R176">
        <v>0.48388888888888898</v>
      </c>
      <c r="S176">
        <v>8.2048625208742649</v>
      </c>
      <c r="T176">
        <v>0.61138888888888887</v>
      </c>
      <c r="U176">
        <v>11.028876599234627</v>
      </c>
      <c r="V176">
        <v>1.2366889272042862</v>
      </c>
      <c r="W176">
        <v>1.708633386314655</v>
      </c>
      <c r="X176">
        <v>0.69416666666666671</v>
      </c>
      <c r="Y176">
        <v>165</v>
      </c>
      <c r="Z176">
        <v>0.50611111111111107</v>
      </c>
      <c r="AA176">
        <v>130</v>
      </c>
      <c r="AB176">
        <v>0.48388888888888898</v>
      </c>
      <c r="AC176">
        <v>300</v>
      </c>
      <c r="AD176">
        <v>0.61138888888888887</v>
      </c>
      <c r="AE176">
        <v>463</v>
      </c>
      <c r="AF176" s="3">
        <v>9.2502705857918652</v>
      </c>
      <c r="AG176" s="3">
        <v>2.161263354738113</v>
      </c>
      <c r="AH176">
        <v>2.1985828562400125E-2</v>
      </c>
      <c r="AI176" s="4">
        <f>1/UnitDetails[[#This Row],[Avg MeanISIinBurst]]</f>
        <v>45.483844157239851</v>
      </c>
      <c r="AJ176">
        <v>87.233741855620409</v>
      </c>
      <c r="AK176" s="3">
        <v>2.7146038765403682E-2</v>
      </c>
      <c r="AL176">
        <v>157.05239053834123</v>
      </c>
      <c r="AM176">
        <v>2.5266666666666673E-2</v>
      </c>
      <c r="AN176" t="b">
        <v>1</v>
      </c>
      <c r="AO176" t="b">
        <v>1</v>
      </c>
    </row>
    <row r="180" spans="26:26" x14ac:dyDescent="0.3">
      <c r="Z180" s="5"/>
    </row>
  </sheetData>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K297"/>
  <sheetViews>
    <sheetView tabSelected="1" topLeftCell="A286" zoomScale="85" zoomScaleNormal="85" workbookViewId="0">
      <selection activeCell="E129" sqref="E129"/>
    </sheetView>
  </sheetViews>
  <sheetFormatPr defaultRowHeight="14.4" x14ac:dyDescent="0.3"/>
  <cols>
    <col min="2" max="2" width="8.44140625" bestFit="1" customWidth="1"/>
    <col min="3" max="3" width="8" bestFit="1" customWidth="1"/>
    <col min="4" max="4" width="22.5546875" bestFit="1" customWidth="1"/>
    <col min="5" max="5" width="17.109375" bestFit="1" customWidth="1"/>
    <col min="6" max="6" width="19.88671875" bestFit="1" customWidth="1"/>
    <col min="7" max="7" width="20.6640625" bestFit="1" customWidth="1"/>
    <col min="8" max="8" width="20.33203125" bestFit="1" customWidth="1"/>
    <col min="9" max="9" width="13.109375" bestFit="1" customWidth="1"/>
    <col min="10" max="10" width="88.6640625" style="106" customWidth="1"/>
    <col min="11" max="11" width="11.6640625" customWidth="1"/>
  </cols>
  <sheetData>
    <row r="2" spans="2:11" s="85" customFormat="1" ht="19.5" customHeight="1" thickBot="1" x14ac:dyDescent="0.4">
      <c r="B2" s="102" t="s">
        <v>158</v>
      </c>
      <c r="C2" s="103" t="s">
        <v>159</v>
      </c>
      <c r="D2" s="104" t="s">
        <v>256</v>
      </c>
      <c r="E2" s="104" t="s">
        <v>257</v>
      </c>
      <c r="F2" s="104" t="s">
        <v>258</v>
      </c>
      <c r="G2" s="104" t="s">
        <v>259</v>
      </c>
      <c r="H2" s="103" t="s">
        <v>263</v>
      </c>
      <c r="I2" s="103" t="s">
        <v>264</v>
      </c>
      <c r="J2" s="107" t="s">
        <v>260</v>
      </c>
      <c r="K2" s="105" t="s">
        <v>249</v>
      </c>
    </row>
    <row r="3" spans="2:11" s="83" customFormat="1" ht="19.5" customHeight="1" x14ac:dyDescent="0.3">
      <c r="B3" s="86">
        <v>4</v>
      </c>
      <c r="C3" s="87">
        <v>3</v>
      </c>
      <c r="D3" s="88" t="s">
        <v>166</v>
      </c>
      <c r="E3" s="123" t="s">
        <v>183</v>
      </c>
      <c r="F3" s="89" t="s">
        <v>163</v>
      </c>
      <c r="G3" s="90" t="s">
        <v>163</v>
      </c>
      <c r="H3" s="86" t="b">
        <f>EXACT(Table28[[#This Row],[OLD LICK TYPE]],Table28[[#This Row],[NEW LICK TYPE]])</f>
        <v>1</v>
      </c>
      <c r="I3" s="91" t="s">
        <v>261</v>
      </c>
      <c r="J3" s="91" t="s">
        <v>140</v>
      </c>
      <c r="K3" s="87"/>
    </row>
    <row r="4" spans="2:11" s="83" customFormat="1" ht="19.5" customHeight="1" x14ac:dyDescent="0.3">
      <c r="B4" s="86">
        <v>17</v>
      </c>
      <c r="C4" s="87">
        <v>6</v>
      </c>
      <c r="D4" s="92" t="s">
        <v>166</v>
      </c>
      <c r="E4" s="124" t="s">
        <v>214</v>
      </c>
      <c r="F4" s="93" t="s">
        <v>163</v>
      </c>
      <c r="G4" s="94" t="s">
        <v>163</v>
      </c>
      <c r="H4" s="86" t="b">
        <f>EXACT(Table28[[#This Row],[OLD LICK TYPE]],Table28[[#This Row],[NEW LICK TYPE]])</f>
        <v>1</v>
      </c>
      <c r="I4" s="91" t="s">
        <v>261</v>
      </c>
      <c r="J4" s="91" t="s">
        <v>122</v>
      </c>
      <c r="K4" s="87"/>
    </row>
    <row r="5" spans="2:11" s="83" customFormat="1" ht="19.5" customHeight="1" x14ac:dyDescent="0.3">
      <c r="B5" s="86">
        <v>17</v>
      </c>
      <c r="C5" s="87">
        <v>11</v>
      </c>
      <c r="D5" s="92" t="s">
        <v>166</v>
      </c>
      <c r="E5" s="124" t="s">
        <v>225</v>
      </c>
      <c r="F5" s="93" t="s">
        <v>163</v>
      </c>
      <c r="G5" s="94" t="s">
        <v>163</v>
      </c>
      <c r="H5" s="86" t="b">
        <f>EXACT(Table28[[#This Row],[OLD LICK TYPE]],Table28[[#This Row],[NEW LICK TYPE]])</f>
        <v>1</v>
      </c>
      <c r="I5" s="91" t="s">
        <v>261</v>
      </c>
      <c r="J5" s="91" t="s">
        <v>122</v>
      </c>
      <c r="K5" s="87"/>
    </row>
    <row r="6" spans="2:11" s="83" customFormat="1" ht="19.5" customHeight="1" x14ac:dyDescent="0.3">
      <c r="B6" s="86">
        <v>1</v>
      </c>
      <c r="C6" s="87">
        <v>18</v>
      </c>
      <c r="D6" s="92" t="s">
        <v>166</v>
      </c>
      <c r="E6" s="124" t="s">
        <v>197</v>
      </c>
      <c r="F6" s="93" t="s">
        <v>160</v>
      </c>
      <c r="G6" s="94" t="s">
        <v>160</v>
      </c>
      <c r="H6" s="86" t="b">
        <f>EXACT(Table28[[#This Row],[OLD LICK TYPE]],Table28[[#This Row],[NEW LICK TYPE]])</f>
        <v>1</v>
      </c>
      <c r="I6" s="91" t="s">
        <v>261</v>
      </c>
      <c r="J6" s="91" t="s">
        <v>142</v>
      </c>
      <c r="K6" s="87"/>
    </row>
    <row r="7" spans="2:11" s="83" customFormat="1" ht="19.5" customHeight="1" x14ac:dyDescent="0.3">
      <c r="B7" s="86">
        <v>12</v>
      </c>
      <c r="C7" s="87">
        <v>13</v>
      </c>
      <c r="D7" s="92" t="s">
        <v>166</v>
      </c>
      <c r="E7" s="124" t="s">
        <v>223</v>
      </c>
      <c r="F7" s="93" t="s">
        <v>160</v>
      </c>
      <c r="G7" s="94" t="s">
        <v>160</v>
      </c>
      <c r="H7" s="86" t="b">
        <f>EXACT(Table28[[#This Row],[OLD LICK TYPE]],Table28[[#This Row],[NEW LICK TYPE]])</f>
        <v>1</v>
      </c>
      <c r="I7" s="91" t="s">
        <v>261</v>
      </c>
      <c r="J7" s="91" t="s">
        <v>174</v>
      </c>
      <c r="K7" s="87"/>
    </row>
    <row r="8" spans="2:11" s="83" customFormat="1" ht="19.5" customHeight="1" x14ac:dyDescent="0.3">
      <c r="B8" s="86">
        <v>13</v>
      </c>
      <c r="C8" s="87">
        <v>5</v>
      </c>
      <c r="D8" s="92" t="s">
        <v>166</v>
      </c>
      <c r="E8" s="124" t="s">
        <v>228</v>
      </c>
      <c r="F8" s="93" t="s">
        <v>160</v>
      </c>
      <c r="G8" s="94" t="s">
        <v>160</v>
      </c>
      <c r="H8" s="86" t="b">
        <f>EXACT(Table28[[#This Row],[OLD LICK TYPE]],Table28[[#This Row],[NEW LICK TYPE]])</f>
        <v>1</v>
      </c>
      <c r="I8" s="91" t="s">
        <v>261</v>
      </c>
      <c r="J8" s="91" t="s">
        <v>136</v>
      </c>
      <c r="K8" s="87"/>
    </row>
    <row r="9" spans="2:11" s="83" customFormat="1" ht="19.5" customHeight="1" x14ac:dyDescent="0.3">
      <c r="B9" s="86">
        <v>13</v>
      </c>
      <c r="C9" s="87">
        <v>10</v>
      </c>
      <c r="D9" s="92" t="s">
        <v>166</v>
      </c>
      <c r="E9" s="124" t="s">
        <v>214</v>
      </c>
      <c r="F9" s="93" t="s">
        <v>160</v>
      </c>
      <c r="G9" s="94" t="s">
        <v>160</v>
      </c>
      <c r="H9" s="86" t="b">
        <f>EXACT(Table28[[#This Row],[OLD LICK TYPE]],Table28[[#This Row],[NEW LICK TYPE]])</f>
        <v>1</v>
      </c>
      <c r="I9" s="91" t="s">
        <v>261</v>
      </c>
      <c r="J9" s="91" t="s">
        <v>136</v>
      </c>
      <c r="K9" s="87"/>
    </row>
    <row r="10" spans="2:11" s="83" customFormat="1" ht="19.5" hidden="1" customHeight="1" x14ac:dyDescent="0.3">
      <c r="B10" s="86">
        <v>3</v>
      </c>
      <c r="C10" s="87">
        <v>1</v>
      </c>
      <c r="D10" s="92" t="s">
        <v>166</v>
      </c>
      <c r="E10" s="93" t="s">
        <v>198</v>
      </c>
      <c r="F10" s="93" t="s">
        <v>160</v>
      </c>
      <c r="G10" s="94" t="s">
        <v>160</v>
      </c>
      <c r="H10" s="86" t="b">
        <f>EXACT(Table28[[#This Row],[OLD LICK TYPE]],Table28[[#This Row],[NEW LICK TYPE]])</f>
        <v>1</v>
      </c>
      <c r="I10" s="91" t="s">
        <v>262</v>
      </c>
      <c r="J10" s="91" t="s">
        <v>141</v>
      </c>
      <c r="K10" s="87"/>
    </row>
    <row r="11" spans="2:11" s="83" customFormat="1" ht="19.5" customHeight="1" x14ac:dyDescent="0.3">
      <c r="B11" s="86">
        <v>13</v>
      </c>
      <c r="C11" s="87">
        <v>13</v>
      </c>
      <c r="D11" s="92" t="s">
        <v>166</v>
      </c>
      <c r="E11" s="124" t="s">
        <v>220</v>
      </c>
      <c r="F11" s="93" t="s">
        <v>160</v>
      </c>
      <c r="G11" s="94" t="s">
        <v>160</v>
      </c>
      <c r="H11" s="86" t="b">
        <f>EXACT(Table28[[#This Row],[OLD LICK TYPE]],Table28[[#This Row],[NEW LICK TYPE]])</f>
        <v>1</v>
      </c>
      <c r="I11" s="91" t="s">
        <v>261</v>
      </c>
      <c r="J11" s="91" t="s">
        <v>136</v>
      </c>
      <c r="K11" s="87"/>
    </row>
    <row r="12" spans="2:11" s="83" customFormat="1" ht="19.5" customHeight="1" x14ac:dyDescent="0.3">
      <c r="B12" s="86">
        <v>20</v>
      </c>
      <c r="C12" s="87">
        <v>5</v>
      </c>
      <c r="D12" s="92" t="s">
        <v>166</v>
      </c>
      <c r="E12" s="124" t="s">
        <v>228</v>
      </c>
      <c r="F12" s="93" t="s">
        <v>160</v>
      </c>
      <c r="G12" s="94" t="s">
        <v>160</v>
      </c>
      <c r="H12" s="86" t="b">
        <f>EXACT(Table28[[#This Row],[OLD LICK TYPE]],Table28[[#This Row],[NEW LICK TYPE]])</f>
        <v>1</v>
      </c>
      <c r="I12" s="91" t="s">
        <v>261</v>
      </c>
      <c r="J12" s="91" t="s">
        <v>175</v>
      </c>
      <c r="K12" s="87"/>
    </row>
    <row r="13" spans="2:11" s="83" customFormat="1" ht="19.5" customHeight="1" x14ac:dyDescent="0.3">
      <c r="B13" s="86">
        <v>20</v>
      </c>
      <c r="C13" s="87">
        <v>10</v>
      </c>
      <c r="D13" s="92" t="s">
        <v>166</v>
      </c>
      <c r="E13" s="124" t="s">
        <v>214</v>
      </c>
      <c r="F13" s="93" t="s">
        <v>160</v>
      </c>
      <c r="G13" s="94" t="s">
        <v>160</v>
      </c>
      <c r="H13" s="86" t="b">
        <f>EXACT(Table28[[#This Row],[OLD LICK TYPE]],Table28[[#This Row],[NEW LICK TYPE]])</f>
        <v>1</v>
      </c>
      <c r="I13" s="91" t="s">
        <v>261</v>
      </c>
      <c r="J13" s="91" t="s">
        <v>175</v>
      </c>
      <c r="K13" s="87"/>
    </row>
    <row r="14" spans="2:11" s="83" customFormat="1" ht="19.5" customHeight="1" x14ac:dyDescent="0.3">
      <c r="B14" s="86">
        <v>20</v>
      </c>
      <c r="C14" s="87">
        <v>13</v>
      </c>
      <c r="D14" s="92" t="s">
        <v>166</v>
      </c>
      <c r="E14" s="124" t="s">
        <v>220</v>
      </c>
      <c r="F14" s="93" t="s">
        <v>160</v>
      </c>
      <c r="G14" s="94" t="s">
        <v>160</v>
      </c>
      <c r="H14" s="86" t="b">
        <f>EXACT(Table28[[#This Row],[OLD LICK TYPE]],Table28[[#This Row],[NEW LICK TYPE]])</f>
        <v>1</v>
      </c>
      <c r="I14" s="91" t="s">
        <v>261</v>
      </c>
      <c r="J14" s="91" t="s">
        <v>175</v>
      </c>
      <c r="K14" s="87"/>
    </row>
    <row r="15" spans="2:11" s="83" customFormat="1" ht="19.5" customHeight="1" x14ac:dyDescent="0.3">
      <c r="B15" s="86">
        <v>22</v>
      </c>
      <c r="C15" s="87">
        <v>9</v>
      </c>
      <c r="D15" s="92" t="s">
        <v>166</v>
      </c>
      <c r="E15" s="124" t="s">
        <v>220</v>
      </c>
      <c r="F15" s="93" t="s">
        <v>160</v>
      </c>
      <c r="G15" s="94" t="s">
        <v>160</v>
      </c>
      <c r="H15" s="86" t="b">
        <f>EXACT(Table28[[#This Row],[OLD LICK TYPE]],Table28[[#This Row],[NEW LICK TYPE]])</f>
        <v>1</v>
      </c>
      <c r="I15" s="91" t="s">
        <v>261</v>
      </c>
      <c r="J15" s="91" t="s">
        <v>126</v>
      </c>
      <c r="K15" s="87"/>
    </row>
    <row r="16" spans="2:11" s="83" customFormat="1" ht="19.5" customHeight="1" x14ac:dyDescent="0.3">
      <c r="B16" s="86">
        <v>12</v>
      </c>
      <c r="C16" s="87">
        <v>1</v>
      </c>
      <c r="D16" s="92" t="s">
        <v>166</v>
      </c>
      <c r="E16" s="124" t="s">
        <v>208</v>
      </c>
      <c r="F16" s="93" t="s">
        <v>160</v>
      </c>
      <c r="G16" s="94" t="s">
        <v>164</v>
      </c>
      <c r="H16" s="86" t="b">
        <f>EXACT(Table28[[#This Row],[OLD LICK TYPE]],Table28[[#This Row],[NEW LICK TYPE]])</f>
        <v>0</v>
      </c>
      <c r="I16" s="91" t="s">
        <v>261</v>
      </c>
      <c r="J16" s="91" t="s">
        <v>174</v>
      </c>
      <c r="K16" s="87" t="s">
        <v>250</v>
      </c>
    </row>
    <row r="17" spans="2:11" s="83" customFormat="1" ht="19.5" customHeight="1" x14ac:dyDescent="0.3">
      <c r="B17" s="86">
        <v>13</v>
      </c>
      <c r="C17" s="87">
        <v>1</v>
      </c>
      <c r="D17" s="92" t="s">
        <v>166</v>
      </c>
      <c r="E17" s="124" t="s">
        <v>208</v>
      </c>
      <c r="F17" s="93" t="s">
        <v>160</v>
      </c>
      <c r="G17" s="94" t="s">
        <v>164</v>
      </c>
      <c r="H17" s="86" t="b">
        <f>EXACT(Table28[[#This Row],[OLD LICK TYPE]],Table28[[#This Row],[NEW LICK TYPE]])</f>
        <v>0</v>
      </c>
      <c r="I17" s="91" t="s">
        <v>261</v>
      </c>
      <c r="J17" s="95" t="s">
        <v>253</v>
      </c>
      <c r="K17" s="87" t="s">
        <v>250</v>
      </c>
    </row>
    <row r="18" spans="2:11" s="83" customFormat="1" ht="19.5" customHeight="1" x14ac:dyDescent="0.3">
      <c r="B18" s="86">
        <v>20</v>
      </c>
      <c r="C18" s="87">
        <v>1</v>
      </c>
      <c r="D18" s="92" t="s">
        <v>166</v>
      </c>
      <c r="E18" s="124" t="s">
        <v>208</v>
      </c>
      <c r="F18" s="93" t="s">
        <v>160</v>
      </c>
      <c r="G18" s="94" t="s">
        <v>164</v>
      </c>
      <c r="H18" s="86" t="b">
        <f>EXACT(Table28[[#This Row],[OLD LICK TYPE]],Table28[[#This Row],[NEW LICK TYPE]])</f>
        <v>0</v>
      </c>
      <c r="I18" s="91" t="s">
        <v>261</v>
      </c>
      <c r="J18" s="91" t="s">
        <v>175</v>
      </c>
      <c r="K18" s="87" t="s">
        <v>250</v>
      </c>
    </row>
    <row r="19" spans="2:11" s="83" customFormat="1" ht="19.5" customHeight="1" x14ac:dyDescent="0.3">
      <c r="B19" s="86">
        <v>11</v>
      </c>
      <c r="C19" s="87">
        <v>3</v>
      </c>
      <c r="D19" s="92" t="s">
        <v>166</v>
      </c>
      <c r="E19" s="124" t="s">
        <v>210</v>
      </c>
      <c r="F19" s="93" t="s">
        <v>160</v>
      </c>
      <c r="G19" s="94" t="s">
        <v>164</v>
      </c>
      <c r="H19" s="86" t="b">
        <f>EXACT(Table28[[#This Row],[OLD LICK TYPE]],Table28[[#This Row],[NEW LICK TYPE]])</f>
        <v>0</v>
      </c>
      <c r="I19" s="91" t="s">
        <v>261</v>
      </c>
      <c r="J19" s="95" t="s">
        <v>252</v>
      </c>
      <c r="K19" s="87" t="s">
        <v>250</v>
      </c>
    </row>
    <row r="20" spans="2:11" s="83" customFormat="1" ht="19.5" customHeight="1" x14ac:dyDescent="0.3">
      <c r="B20" s="86">
        <v>12</v>
      </c>
      <c r="C20" s="87">
        <v>3</v>
      </c>
      <c r="D20" s="92" t="s">
        <v>166</v>
      </c>
      <c r="E20" s="124" t="s">
        <v>217</v>
      </c>
      <c r="F20" s="93" t="s">
        <v>160</v>
      </c>
      <c r="G20" s="94" t="s">
        <v>164</v>
      </c>
      <c r="H20" s="86" t="b">
        <f>EXACT(Table28[[#This Row],[OLD LICK TYPE]],Table28[[#This Row],[NEW LICK TYPE]])</f>
        <v>0</v>
      </c>
      <c r="I20" s="91" t="s">
        <v>261</v>
      </c>
      <c r="J20" s="95" t="s">
        <v>251</v>
      </c>
      <c r="K20" s="87" t="s">
        <v>250</v>
      </c>
    </row>
    <row r="21" spans="2:11" s="83" customFormat="1" ht="19.5" customHeight="1" x14ac:dyDescent="0.3">
      <c r="B21" s="86">
        <v>12</v>
      </c>
      <c r="C21" s="87">
        <v>4</v>
      </c>
      <c r="D21" s="92" t="s">
        <v>166</v>
      </c>
      <c r="E21" s="124" t="s">
        <v>209</v>
      </c>
      <c r="F21" s="93" t="s">
        <v>160</v>
      </c>
      <c r="G21" s="94" t="s">
        <v>164</v>
      </c>
      <c r="H21" s="86" t="b">
        <f>EXACT(Table28[[#This Row],[OLD LICK TYPE]],Table28[[#This Row],[NEW LICK TYPE]])</f>
        <v>0</v>
      </c>
      <c r="I21" s="91" t="s">
        <v>261</v>
      </c>
      <c r="J21" s="91" t="s">
        <v>174</v>
      </c>
      <c r="K21" s="87" t="s">
        <v>250</v>
      </c>
    </row>
    <row r="22" spans="2:11" s="83" customFormat="1" ht="19.5" customHeight="1" x14ac:dyDescent="0.3">
      <c r="B22" s="86">
        <v>22</v>
      </c>
      <c r="C22" s="87">
        <v>4</v>
      </c>
      <c r="D22" s="92" t="s">
        <v>166</v>
      </c>
      <c r="E22" s="124" t="s">
        <v>211</v>
      </c>
      <c r="F22" s="93" t="s">
        <v>160</v>
      </c>
      <c r="G22" s="94" t="s">
        <v>164</v>
      </c>
      <c r="H22" s="86" t="b">
        <f>EXACT(Table28[[#This Row],[OLD LICK TYPE]],Table28[[#This Row],[NEW LICK TYPE]])</f>
        <v>0</v>
      </c>
      <c r="I22" s="91" t="s">
        <v>261</v>
      </c>
      <c r="J22" s="91" t="s">
        <v>126</v>
      </c>
      <c r="K22" s="87" t="s">
        <v>250</v>
      </c>
    </row>
    <row r="23" spans="2:11" s="83" customFormat="1" ht="19.5" customHeight="1" x14ac:dyDescent="0.3">
      <c r="B23" s="86">
        <v>11</v>
      </c>
      <c r="C23" s="87">
        <v>5</v>
      </c>
      <c r="D23" s="92" t="s">
        <v>166</v>
      </c>
      <c r="E23" s="124" t="s">
        <v>212</v>
      </c>
      <c r="F23" s="93" t="s">
        <v>160</v>
      </c>
      <c r="G23" s="94" t="s">
        <v>164</v>
      </c>
      <c r="H23" s="86" t="b">
        <f>EXACT(Table28[[#This Row],[OLD LICK TYPE]],Table28[[#This Row],[NEW LICK TYPE]])</f>
        <v>0</v>
      </c>
      <c r="I23" s="91" t="s">
        <v>261</v>
      </c>
      <c r="J23" s="91" t="s">
        <v>137</v>
      </c>
      <c r="K23" s="87" t="s">
        <v>250</v>
      </c>
    </row>
    <row r="24" spans="2:11" s="83" customFormat="1" ht="19.5" customHeight="1" x14ac:dyDescent="0.3">
      <c r="B24" s="86">
        <v>24</v>
      </c>
      <c r="C24" s="87">
        <v>5</v>
      </c>
      <c r="D24" s="92" t="s">
        <v>166</v>
      </c>
      <c r="E24" s="124" t="s">
        <v>215</v>
      </c>
      <c r="F24" s="93" t="s">
        <v>160</v>
      </c>
      <c r="G24" s="94" t="s">
        <v>164</v>
      </c>
      <c r="H24" s="86" t="b">
        <f>EXACT(Table28[[#This Row],[OLD LICK TYPE]],Table28[[#This Row],[NEW LICK TYPE]])</f>
        <v>0</v>
      </c>
      <c r="I24" s="91" t="s">
        <v>261</v>
      </c>
      <c r="J24" s="91" t="s">
        <v>177</v>
      </c>
      <c r="K24" s="87" t="s">
        <v>250</v>
      </c>
    </row>
    <row r="25" spans="2:11" s="83" customFormat="1" ht="19.5" customHeight="1" x14ac:dyDescent="0.3">
      <c r="B25" s="86">
        <v>22</v>
      </c>
      <c r="C25" s="87">
        <v>7</v>
      </c>
      <c r="D25" s="92" t="s">
        <v>166</v>
      </c>
      <c r="E25" s="124" t="s">
        <v>240</v>
      </c>
      <c r="F25" s="93" t="s">
        <v>160</v>
      </c>
      <c r="G25" s="94" t="s">
        <v>164</v>
      </c>
      <c r="H25" s="86" t="b">
        <f>EXACT(Table28[[#This Row],[OLD LICK TYPE]],Table28[[#This Row],[NEW LICK TYPE]])</f>
        <v>0</v>
      </c>
      <c r="I25" s="91" t="s">
        <v>261</v>
      </c>
      <c r="J25" s="91" t="s">
        <v>126</v>
      </c>
      <c r="K25" s="87" t="s">
        <v>250</v>
      </c>
    </row>
    <row r="26" spans="2:11" s="83" customFormat="1" ht="19.5" customHeight="1" x14ac:dyDescent="0.3">
      <c r="B26" s="86">
        <v>12</v>
      </c>
      <c r="C26" s="87">
        <v>8</v>
      </c>
      <c r="D26" s="92" t="s">
        <v>166</v>
      </c>
      <c r="E26" s="124" t="s">
        <v>214</v>
      </c>
      <c r="F26" s="93" t="s">
        <v>160</v>
      </c>
      <c r="G26" s="94" t="s">
        <v>164</v>
      </c>
      <c r="H26" s="86" t="b">
        <f>EXACT(Table28[[#This Row],[OLD LICK TYPE]],Table28[[#This Row],[NEW LICK TYPE]])</f>
        <v>0</v>
      </c>
      <c r="I26" s="91" t="s">
        <v>261</v>
      </c>
      <c r="J26" s="95" t="s">
        <v>251</v>
      </c>
      <c r="K26" s="87" t="s">
        <v>250</v>
      </c>
    </row>
    <row r="27" spans="2:11" s="83" customFormat="1" ht="19.5" customHeight="1" x14ac:dyDescent="0.3">
      <c r="B27" s="86">
        <v>13</v>
      </c>
      <c r="C27" s="87">
        <v>8</v>
      </c>
      <c r="D27" s="92" t="s">
        <v>166</v>
      </c>
      <c r="E27" s="124" t="s">
        <v>212</v>
      </c>
      <c r="F27" s="93" t="s">
        <v>160</v>
      </c>
      <c r="G27" s="94" t="s">
        <v>164</v>
      </c>
      <c r="H27" s="86" t="b">
        <f>EXACT(Table28[[#This Row],[OLD LICK TYPE]],Table28[[#This Row],[NEW LICK TYPE]])</f>
        <v>0</v>
      </c>
      <c r="I27" s="91" t="s">
        <v>261</v>
      </c>
      <c r="J27" s="91" t="s">
        <v>136</v>
      </c>
      <c r="K27" s="87" t="s">
        <v>250</v>
      </c>
    </row>
    <row r="28" spans="2:11" s="83" customFormat="1" ht="19.5" customHeight="1" x14ac:dyDescent="0.3">
      <c r="B28" s="86">
        <v>20</v>
      </c>
      <c r="C28" s="87">
        <v>8</v>
      </c>
      <c r="D28" s="92" t="s">
        <v>166</v>
      </c>
      <c r="E28" s="124" t="s">
        <v>212</v>
      </c>
      <c r="F28" s="93" t="s">
        <v>160</v>
      </c>
      <c r="G28" s="94" t="s">
        <v>164</v>
      </c>
      <c r="H28" s="86" t="b">
        <f>EXACT(Table28[[#This Row],[OLD LICK TYPE]],Table28[[#This Row],[NEW LICK TYPE]])</f>
        <v>0</v>
      </c>
      <c r="I28" s="91" t="s">
        <v>261</v>
      </c>
      <c r="J28" s="91" t="s">
        <v>175</v>
      </c>
      <c r="K28" s="87" t="s">
        <v>250</v>
      </c>
    </row>
    <row r="29" spans="2:11" s="83" customFormat="1" ht="19.5" customHeight="1" x14ac:dyDescent="0.3">
      <c r="B29" s="86">
        <v>22</v>
      </c>
      <c r="C29" s="87">
        <v>8</v>
      </c>
      <c r="D29" s="92" t="s">
        <v>166</v>
      </c>
      <c r="E29" s="124" t="s">
        <v>215</v>
      </c>
      <c r="F29" s="93" t="s">
        <v>160</v>
      </c>
      <c r="G29" s="94" t="s">
        <v>164</v>
      </c>
      <c r="H29" s="86" t="b">
        <f>EXACT(Table28[[#This Row],[OLD LICK TYPE]],Table28[[#This Row],[NEW LICK TYPE]])</f>
        <v>0</v>
      </c>
      <c r="I29" s="91" t="s">
        <v>261</v>
      </c>
      <c r="J29" s="91" t="s">
        <v>126</v>
      </c>
      <c r="K29" s="87" t="s">
        <v>250</v>
      </c>
    </row>
    <row r="30" spans="2:11" s="83" customFormat="1" ht="19.5" customHeight="1" x14ac:dyDescent="0.3">
      <c r="B30" s="86">
        <v>12</v>
      </c>
      <c r="C30" s="87">
        <v>9</v>
      </c>
      <c r="D30" s="92" t="s">
        <v>166</v>
      </c>
      <c r="E30" s="124" t="s">
        <v>215</v>
      </c>
      <c r="F30" s="93" t="s">
        <v>160</v>
      </c>
      <c r="G30" s="94" t="s">
        <v>164</v>
      </c>
      <c r="H30" s="86" t="b">
        <f>EXACT(Table28[[#This Row],[OLD LICK TYPE]],Table28[[#This Row],[NEW LICK TYPE]])</f>
        <v>0</v>
      </c>
      <c r="I30" s="91" t="s">
        <v>261</v>
      </c>
      <c r="J30" s="91" t="s">
        <v>174</v>
      </c>
      <c r="K30" s="87" t="s">
        <v>250</v>
      </c>
    </row>
    <row r="31" spans="2:11" s="83" customFormat="1" ht="19.5" customHeight="1" x14ac:dyDescent="0.3">
      <c r="B31" s="86">
        <v>22</v>
      </c>
      <c r="C31" s="87">
        <v>10</v>
      </c>
      <c r="D31" s="92" t="s">
        <v>166</v>
      </c>
      <c r="E31" s="124" t="s">
        <v>222</v>
      </c>
      <c r="F31" s="93" t="s">
        <v>160</v>
      </c>
      <c r="G31" s="94" t="s">
        <v>164</v>
      </c>
      <c r="H31" s="86" t="b">
        <f>EXACT(Table28[[#This Row],[OLD LICK TYPE]],Table28[[#This Row],[NEW LICK TYPE]])</f>
        <v>0</v>
      </c>
      <c r="I31" s="91" t="s">
        <v>261</v>
      </c>
      <c r="J31" s="91" t="s">
        <v>126</v>
      </c>
      <c r="K31" s="87" t="s">
        <v>250</v>
      </c>
    </row>
    <row r="32" spans="2:11" s="83" customFormat="1" ht="19.5" customHeight="1" x14ac:dyDescent="0.3">
      <c r="B32" s="86">
        <v>22</v>
      </c>
      <c r="C32" s="87">
        <v>11</v>
      </c>
      <c r="D32" s="92" t="s">
        <v>166</v>
      </c>
      <c r="E32" s="124" t="s">
        <v>224</v>
      </c>
      <c r="F32" s="93" t="s">
        <v>160</v>
      </c>
      <c r="G32" s="94" t="s">
        <v>164</v>
      </c>
      <c r="H32" s="86" t="b">
        <f>EXACT(Table28[[#This Row],[OLD LICK TYPE]],Table28[[#This Row],[NEW LICK TYPE]])</f>
        <v>0</v>
      </c>
      <c r="I32" s="91" t="s">
        <v>261</v>
      </c>
      <c r="J32" s="95" t="s">
        <v>254</v>
      </c>
      <c r="K32" s="87" t="s">
        <v>250</v>
      </c>
    </row>
    <row r="33" spans="2:11" s="83" customFormat="1" ht="19.5" customHeight="1" x14ac:dyDescent="0.3">
      <c r="B33" s="86">
        <v>22</v>
      </c>
      <c r="C33" s="87">
        <v>13</v>
      </c>
      <c r="D33" s="92" t="s">
        <v>166</v>
      </c>
      <c r="E33" s="124" t="s">
        <v>242</v>
      </c>
      <c r="F33" s="93" t="s">
        <v>160</v>
      </c>
      <c r="G33" s="94" t="s">
        <v>164</v>
      </c>
      <c r="H33" s="86" t="b">
        <f>EXACT(Table28[[#This Row],[OLD LICK TYPE]],Table28[[#This Row],[NEW LICK TYPE]])</f>
        <v>0</v>
      </c>
      <c r="I33" s="91" t="s">
        <v>261</v>
      </c>
      <c r="J33" s="91" t="s">
        <v>126</v>
      </c>
      <c r="K33" s="87" t="s">
        <v>250</v>
      </c>
    </row>
    <row r="34" spans="2:11" s="83" customFormat="1" ht="19.5" customHeight="1" x14ac:dyDescent="0.3">
      <c r="B34" s="86">
        <v>12</v>
      </c>
      <c r="C34" s="87">
        <v>14</v>
      </c>
      <c r="D34" s="92" t="s">
        <v>166</v>
      </c>
      <c r="E34" s="124" t="s">
        <v>224</v>
      </c>
      <c r="F34" s="93" t="s">
        <v>160</v>
      </c>
      <c r="G34" s="94" t="s">
        <v>164</v>
      </c>
      <c r="H34" s="86" t="b">
        <f>EXACT(Table28[[#This Row],[OLD LICK TYPE]],Table28[[#This Row],[NEW LICK TYPE]])</f>
        <v>0</v>
      </c>
      <c r="I34" s="91" t="s">
        <v>261</v>
      </c>
      <c r="J34" s="91" t="s">
        <v>174</v>
      </c>
      <c r="K34" s="87" t="s">
        <v>250</v>
      </c>
    </row>
    <row r="35" spans="2:11" s="83" customFormat="1" ht="19.5" customHeight="1" x14ac:dyDescent="0.3">
      <c r="B35" s="86">
        <v>12</v>
      </c>
      <c r="C35" s="87">
        <v>15</v>
      </c>
      <c r="D35" s="92" t="s">
        <v>166</v>
      </c>
      <c r="E35" s="124" t="s">
        <v>225</v>
      </c>
      <c r="F35" s="93" t="s">
        <v>160</v>
      </c>
      <c r="G35" s="94" t="s">
        <v>164</v>
      </c>
      <c r="H35" s="86" t="b">
        <f>EXACT(Table28[[#This Row],[OLD LICK TYPE]],Table28[[#This Row],[NEW LICK TYPE]])</f>
        <v>0</v>
      </c>
      <c r="I35" s="91" t="s">
        <v>261</v>
      </c>
      <c r="J35" s="91" t="s">
        <v>174</v>
      </c>
      <c r="K35" s="87" t="s">
        <v>250</v>
      </c>
    </row>
    <row r="36" spans="2:11" s="83" customFormat="1" ht="19.5" customHeight="1" x14ac:dyDescent="0.3">
      <c r="B36" s="86">
        <v>12</v>
      </c>
      <c r="C36" s="87">
        <v>17</v>
      </c>
      <c r="D36" s="92" t="s">
        <v>166</v>
      </c>
      <c r="E36" s="124" t="s">
        <v>227</v>
      </c>
      <c r="F36" s="93" t="s">
        <v>160</v>
      </c>
      <c r="G36" s="94" t="s">
        <v>164</v>
      </c>
      <c r="H36" s="86" t="b">
        <f>EXACT(Table28[[#This Row],[OLD LICK TYPE]],Table28[[#This Row],[NEW LICK TYPE]])</f>
        <v>0</v>
      </c>
      <c r="I36" s="91" t="s">
        <v>261</v>
      </c>
      <c r="J36" s="91" t="s">
        <v>174</v>
      </c>
      <c r="K36" s="87" t="s">
        <v>250</v>
      </c>
    </row>
    <row r="37" spans="2:11" s="83" customFormat="1" ht="19.5" hidden="1" customHeight="1" x14ac:dyDescent="0.3">
      <c r="B37" s="86">
        <v>1</v>
      </c>
      <c r="C37" s="87">
        <v>13</v>
      </c>
      <c r="D37" s="92" t="s">
        <v>166</v>
      </c>
      <c r="E37" s="93" t="s">
        <v>192</v>
      </c>
      <c r="F37" s="93" t="s">
        <v>160</v>
      </c>
      <c r="G37" s="94" t="s">
        <v>164</v>
      </c>
      <c r="H37" s="86" t="b">
        <f>EXACT(Table28[[#This Row],[OLD LICK TYPE]],Table28[[#This Row],[NEW LICK TYPE]])</f>
        <v>0</v>
      </c>
      <c r="I37" s="91" t="s">
        <v>262</v>
      </c>
      <c r="J37" s="91" t="s">
        <v>142</v>
      </c>
      <c r="K37" s="87"/>
    </row>
    <row r="38" spans="2:11" s="83" customFormat="1" ht="19.5" hidden="1" customHeight="1" x14ac:dyDescent="0.3">
      <c r="B38" s="86">
        <v>4</v>
      </c>
      <c r="C38" s="87">
        <v>9</v>
      </c>
      <c r="D38" s="92" t="s">
        <v>166</v>
      </c>
      <c r="E38" s="93" t="s">
        <v>193</v>
      </c>
      <c r="F38" s="93" t="s">
        <v>160</v>
      </c>
      <c r="G38" s="94" t="s">
        <v>164</v>
      </c>
      <c r="H38" s="86" t="b">
        <f>EXACT(Table28[[#This Row],[OLD LICK TYPE]],Table28[[#This Row],[NEW LICK TYPE]])</f>
        <v>0</v>
      </c>
      <c r="I38" s="91" t="s">
        <v>262</v>
      </c>
      <c r="J38" s="91" t="s">
        <v>140</v>
      </c>
      <c r="K38" s="87"/>
    </row>
    <row r="39" spans="2:11" s="83" customFormat="1" ht="19.5" hidden="1" customHeight="1" x14ac:dyDescent="0.3">
      <c r="B39" s="86">
        <v>1</v>
      </c>
      <c r="C39" s="87">
        <v>15</v>
      </c>
      <c r="D39" s="92" t="s">
        <v>166</v>
      </c>
      <c r="E39" s="93" t="s">
        <v>194</v>
      </c>
      <c r="F39" s="93" t="s">
        <v>161</v>
      </c>
      <c r="G39" s="94" t="s">
        <v>161</v>
      </c>
      <c r="H39" s="86" t="b">
        <f>EXACT(Table28[[#This Row],[OLD LICK TYPE]],Table28[[#This Row],[NEW LICK TYPE]])</f>
        <v>1</v>
      </c>
      <c r="I39" s="91" t="s">
        <v>262</v>
      </c>
      <c r="J39" s="91" t="s">
        <v>142</v>
      </c>
      <c r="K39" s="87"/>
    </row>
    <row r="40" spans="2:11" s="83" customFormat="1" ht="19.5" hidden="1" customHeight="1" x14ac:dyDescent="0.3">
      <c r="B40" s="86">
        <v>4</v>
      </c>
      <c r="C40" s="87">
        <v>11</v>
      </c>
      <c r="D40" s="92" t="s">
        <v>166</v>
      </c>
      <c r="E40" s="93" t="s">
        <v>196</v>
      </c>
      <c r="F40" s="93" t="s">
        <v>161</v>
      </c>
      <c r="G40" s="94" t="s">
        <v>161</v>
      </c>
      <c r="H40" s="86" t="b">
        <f>EXACT(Table28[[#This Row],[OLD LICK TYPE]],Table28[[#This Row],[NEW LICK TYPE]])</f>
        <v>1</v>
      </c>
      <c r="I40" s="91" t="s">
        <v>262</v>
      </c>
      <c r="J40" s="91" t="s">
        <v>140</v>
      </c>
      <c r="K40" s="87"/>
    </row>
    <row r="41" spans="2:11" s="83" customFormat="1" ht="19.5" hidden="1" customHeight="1" x14ac:dyDescent="0.3">
      <c r="B41" s="86">
        <v>12</v>
      </c>
      <c r="C41" s="87">
        <v>12</v>
      </c>
      <c r="D41" s="92" t="s">
        <v>166</v>
      </c>
      <c r="E41" s="93" t="s">
        <v>222</v>
      </c>
      <c r="F41" s="93" t="s">
        <v>161</v>
      </c>
      <c r="G41" s="94" t="s">
        <v>161</v>
      </c>
      <c r="H41" s="86" t="b">
        <f>EXACT(Table28[[#This Row],[OLD LICK TYPE]],Table28[[#This Row],[NEW LICK TYPE]])</f>
        <v>1</v>
      </c>
      <c r="I41" s="91" t="s">
        <v>262</v>
      </c>
      <c r="J41" s="91" t="s">
        <v>174</v>
      </c>
      <c r="K41" s="87"/>
    </row>
    <row r="42" spans="2:11" s="83" customFormat="1" ht="19.5" hidden="1" customHeight="1" x14ac:dyDescent="0.3">
      <c r="B42" s="86">
        <v>13</v>
      </c>
      <c r="C42" s="87">
        <v>3</v>
      </c>
      <c r="D42" s="92" t="s">
        <v>166</v>
      </c>
      <c r="E42" s="93" t="s">
        <v>209</v>
      </c>
      <c r="F42" s="93" t="s">
        <v>161</v>
      </c>
      <c r="G42" s="94" t="s">
        <v>161</v>
      </c>
      <c r="H42" s="86" t="b">
        <f>EXACT(Table28[[#This Row],[OLD LICK TYPE]],Table28[[#This Row],[NEW LICK TYPE]])</f>
        <v>1</v>
      </c>
      <c r="I42" s="91" t="s">
        <v>262</v>
      </c>
      <c r="J42" s="91" t="s">
        <v>136</v>
      </c>
      <c r="K42" s="87"/>
    </row>
    <row r="43" spans="2:11" s="83" customFormat="1" ht="19.5" hidden="1" customHeight="1" x14ac:dyDescent="0.3">
      <c r="B43" s="86">
        <v>14</v>
      </c>
      <c r="C43" s="87">
        <v>1</v>
      </c>
      <c r="D43" s="92" t="s">
        <v>166</v>
      </c>
      <c r="E43" s="93" t="s">
        <v>208</v>
      </c>
      <c r="F43" s="93" t="s">
        <v>161</v>
      </c>
      <c r="G43" s="94" t="s">
        <v>161</v>
      </c>
      <c r="H43" s="86" t="b">
        <f>EXACT(Table28[[#This Row],[OLD LICK TYPE]],Table28[[#This Row],[NEW LICK TYPE]])</f>
        <v>1</v>
      </c>
      <c r="I43" s="91" t="s">
        <v>262</v>
      </c>
      <c r="J43" s="91" t="s">
        <v>125</v>
      </c>
      <c r="K43" s="87"/>
    </row>
    <row r="44" spans="2:11" s="83" customFormat="1" ht="19.5" hidden="1" customHeight="1" x14ac:dyDescent="0.3">
      <c r="B44" s="86">
        <v>14</v>
      </c>
      <c r="C44" s="87">
        <v>13</v>
      </c>
      <c r="D44" s="92" t="s">
        <v>166</v>
      </c>
      <c r="E44" s="93" t="s">
        <v>224</v>
      </c>
      <c r="F44" s="93" t="s">
        <v>161</v>
      </c>
      <c r="G44" s="94" t="s">
        <v>161</v>
      </c>
      <c r="H44" s="86" t="b">
        <f>EXACT(Table28[[#This Row],[OLD LICK TYPE]],Table28[[#This Row],[NEW LICK TYPE]])</f>
        <v>1</v>
      </c>
      <c r="I44" s="91" t="s">
        <v>262</v>
      </c>
      <c r="J44" s="91" t="s">
        <v>125</v>
      </c>
      <c r="K44" s="87"/>
    </row>
    <row r="45" spans="2:11" s="83" customFormat="1" ht="19.5" hidden="1" customHeight="1" x14ac:dyDescent="0.3">
      <c r="B45" s="86">
        <v>15</v>
      </c>
      <c r="C45" s="87">
        <v>1</v>
      </c>
      <c r="D45" s="92" t="s">
        <v>166</v>
      </c>
      <c r="E45" s="93" t="s">
        <v>210</v>
      </c>
      <c r="F45" s="93" t="s">
        <v>161</v>
      </c>
      <c r="G45" s="94" t="s">
        <v>161</v>
      </c>
      <c r="H45" s="86" t="b">
        <f>EXACT(Table28[[#This Row],[OLD LICK TYPE]],Table28[[#This Row],[NEW LICK TYPE]])</f>
        <v>1</v>
      </c>
      <c r="I45" s="91" t="s">
        <v>262</v>
      </c>
      <c r="J45" s="91" t="s">
        <v>124</v>
      </c>
      <c r="K45" s="87"/>
    </row>
    <row r="46" spans="2:11" s="83" customFormat="1" ht="19.5" hidden="1" customHeight="1" x14ac:dyDescent="0.3">
      <c r="B46" s="86">
        <v>17</v>
      </c>
      <c r="C46" s="87">
        <v>14</v>
      </c>
      <c r="D46" s="92" t="s">
        <v>166</v>
      </c>
      <c r="E46" s="93" t="s">
        <v>227</v>
      </c>
      <c r="F46" s="93" t="s">
        <v>161</v>
      </c>
      <c r="G46" s="94" t="s">
        <v>161</v>
      </c>
      <c r="H46" s="86" t="b">
        <f>EXACT(Table28[[#This Row],[OLD LICK TYPE]],Table28[[#This Row],[NEW LICK TYPE]])</f>
        <v>1</v>
      </c>
      <c r="I46" s="91" t="s">
        <v>262</v>
      </c>
      <c r="J46" s="91" t="s">
        <v>122</v>
      </c>
      <c r="K46" s="87"/>
    </row>
    <row r="47" spans="2:11" s="83" customFormat="1" ht="19.5" customHeight="1" x14ac:dyDescent="0.3">
      <c r="B47" s="86">
        <v>17</v>
      </c>
      <c r="C47" s="87">
        <v>1</v>
      </c>
      <c r="D47" s="92" t="s">
        <v>166</v>
      </c>
      <c r="E47" s="124" t="s">
        <v>209</v>
      </c>
      <c r="F47" s="93" t="s">
        <v>161</v>
      </c>
      <c r="G47" s="94" t="s">
        <v>161</v>
      </c>
      <c r="H47" s="86" t="b">
        <f>EXACT(Table28[[#This Row],[OLD LICK TYPE]],Table28[[#This Row],[NEW LICK TYPE]])</f>
        <v>1</v>
      </c>
      <c r="I47" s="91" t="s">
        <v>261</v>
      </c>
      <c r="J47" s="91" t="s">
        <v>122</v>
      </c>
      <c r="K47" s="87"/>
    </row>
    <row r="48" spans="2:11" s="83" customFormat="1" ht="19.5" customHeight="1" x14ac:dyDescent="0.3">
      <c r="B48" s="86">
        <v>19</v>
      </c>
      <c r="C48" s="87">
        <v>1</v>
      </c>
      <c r="D48" s="92" t="s">
        <v>166</v>
      </c>
      <c r="E48" s="124" t="s">
        <v>208</v>
      </c>
      <c r="F48" s="93" t="s">
        <v>161</v>
      </c>
      <c r="G48" s="94" t="s">
        <v>161</v>
      </c>
      <c r="H48" s="86" t="b">
        <f>EXACT(Table28[[#This Row],[OLD LICK TYPE]],Table28[[#This Row],[NEW LICK TYPE]])</f>
        <v>1</v>
      </c>
      <c r="I48" s="91" t="s">
        <v>261</v>
      </c>
      <c r="J48" s="91" t="s">
        <v>120</v>
      </c>
      <c r="K48" s="87"/>
    </row>
    <row r="49" spans="2:11" s="83" customFormat="1" ht="19.5" hidden="1" customHeight="1" x14ac:dyDescent="0.3">
      <c r="B49" s="86">
        <v>20</v>
      </c>
      <c r="C49" s="87">
        <v>15</v>
      </c>
      <c r="D49" s="92" t="s">
        <v>166</v>
      </c>
      <c r="E49" s="93" t="s">
        <v>225</v>
      </c>
      <c r="F49" s="93" t="s">
        <v>161</v>
      </c>
      <c r="G49" s="94" t="s">
        <v>161</v>
      </c>
      <c r="H49" s="86" t="b">
        <f>EXACT(Table28[[#This Row],[OLD LICK TYPE]],Table28[[#This Row],[NEW LICK TYPE]])</f>
        <v>1</v>
      </c>
      <c r="I49" s="91" t="s">
        <v>262</v>
      </c>
      <c r="J49" s="91" t="s">
        <v>175</v>
      </c>
      <c r="K49" s="87"/>
    </row>
    <row r="50" spans="2:11" s="83" customFormat="1" ht="19.5" customHeight="1" x14ac:dyDescent="0.3">
      <c r="B50" s="86">
        <v>1</v>
      </c>
      <c r="C50" s="87">
        <v>2</v>
      </c>
      <c r="D50" s="92" t="s">
        <v>166</v>
      </c>
      <c r="E50" s="124" t="s">
        <v>181</v>
      </c>
      <c r="F50" s="93" t="s">
        <v>161</v>
      </c>
      <c r="G50" s="94" t="s">
        <v>161</v>
      </c>
      <c r="H50" s="86" t="b">
        <f>EXACT(Table28[[#This Row],[OLD LICK TYPE]],Table28[[#This Row],[NEW LICK TYPE]])</f>
        <v>1</v>
      </c>
      <c r="I50" s="91" t="s">
        <v>261</v>
      </c>
      <c r="J50" s="91" t="s">
        <v>142</v>
      </c>
      <c r="K50" s="87"/>
    </row>
    <row r="51" spans="2:11" s="83" customFormat="1" ht="19.5" customHeight="1" x14ac:dyDescent="0.3">
      <c r="B51" s="86">
        <v>20</v>
      </c>
      <c r="C51" s="87">
        <v>3</v>
      </c>
      <c r="D51" s="92" t="s">
        <v>166</v>
      </c>
      <c r="E51" s="124" t="s">
        <v>209</v>
      </c>
      <c r="F51" s="93" t="s">
        <v>161</v>
      </c>
      <c r="G51" s="94" t="s">
        <v>161</v>
      </c>
      <c r="H51" s="86" t="b">
        <f>EXACT(Table28[[#This Row],[OLD LICK TYPE]],Table28[[#This Row],[NEW LICK TYPE]])</f>
        <v>1</v>
      </c>
      <c r="I51" s="91" t="s">
        <v>261</v>
      </c>
      <c r="J51" s="91" t="s">
        <v>175</v>
      </c>
      <c r="K51" s="87"/>
    </row>
    <row r="52" spans="2:11" s="83" customFormat="1" ht="19.5" customHeight="1" x14ac:dyDescent="0.3">
      <c r="B52" s="86">
        <v>21</v>
      </c>
      <c r="C52" s="87">
        <v>3</v>
      </c>
      <c r="D52" s="92" t="s">
        <v>166</v>
      </c>
      <c r="E52" s="124" t="s">
        <v>212</v>
      </c>
      <c r="F52" s="93" t="s">
        <v>161</v>
      </c>
      <c r="G52" s="94" t="s">
        <v>161</v>
      </c>
      <c r="H52" s="86" t="b">
        <f>EXACT(Table28[[#This Row],[OLD LICK TYPE]],Table28[[#This Row],[NEW LICK TYPE]])</f>
        <v>1</v>
      </c>
      <c r="I52" s="91" t="s">
        <v>261</v>
      </c>
      <c r="J52" s="91" t="s">
        <v>119</v>
      </c>
      <c r="K52" s="87"/>
    </row>
    <row r="53" spans="2:11" s="83" customFormat="1" ht="19.5" customHeight="1" x14ac:dyDescent="0.3">
      <c r="B53" s="86">
        <v>13</v>
      </c>
      <c r="C53" s="87">
        <v>4</v>
      </c>
      <c r="D53" s="92" t="s">
        <v>166</v>
      </c>
      <c r="E53" s="124" t="s">
        <v>210</v>
      </c>
      <c r="F53" s="93" t="s">
        <v>161</v>
      </c>
      <c r="G53" s="94" t="s">
        <v>161</v>
      </c>
      <c r="H53" s="86" t="b">
        <f>EXACT(Table28[[#This Row],[OLD LICK TYPE]],Table28[[#This Row],[NEW LICK TYPE]])</f>
        <v>1</v>
      </c>
      <c r="I53" s="91" t="s">
        <v>261</v>
      </c>
      <c r="J53" s="91" t="s">
        <v>136</v>
      </c>
      <c r="K53" s="87"/>
    </row>
    <row r="54" spans="2:11" s="83" customFormat="1" ht="19.5" customHeight="1" x14ac:dyDescent="0.3">
      <c r="B54" s="86">
        <v>14</v>
      </c>
      <c r="C54" s="87">
        <v>4</v>
      </c>
      <c r="D54" s="92" t="s">
        <v>166</v>
      </c>
      <c r="E54" s="124" t="s">
        <v>213</v>
      </c>
      <c r="F54" s="93" t="s">
        <v>161</v>
      </c>
      <c r="G54" s="94" t="s">
        <v>161</v>
      </c>
      <c r="H54" s="86" t="b">
        <f>EXACT(Table28[[#This Row],[OLD LICK TYPE]],Table28[[#This Row],[NEW LICK TYPE]])</f>
        <v>1</v>
      </c>
      <c r="I54" s="91" t="s">
        <v>261</v>
      </c>
      <c r="J54" s="91" t="s">
        <v>125</v>
      </c>
      <c r="K54" s="87"/>
    </row>
    <row r="55" spans="2:11" s="83" customFormat="1" ht="19.5" customHeight="1" x14ac:dyDescent="0.3">
      <c r="B55" s="86">
        <v>20</v>
      </c>
      <c r="C55" s="87">
        <v>4</v>
      </c>
      <c r="D55" s="92" t="s">
        <v>166</v>
      </c>
      <c r="E55" s="124" t="s">
        <v>210</v>
      </c>
      <c r="F55" s="93" t="s">
        <v>161</v>
      </c>
      <c r="G55" s="94" t="s">
        <v>161</v>
      </c>
      <c r="H55" s="86" t="b">
        <f>EXACT(Table28[[#This Row],[OLD LICK TYPE]],Table28[[#This Row],[NEW LICK TYPE]])</f>
        <v>1</v>
      </c>
      <c r="I55" s="91" t="s">
        <v>261</v>
      </c>
      <c r="J55" s="91" t="s">
        <v>175</v>
      </c>
      <c r="K55" s="87"/>
    </row>
    <row r="56" spans="2:11" s="83" customFormat="1" ht="19.5" customHeight="1" x14ac:dyDescent="0.3">
      <c r="B56" s="86">
        <v>21</v>
      </c>
      <c r="C56" s="87">
        <v>4</v>
      </c>
      <c r="D56" s="92" t="s">
        <v>166</v>
      </c>
      <c r="E56" s="124" t="s">
        <v>218</v>
      </c>
      <c r="F56" s="93" t="s">
        <v>161</v>
      </c>
      <c r="G56" s="94" t="s">
        <v>161</v>
      </c>
      <c r="H56" s="86" t="b">
        <f>EXACT(Table28[[#This Row],[OLD LICK TYPE]],Table28[[#This Row],[NEW LICK TYPE]])</f>
        <v>1</v>
      </c>
      <c r="I56" s="91" t="s">
        <v>261</v>
      </c>
      <c r="J56" s="91" t="s">
        <v>119</v>
      </c>
      <c r="K56" s="87"/>
    </row>
    <row r="57" spans="2:11" s="83" customFormat="1" ht="19.5" customHeight="1" x14ac:dyDescent="0.3">
      <c r="B57" s="86">
        <v>14</v>
      </c>
      <c r="C57" s="87">
        <v>5</v>
      </c>
      <c r="D57" s="92" t="s">
        <v>166</v>
      </c>
      <c r="E57" s="124" t="s">
        <v>218</v>
      </c>
      <c r="F57" s="93" t="s">
        <v>161</v>
      </c>
      <c r="G57" s="94" t="s">
        <v>161</v>
      </c>
      <c r="H57" s="86" t="b">
        <f>EXACT(Table28[[#This Row],[OLD LICK TYPE]],Table28[[#This Row],[NEW LICK TYPE]])</f>
        <v>1</v>
      </c>
      <c r="I57" s="91" t="s">
        <v>261</v>
      </c>
      <c r="J57" s="91" t="s">
        <v>125</v>
      </c>
      <c r="K57" s="87"/>
    </row>
    <row r="58" spans="2:11" s="83" customFormat="1" ht="19.5" customHeight="1" x14ac:dyDescent="0.3">
      <c r="B58" s="86">
        <v>14</v>
      </c>
      <c r="C58" s="87">
        <v>6</v>
      </c>
      <c r="D58" s="92" t="s">
        <v>166</v>
      </c>
      <c r="E58" s="124" t="s">
        <v>219</v>
      </c>
      <c r="F58" s="93" t="s">
        <v>161</v>
      </c>
      <c r="G58" s="94" t="s">
        <v>161</v>
      </c>
      <c r="H58" s="86" t="b">
        <f>EXACT(Table28[[#This Row],[OLD LICK TYPE]],Table28[[#This Row],[NEW LICK TYPE]])</f>
        <v>1</v>
      </c>
      <c r="I58" s="91" t="s">
        <v>261</v>
      </c>
      <c r="J58" s="91" t="s">
        <v>125</v>
      </c>
      <c r="K58" s="87"/>
    </row>
    <row r="59" spans="2:11" s="83" customFormat="1" ht="19.5" customHeight="1" x14ac:dyDescent="0.3">
      <c r="B59" s="86">
        <v>14</v>
      </c>
      <c r="C59" s="87">
        <v>7</v>
      </c>
      <c r="D59" s="92" t="s">
        <v>166</v>
      </c>
      <c r="E59" s="124" t="s">
        <v>231</v>
      </c>
      <c r="F59" s="93" t="s">
        <v>161</v>
      </c>
      <c r="G59" s="94" t="s">
        <v>161</v>
      </c>
      <c r="H59" s="86" t="b">
        <f>EXACT(Table28[[#This Row],[OLD LICK TYPE]],Table28[[#This Row],[NEW LICK TYPE]])</f>
        <v>1</v>
      </c>
      <c r="I59" s="91" t="s">
        <v>261</v>
      </c>
      <c r="J59" s="91" t="s">
        <v>125</v>
      </c>
      <c r="K59" s="87"/>
    </row>
    <row r="60" spans="2:11" s="83" customFormat="1" ht="19.5" hidden="1" customHeight="1" x14ac:dyDescent="0.3">
      <c r="B60" s="86">
        <v>23</v>
      </c>
      <c r="C60" s="87">
        <v>9</v>
      </c>
      <c r="D60" s="92" t="s">
        <v>166</v>
      </c>
      <c r="E60" s="93" t="s">
        <v>232</v>
      </c>
      <c r="F60" s="93" t="s">
        <v>161</v>
      </c>
      <c r="G60" s="94" t="s">
        <v>161</v>
      </c>
      <c r="H60" s="86" t="b">
        <f>EXACT(Table28[[#This Row],[OLD LICK TYPE]],Table28[[#This Row],[NEW LICK TYPE]])</f>
        <v>1</v>
      </c>
      <c r="I60" s="91" t="s">
        <v>262</v>
      </c>
      <c r="J60" s="91" t="s">
        <v>176</v>
      </c>
      <c r="K60" s="87"/>
    </row>
    <row r="61" spans="2:11" s="83" customFormat="1" ht="19.5" hidden="1" customHeight="1" x14ac:dyDescent="0.3">
      <c r="B61" s="86">
        <v>23</v>
      </c>
      <c r="C61" s="87">
        <v>10</v>
      </c>
      <c r="D61" s="92" t="s">
        <v>166</v>
      </c>
      <c r="E61" s="93" t="s">
        <v>225</v>
      </c>
      <c r="F61" s="93" t="s">
        <v>161</v>
      </c>
      <c r="G61" s="94" t="s">
        <v>161</v>
      </c>
      <c r="H61" s="86" t="b">
        <f>EXACT(Table28[[#This Row],[OLD LICK TYPE]],Table28[[#This Row],[NEW LICK TYPE]])</f>
        <v>1</v>
      </c>
      <c r="I61" s="91" t="s">
        <v>262</v>
      </c>
      <c r="J61" s="91" t="s">
        <v>176</v>
      </c>
      <c r="K61" s="87"/>
    </row>
    <row r="62" spans="2:11" s="84" customFormat="1" ht="19.5" hidden="1" customHeight="1" x14ac:dyDescent="0.3">
      <c r="B62" s="86">
        <v>23</v>
      </c>
      <c r="C62" s="87">
        <v>11</v>
      </c>
      <c r="D62" s="92" t="s">
        <v>166</v>
      </c>
      <c r="E62" s="93" t="s">
        <v>242</v>
      </c>
      <c r="F62" s="93" t="s">
        <v>161</v>
      </c>
      <c r="G62" s="94" t="s">
        <v>161</v>
      </c>
      <c r="H62" s="86" t="b">
        <f>EXACT(Table28[[#This Row],[OLD LICK TYPE]],Table28[[#This Row],[NEW LICK TYPE]])</f>
        <v>1</v>
      </c>
      <c r="I62" s="91" t="s">
        <v>262</v>
      </c>
      <c r="J62" s="91" t="s">
        <v>176</v>
      </c>
      <c r="K62" s="87"/>
    </row>
    <row r="63" spans="2:11" s="84" customFormat="1" ht="19.5" customHeight="1" x14ac:dyDescent="0.3">
      <c r="B63" s="86">
        <v>17</v>
      </c>
      <c r="C63" s="87">
        <v>8</v>
      </c>
      <c r="D63" s="92" t="s">
        <v>166</v>
      </c>
      <c r="E63" s="124" t="s">
        <v>223</v>
      </c>
      <c r="F63" s="93" t="s">
        <v>161</v>
      </c>
      <c r="G63" s="94" t="s">
        <v>161</v>
      </c>
      <c r="H63" s="86" t="b">
        <f>EXACT(Table28[[#This Row],[OLD LICK TYPE]],Table28[[#This Row],[NEW LICK TYPE]])</f>
        <v>1</v>
      </c>
      <c r="I63" s="91" t="s">
        <v>261</v>
      </c>
      <c r="J63" s="91" t="s">
        <v>122</v>
      </c>
      <c r="K63" s="87"/>
    </row>
    <row r="64" spans="2:11" s="84" customFormat="1" ht="19.5" hidden="1" customHeight="1" x14ac:dyDescent="0.3">
      <c r="B64" s="86">
        <v>24</v>
      </c>
      <c r="C64" s="87">
        <v>1</v>
      </c>
      <c r="D64" s="92" t="s">
        <v>166</v>
      </c>
      <c r="E64" s="93" t="s">
        <v>209</v>
      </c>
      <c r="F64" s="93" t="s">
        <v>161</v>
      </c>
      <c r="G64" s="94" t="s">
        <v>161</v>
      </c>
      <c r="H64" s="86" t="b">
        <f>EXACT(Table28[[#This Row],[OLD LICK TYPE]],Table28[[#This Row],[NEW LICK TYPE]])</f>
        <v>1</v>
      </c>
      <c r="I64" s="91" t="s">
        <v>262</v>
      </c>
      <c r="J64" s="91" t="s">
        <v>177</v>
      </c>
      <c r="K64" s="87"/>
    </row>
    <row r="65" spans="2:11" s="84" customFormat="1" ht="19.5" hidden="1" customHeight="1" x14ac:dyDescent="0.3">
      <c r="B65" s="86">
        <v>24</v>
      </c>
      <c r="C65" s="87">
        <v>6</v>
      </c>
      <c r="D65" s="92" t="s">
        <v>166</v>
      </c>
      <c r="E65" s="93" t="s">
        <v>230</v>
      </c>
      <c r="F65" s="93" t="s">
        <v>161</v>
      </c>
      <c r="G65" s="94" t="s">
        <v>161</v>
      </c>
      <c r="H65" s="86" t="b">
        <f>EXACT(Table28[[#This Row],[OLD LICK TYPE]],Table28[[#This Row],[NEW LICK TYPE]])</f>
        <v>1</v>
      </c>
      <c r="I65" s="91" t="s">
        <v>262</v>
      </c>
      <c r="J65" s="91" t="s">
        <v>177</v>
      </c>
      <c r="K65" s="87"/>
    </row>
    <row r="66" spans="2:11" s="84" customFormat="1" ht="19.5" hidden="1" customHeight="1" x14ac:dyDescent="0.3">
      <c r="B66" s="86">
        <v>24</v>
      </c>
      <c r="C66" s="87">
        <v>10</v>
      </c>
      <c r="D66" s="92" t="s">
        <v>166</v>
      </c>
      <c r="E66" s="93" t="s">
        <v>235</v>
      </c>
      <c r="F66" s="93" t="s">
        <v>161</v>
      </c>
      <c r="G66" s="94" t="s">
        <v>161</v>
      </c>
      <c r="H66" s="86" t="b">
        <f>EXACT(Table28[[#This Row],[OLD LICK TYPE]],Table28[[#This Row],[NEW LICK TYPE]])</f>
        <v>1</v>
      </c>
      <c r="I66" s="91" t="s">
        <v>262</v>
      </c>
      <c r="J66" s="91" t="s">
        <v>177</v>
      </c>
      <c r="K66" s="87"/>
    </row>
    <row r="67" spans="2:11" s="84" customFormat="1" ht="19.5" customHeight="1" x14ac:dyDescent="0.3">
      <c r="B67" s="86">
        <v>21</v>
      </c>
      <c r="C67" s="87">
        <v>8</v>
      </c>
      <c r="D67" s="92" t="s">
        <v>166</v>
      </c>
      <c r="E67" s="124" t="s">
        <v>220</v>
      </c>
      <c r="F67" s="93" t="s">
        <v>161</v>
      </c>
      <c r="G67" s="94" t="s">
        <v>161</v>
      </c>
      <c r="H67" s="86" t="b">
        <f>EXACT(Table28[[#This Row],[OLD LICK TYPE]],Table28[[#This Row],[NEW LICK TYPE]])</f>
        <v>1</v>
      </c>
      <c r="I67" s="91" t="s">
        <v>261</v>
      </c>
      <c r="J67" s="91" t="s">
        <v>119</v>
      </c>
      <c r="K67" s="87"/>
    </row>
    <row r="68" spans="2:11" s="84" customFormat="1" ht="19.5" customHeight="1" x14ac:dyDescent="0.3">
      <c r="B68" s="86">
        <v>23</v>
      </c>
      <c r="C68" s="87">
        <v>8</v>
      </c>
      <c r="D68" s="92" t="s">
        <v>166</v>
      </c>
      <c r="E68" s="124" t="s">
        <v>222</v>
      </c>
      <c r="F68" s="93" t="s">
        <v>161</v>
      </c>
      <c r="G68" s="94" t="s">
        <v>161</v>
      </c>
      <c r="H68" s="86" t="b">
        <f>EXACT(Table28[[#This Row],[OLD LICK TYPE]],Table28[[#This Row],[NEW LICK TYPE]])</f>
        <v>1</v>
      </c>
      <c r="I68" s="91" t="s">
        <v>261</v>
      </c>
      <c r="J68" s="91" t="s">
        <v>176</v>
      </c>
      <c r="K68" s="87"/>
    </row>
    <row r="69" spans="2:11" s="84" customFormat="1" ht="19.5" customHeight="1" x14ac:dyDescent="0.3">
      <c r="B69" s="86">
        <v>13</v>
      </c>
      <c r="C69" s="87">
        <v>9</v>
      </c>
      <c r="D69" s="92" t="s">
        <v>166</v>
      </c>
      <c r="E69" s="124" t="s">
        <v>218</v>
      </c>
      <c r="F69" s="93" t="s">
        <v>161</v>
      </c>
      <c r="G69" s="94" t="s">
        <v>161</v>
      </c>
      <c r="H69" s="86" t="b">
        <f>EXACT(Table28[[#This Row],[OLD LICK TYPE]],Table28[[#This Row],[NEW LICK TYPE]])</f>
        <v>1</v>
      </c>
      <c r="I69" s="91" t="s">
        <v>261</v>
      </c>
      <c r="J69" s="91" t="s">
        <v>136</v>
      </c>
      <c r="K69" s="87"/>
    </row>
    <row r="70" spans="2:11" s="84" customFormat="1" ht="19.5" customHeight="1" x14ac:dyDescent="0.3">
      <c r="B70" s="86">
        <v>14</v>
      </c>
      <c r="C70" s="87">
        <v>9</v>
      </c>
      <c r="D70" s="92" t="s">
        <v>166</v>
      </c>
      <c r="E70" s="124" t="s">
        <v>220</v>
      </c>
      <c r="F70" s="93" t="s">
        <v>161</v>
      </c>
      <c r="G70" s="94" t="s">
        <v>161</v>
      </c>
      <c r="H70" s="86" t="b">
        <f>EXACT(Table28[[#This Row],[OLD LICK TYPE]],Table28[[#This Row],[NEW LICK TYPE]])</f>
        <v>1</v>
      </c>
      <c r="I70" s="91" t="s">
        <v>261</v>
      </c>
      <c r="J70" s="91" t="s">
        <v>125</v>
      </c>
      <c r="K70" s="87"/>
    </row>
    <row r="71" spans="2:11" s="84" customFormat="1" ht="19.5" customHeight="1" x14ac:dyDescent="0.3">
      <c r="B71" s="86">
        <v>20</v>
      </c>
      <c r="C71" s="87">
        <v>9</v>
      </c>
      <c r="D71" s="92" t="s">
        <v>166</v>
      </c>
      <c r="E71" s="124" t="s">
        <v>218</v>
      </c>
      <c r="F71" s="93" t="s">
        <v>161</v>
      </c>
      <c r="G71" s="94" t="s">
        <v>161</v>
      </c>
      <c r="H71" s="86" t="b">
        <f>EXACT(Table28[[#This Row],[OLD LICK TYPE]],Table28[[#This Row],[NEW LICK TYPE]])</f>
        <v>1</v>
      </c>
      <c r="I71" s="91" t="s">
        <v>261</v>
      </c>
      <c r="J71" s="91" t="s">
        <v>175</v>
      </c>
      <c r="K71" s="87"/>
    </row>
    <row r="72" spans="2:11" s="84" customFormat="1" ht="19.5" customHeight="1" x14ac:dyDescent="0.3">
      <c r="B72" s="86">
        <v>3</v>
      </c>
      <c r="C72" s="87">
        <v>11</v>
      </c>
      <c r="D72" s="92" t="s">
        <v>166</v>
      </c>
      <c r="E72" s="124" t="s">
        <v>193</v>
      </c>
      <c r="F72" s="93" t="s">
        <v>161</v>
      </c>
      <c r="G72" s="94" t="s">
        <v>161</v>
      </c>
      <c r="H72" s="86" t="b">
        <f>EXACT(Table28[[#This Row],[OLD LICK TYPE]],Table28[[#This Row],[NEW LICK TYPE]])</f>
        <v>1</v>
      </c>
      <c r="I72" s="91" t="s">
        <v>261</v>
      </c>
      <c r="J72" s="91" t="s">
        <v>141</v>
      </c>
      <c r="K72" s="87"/>
    </row>
    <row r="73" spans="2:11" s="84" customFormat="1" ht="19.5" customHeight="1" x14ac:dyDescent="0.3">
      <c r="B73" s="86">
        <v>21</v>
      </c>
      <c r="C73" s="87">
        <v>11</v>
      </c>
      <c r="D73" s="92" t="s">
        <v>166</v>
      </c>
      <c r="E73" s="124" t="s">
        <v>223</v>
      </c>
      <c r="F73" s="93" t="s">
        <v>161</v>
      </c>
      <c r="G73" s="94" t="s">
        <v>161</v>
      </c>
      <c r="H73" s="86" t="b">
        <f>EXACT(Table28[[#This Row],[OLD LICK TYPE]],Table28[[#This Row],[NEW LICK TYPE]])</f>
        <v>1</v>
      </c>
      <c r="I73" s="91" t="s">
        <v>261</v>
      </c>
      <c r="J73" s="91" t="s">
        <v>119</v>
      </c>
      <c r="K73" s="87"/>
    </row>
    <row r="74" spans="2:11" s="84" customFormat="1" ht="19.5" customHeight="1" x14ac:dyDescent="0.3">
      <c r="B74" s="86">
        <v>22</v>
      </c>
      <c r="C74" s="87">
        <v>12</v>
      </c>
      <c r="D74" s="92" t="s">
        <v>166</v>
      </c>
      <c r="E74" s="124" t="s">
        <v>225</v>
      </c>
      <c r="F74" s="93" t="s">
        <v>161</v>
      </c>
      <c r="G74" s="94" t="s">
        <v>161</v>
      </c>
      <c r="H74" s="86" t="b">
        <f>EXACT(Table28[[#This Row],[OLD LICK TYPE]],Table28[[#This Row],[NEW LICK TYPE]])</f>
        <v>1</v>
      </c>
      <c r="I74" s="91" t="s">
        <v>261</v>
      </c>
      <c r="J74" s="91" t="s">
        <v>126</v>
      </c>
      <c r="K74" s="87"/>
    </row>
    <row r="75" spans="2:11" s="84" customFormat="1" ht="19.5" customHeight="1" x14ac:dyDescent="0.3">
      <c r="B75" s="86">
        <v>13</v>
      </c>
      <c r="C75" s="87">
        <v>14</v>
      </c>
      <c r="D75" s="92" t="s">
        <v>166</v>
      </c>
      <c r="E75" s="124" t="s">
        <v>222</v>
      </c>
      <c r="F75" s="93" t="s">
        <v>161</v>
      </c>
      <c r="G75" s="94" t="s">
        <v>161</v>
      </c>
      <c r="H75" s="86" t="b">
        <f>EXACT(Table28[[#This Row],[OLD LICK TYPE]],Table28[[#This Row],[NEW LICK TYPE]])</f>
        <v>1</v>
      </c>
      <c r="I75" s="91" t="s">
        <v>261</v>
      </c>
      <c r="J75" s="91" t="s">
        <v>136</v>
      </c>
      <c r="K75" s="87"/>
    </row>
    <row r="76" spans="2:11" s="84" customFormat="1" ht="19.5" customHeight="1" x14ac:dyDescent="0.3">
      <c r="B76" s="86">
        <v>20</v>
      </c>
      <c r="C76" s="87">
        <v>14</v>
      </c>
      <c r="D76" s="92" t="s">
        <v>166</v>
      </c>
      <c r="E76" s="124" t="s">
        <v>222</v>
      </c>
      <c r="F76" s="93" t="s">
        <v>161</v>
      </c>
      <c r="G76" s="94" t="s">
        <v>161</v>
      </c>
      <c r="H76" s="86" t="b">
        <f>EXACT(Table28[[#This Row],[OLD LICK TYPE]],Table28[[#This Row],[NEW LICK TYPE]])</f>
        <v>1</v>
      </c>
      <c r="I76" s="91" t="s">
        <v>261</v>
      </c>
      <c r="J76" s="91" t="s">
        <v>175</v>
      </c>
      <c r="K76" s="87"/>
    </row>
    <row r="77" spans="2:11" s="84" customFormat="1" ht="19.5" customHeight="1" x14ac:dyDescent="0.3">
      <c r="B77" s="86">
        <v>3</v>
      </c>
      <c r="C77" s="87">
        <v>15</v>
      </c>
      <c r="D77" s="92" t="s">
        <v>166</v>
      </c>
      <c r="E77" s="124" t="s">
        <v>197</v>
      </c>
      <c r="F77" s="93" t="s">
        <v>161</v>
      </c>
      <c r="G77" s="94" t="s">
        <v>161</v>
      </c>
      <c r="H77" s="86" t="b">
        <f>EXACT(Table28[[#This Row],[OLD LICK TYPE]],Table28[[#This Row],[NEW LICK TYPE]])</f>
        <v>1</v>
      </c>
      <c r="I77" s="91" t="s">
        <v>261</v>
      </c>
      <c r="J77" s="91" t="s">
        <v>141</v>
      </c>
      <c r="K77" s="87"/>
    </row>
    <row r="78" spans="2:11" s="84" customFormat="1" ht="19.5" customHeight="1" x14ac:dyDescent="0.3">
      <c r="B78" s="86">
        <v>14</v>
      </c>
      <c r="C78" s="87">
        <v>15</v>
      </c>
      <c r="D78" s="92" t="s">
        <v>166</v>
      </c>
      <c r="E78" s="124" t="s">
        <v>226</v>
      </c>
      <c r="F78" s="93" t="s">
        <v>161</v>
      </c>
      <c r="G78" s="94" t="s">
        <v>161</v>
      </c>
      <c r="H78" s="86" t="b">
        <f>EXACT(Table28[[#This Row],[OLD LICK TYPE]],Table28[[#This Row],[NEW LICK TYPE]])</f>
        <v>1</v>
      </c>
      <c r="I78" s="91" t="s">
        <v>261</v>
      </c>
      <c r="J78" s="91" t="s">
        <v>125</v>
      </c>
      <c r="K78" s="87"/>
    </row>
    <row r="79" spans="2:11" s="84" customFormat="1" ht="19.5" hidden="1" customHeight="1" x14ac:dyDescent="0.3">
      <c r="B79" s="86">
        <v>14</v>
      </c>
      <c r="C79" s="87">
        <v>12</v>
      </c>
      <c r="D79" s="92" t="s">
        <v>166</v>
      </c>
      <c r="E79" s="93" t="s">
        <v>223</v>
      </c>
      <c r="F79" s="93" t="s">
        <v>161</v>
      </c>
      <c r="G79" s="94" t="s">
        <v>164</v>
      </c>
      <c r="H79" s="86" t="b">
        <f>EXACT(Table28[[#This Row],[OLD LICK TYPE]],Table28[[#This Row],[NEW LICK TYPE]])</f>
        <v>0</v>
      </c>
      <c r="I79" s="91" t="s">
        <v>262</v>
      </c>
      <c r="J79" s="91" t="s">
        <v>125</v>
      </c>
      <c r="K79" s="87"/>
    </row>
    <row r="80" spans="2:11" s="84" customFormat="1" ht="19.5" customHeight="1" x14ac:dyDescent="0.3">
      <c r="B80" s="86">
        <v>22</v>
      </c>
      <c r="C80" s="87">
        <v>15</v>
      </c>
      <c r="D80" s="92" t="s">
        <v>166</v>
      </c>
      <c r="E80" s="124" t="s">
        <v>227</v>
      </c>
      <c r="F80" s="93" t="s">
        <v>161</v>
      </c>
      <c r="G80" s="94" t="s">
        <v>161</v>
      </c>
      <c r="H80" s="86" t="b">
        <f>EXACT(Table28[[#This Row],[OLD LICK TYPE]],Table28[[#This Row],[NEW LICK TYPE]])</f>
        <v>1</v>
      </c>
      <c r="I80" s="91" t="s">
        <v>261</v>
      </c>
      <c r="J80" s="91" t="s">
        <v>126</v>
      </c>
      <c r="K80" s="87"/>
    </row>
    <row r="81" spans="2:11" s="84" customFormat="1" ht="19.5" customHeight="1" x14ac:dyDescent="0.3">
      <c r="B81" s="86">
        <v>22</v>
      </c>
      <c r="C81" s="87">
        <v>16</v>
      </c>
      <c r="D81" s="92" t="s">
        <v>166</v>
      </c>
      <c r="E81" s="124" t="s">
        <v>238</v>
      </c>
      <c r="F81" s="93" t="s">
        <v>161</v>
      </c>
      <c r="G81" s="94" t="s">
        <v>161</v>
      </c>
      <c r="H81" s="86" t="b">
        <f>EXACT(Table28[[#This Row],[OLD LICK TYPE]],Table28[[#This Row],[NEW LICK TYPE]])</f>
        <v>1</v>
      </c>
      <c r="I81" s="91" t="s">
        <v>261</v>
      </c>
      <c r="J81" s="91" t="s">
        <v>126</v>
      </c>
      <c r="K81" s="87"/>
    </row>
    <row r="82" spans="2:11" s="84" customFormat="1" ht="19.5" customHeight="1" x14ac:dyDescent="0.3">
      <c r="B82" s="86">
        <v>22</v>
      </c>
      <c r="C82" s="87">
        <v>17</v>
      </c>
      <c r="D82" s="92" t="s">
        <v>166</v>
      </c>
      <c r="E82" s="124" t="s">
        <v>235</v>
      </c>
      <c r="F82" s="93" t="s">
        <v>161</v>
      </c>
      <c r="G82" s="94" t="s">
        <v>161</v>
      </c>
      <c r="H82" s="86" t="b">
        <f>EXACT(Table28[[#This Row],[OLD LICK TYPE]],Table28[[#This Row],[NEW LICK TYPE]])</f>
        <v>1</v>
      </c>
      <c r="I82" s="91" t="s">
        <v>261</v>
      </c>
      <c r="J82" s="91" t="s">
        <v>126</v>
      </c>
      <c r="K82" s="87"/>
    </row>
    <row r="83" spans="2:11" s="84" customFormat="1" ht="19.5" customHeight="1" x14ac:dyDescent="0.3">
      <c r="B83" s="86">
        <v>23</v>
      </c>
      <c r="C83" s="87">
        <v>17</v>
      </c>
      <c r="D83" s="92" t="s">
        <v>166</v>
      </c>
      <c r="E83" s="124" t="s">
        <v>238</v>
      </c>
      <c r="F83" s="93" t="s">
        <v>161</v>
      </c>
      <c r="G83" s="94" t="s">
        <v>161</v>
      </c>
      <c r="H83" s="86" t="b">
        <f>EXACT(Table28[[#This Row],[OLD LICK TYPE]],Table28[[#This Row],[NEW LICK TYPE]])</f>
        <v>1</v>
      </c>
      <c r="I83" s="91" t="s">
        <v>261</v>
      </c>
      <c r="J83" s="91" t="s">
        <v>176</v>
      </c>
      <c r="K83" s="87"/>
    </row>
    <row r="84" spans="2:11" s="84" customFormat="1" ht="19.5" customHeight="1" x14ac:dyDescent="0.3">
      <c r="B84" s="86">
        <v>22</v>
      </c>
      <c r="C84" s="87">
        <v>18</v>
      </c>
      <c r="D84" s="92" t="s">
        <v>166</v>
      </c>
      <c r="E84" s="124" t="s">
        <v>236</v>
      </c>
      <c r="F84" s="93" t="s">
        <v>161</v>
      </c>
      <c r="G84" s="94" t="s">
        <v>161</v>
      </c>
      <c r="H84" s="86" t="b">
        <f>EXACT(Table28[[#This Row],[OLD LICK TYPE]],Table28[[#This Row],[NEW LICK TYPE]])</f>
        <v>1</v>
      </c>
      <c r="I84" s="91" t="s">
        <v>261</v>
      </c>
      <c r="J84" s="91" t="s">
        <v>126</v>
      </c>
      <c r="K84" s="87"/>
    </row>
    <row r="85" spans="2:11" s="84" customFormat="1" ht="19.5" customHeight="1" x14ac:dyDescent="0.3">
      <c r="B85" s="86">
        <v>14</v>
      </c>
      <c r="C85" s="87">
        <v>19</v>
      </c>
      <c r="D85" s="92" t="s">
        <v>166</v>
      </c>
      <c r="E85" s="124" t="s">
        <v>236</v>
      </c>
      <c r="F85" s="93" t="s">
        <v>161</v>
      </c>
      <c r="G85" s="94" t="s">
        <v>161</v>
      </c>
      <c r="H85" s="86" t="b">
        <f>EXACT(Table28[[#This Row],[OLD LICK TYPE]],Table28[[#This Row],[NEW LICK TYPE]])</f>
        <v>1</v>
      </c>
      <c r="I85" s="91" t="s">
        <v>261</v>
      </c>
      <c r="J85" s="91" t="s">
        <v>125</v>
      </c>
      <c r="K85" s="87"/>
    </row>
    <row r="86" spans="2:11" s="84" customFormat="1" ht="19.5" customHeight="1" x14ac:dyDescent="0.3">
      <c r="B86" s="86">
        <v>21</v>
      </c>
      <c r="C86" s="87">
        <v>12</v>
      </c>
      <c r="D86" s="92" t="s">
        <v>166</v>
      </c>
      <c r="E86" s="124" t="s">
        <v>224</v>
      </c>
      <c r="F86" s="93" t="s">
        <v>161</v>
      </c>
      <c r="G86" s="94" t="s">
        <v>164</v>
      </c>
      <c r="H86" s="86" t="b">
        <f>EXACT(Table28[[#This Row],[OLD LICK TYPE]],Table28[[#This Row],[NEW LICK TYPE]])</f>
        <v>0</v>
      </c>
      <c r="I86" s="91" t="s">
        <v>261</v>
      </c>
      <c r="J86" s="91" t="s">
        <v>119</v>
      </c>
      <c r="K86" s="87"/>
    </row>
    <row r="87" spans="2:11" s="84" customFormat="1" ht="19.5" hidden="1" customHeight="1" x14ac:dyDescent="0.3">
      <c r="B87" s="86">
        <v>23</v>
      </c>
      <c r="C87" s="87">
        <v>3</v>
      </c>
      <c r="D87" s="92" t="s">
        <v>166</v>
      </c>
      <c r="E87" s="93" t="s">
        <v>209</v>
      </c>
      <c r="F87" s="93" t="s">
        <v>161</v>
      </c>
      <c r="G87" s="94" t="s">
        <v>164</v>
      </c>
      <c r="H87" s="86" t="b">
        <f>EXACT(Table28[[#This Row],[OLD LICK TYPE]],Table28[[#This Row],[NEW LICK TYPE]])</f>
        <v>0</v>
      </c>
      <c r="I87" s="91" t="s">
        <v>262</v>
      </c>
      <c r="J87" s="91" t="s">
        <v>176</v>
      </c>
      <c r="K87" s="87"/>
    </row>
    <row r="88" spans="2:11" s="84" customFormat="1" ht="19.5" hidden="1" customHeight="1" x14ac:dyDescent="0.3">
      <c r="B88" s="86">
        <v>23</v>
      </c>
      <c r="C88" s="87">
        <v>7</v>
      </c>
      <c r="D88" s="92" t="s">
        <v>166</v>
      </c>
      <c r="E88" s="93" t="s">
        <v>220</v>
      </c>
      <c r="F88" s="93" t="s">
        <v>161</v>
      </c>
      <c r="G88" s="94" t="s">
        <v>164</v>
      </c>
      <c r="H88" s="86" t="b">
        <f>EXACT(Table28[[#This Row],[OLD LICK TYPE]],Table28[[#This Row],[NEW LICK TYPE]])</f>
        <v>0</v>
      </c>
      <c r="I88" s="91" t="s">
        <v>262</v>
      </c>
      <c r="J88" s="91" t="s">
        <v>176</v>
      </c>
      <c r="K88" s="87"/>
    </row>
    <row r="89" spans="2:11" s="84" customFormat="1" ht="19.5" hidden="1" customHeight="1" x14ac:dyDescent="0.3">
      <c r="B89" s="86">
        <v>1</v>
      </c>
      <c r="C89" s="87">
        <v>3</v>
      </c>
      <c r="D89" s="92" t="s">
        <v>166</v>
      </c>
      <c r="E89" s="93" t="s">
        <v>182</v>
      </c>
      <c r="F89" s="93" t="s">
        <v>162</v>
      </c>
      <c r="G89" s="94" t="s">
        <v>163</v>
      </c>
      <c r="H89" s="86" t="b">
        <f>EXACT(Table28[[#This Row],[OLD LICK TYPE]],Table28[[#This Row],[NEW LICK TYPE]])</f>
        <v>0</v>
      </c>
      <c r="I89" s="91" t="s">
        <v>262</v>
      </c>
      <c r="J89" s="91" t="s">
        <v>142</v>
      </c>
      <c r="K89" s="87"/>
    </row>
    <row r="90" spans="2:11" s="84" customFormat="1" ht="19.5" hidden="1" customHeight="1" x14ac:dyDescent="0.3">
      <c r="B90" s="86">
        <v>1</v>
      </c>
      <c r="C90" s="87">
        <v>11</v>
      </c>
      <c r="D90" s="92" t="s">
        <v>166</v>
      </c>
      <c r="E90" s="93" t="s">
        <v>190</v>
      </c>
      <c r="F90" s="93" t="s">
        <v>162</v>
      </c>
      <c r="G90" s="94" t="s">
        <v>163</v>
      </c>
      <c r="H90" s="86" t="b">
        <f>EXACT(Table28[[#This Row],[OLD LICK TYPE]],Table28[[#This Row],[NEW LICK TYPE]])</f>
        <v>0</v>
      </c>
      <c r="I90" s="91" t="s">
        <v>262</v>
      </c>
      <c r="J90" s="91" t="s">
        <v>142</v>
      </c>
      <c r="K90" s="87"/>
    </row>
    <row r="91" spans="2:11" s="84" customFormat="1" ht="19.5" hidden="1" customHeight="1" x14ac:dyDescent="0.3">
      <c r="B91" s="86">
        <v>1</v>
      </c>
      <c r="C91" s="87">
        <v>16</v>
      </c>
      <c r="D91" s="92" t="s">
        <v>166</v>
      </c>
      <c r="E91" s="93" t="s">
        <v>195</v>
      </c>
      <c r="F91" s="93" t="s">
        <v>162</v>
      </c>
      <c r="G91" s="94" t="s">
        <v>163</v>
      </c>
      <c r="H91" s="86" t="b">
        <f>EXACT(Table28[[#This Row],[OLD LICK TYPE]],Table28[[#This Row],[NEW LICK TYPE]])</f>
        <v>0</v>
      </c>
      <c r="I91" s="91" t="s">
        <v>262</v>
      </c>
      <c r="J91" s="91" t="s">
        <v>142</v>
      </c>
      <c r="K91" s="87"/>
    </row>
    <row r="92" spans="2:11" s="84" customFormat="1" ht="19.5" hidden="1" customHeight="1" x14ac:dyDescent="0.3">
      <c r="B92" s="86">
        <v>2</v>
      </c>
      <c r="C92" s="87">
        <v>6</v>
      </c>
      <c r="D92" s="92" t="s">
        <v>166</v>
      </c>
      <c r="E92" s="93" t="s">
        <v>196</v>
      </c>
      <c r="F92" s="93" t="s">
        <v>162</v>
      </c>
      <c r="G92" s="94" t="s">
        <v>163</v>
      </c>
      <c r="H92" s="86" t="b">
        <f>EXACT(Table28[[#This Row],[OLD LICK TYPE]],Table28[[#This Row],[NEW LICK TYPE]])</f>
        <v>0</v>
      </c>
      <c r="I92" s="91" t="s">
        <v>262</v>
      </c>
      <c r="J92" s="91" t="s">
        <v>170</v>
      </c>
      <c r="K92" s="87"/>
    </row>
    <row r="93" spans="2:11" s="84" customFormat="1" ht="19.5" hidden="1" customHeight="1" x14ac:dyDescent="0.3">
      <c r="B93" s="86">
        <v>3</v>
      </c>
      <c r="C93" s="87">
        <v>13</v>
      </c>
      <c r="D93" s="92" t="s">
        <v>166</v>
      </c>
      <c r="E93" s="93" t="s">
        <v>196</v>
      </c>
      <c r="F93" s="93" t="s">
        <v>162</v>
      </c>
      <c r="G93" s="94" t="s">
        <v>163</v>
      </c>
      <c r="H93" s="86" t="b">
        <f>EXACT(Table28[[#This Row],[OLD LICK TYPE]],Table28[[#This Row],[NEW LICK TYPE]])</f>
        <v>0</v>
      </c>
      <c r="I93" s="91" t="s">
        <v>262</v>
      </c>
      <c r="J93" s="91" t="s">
        <v>141</v>
      </c>
      <c r="K93" s="87"/>
    </row>
    <row r="94" spans="2:11" s="84" customFormat="1" ht="19.5" hidden="1" customHeight="1" x14ac:dyDescent="0.3">
      <c r="B94" s="86">
        <v>8</v>
      </c>
      <c r="C94" s="87">
        <v>1</v>
      </c>
      <c r="D94" s="92" t="s">
        <v>166</v>
      </c>
      <c r="E94" s="93" t="s">
        <v>180</v>
      </c>
      <c r="F94" s="93" t="s">
        <v>162</v>
      </c>
      <c r="G94" s="94" t="s">
        <v>163</v>
      </c>
      <c r="H94" s="86" t="b">
        <f>EXACT(Table28[[#This Row],[OLD LICK TYPE]],Table28[[#This Row],[NEW LICK TYPE]])</f>
        <v>0</v>
      </c>
      <c r="I94" s="91" t="s">
        <v>262</v>
      </c>
      <c r="J94" s="91" t="s">
        <v>172</v>
      </c>
      <c r="K94" s="87"/>
    </row>
    <row r="95" spans="2:11" s="84" customFormat="1" ht="19.5" customHeight="1" x14ac:dyDescent="0.3">
      <c r="B95" s="86">
        <v>16</v>
      </c>
      <c r="C95" s="87">
        <v>5</v>
      </c>
      <c r="D95" s="92" t="s">
        <v>166</v>
      </c>
      <c r="E95" s="124" t="s">
        <v>224</v>
      </c>
      <c r="F95" s="93" t="s">
        <v>162</v>
      </c>
      <c r="G95" s="94" t="s">
        <v>163</v>
      </c>
      <c r="H95" s="86" t="b">
        <f>EXACT(Table28[[#This Row],[OLD LICK TYPE]],Table28[[#This Row],[NEW LICK TYPE]])</f>
        <v>0</v>
      </c>
      <c r="I95" s="91" t="s">
        <v>261</v>
      </c>
      <c r="J95" s="91" t="s">
        <v>123</v>
      </c>
      <c r="K95" s="87"/>
    </row>
    <row r="96" spans="2:11" s="84" customFormat="1" ht="19.5" customHeight="1" x14ac:dyDescent="0.3">
      <c r="B96" s="86">
        <v>4</v>
      </c>
      <c r="C96" s="87">
        <v>6</v>
      </c>
      <c r="D96" s="92" t="s">
        <v>166</v>
      </c>
      <c r="E96" s="124" t="s">
        <v>187</v>
      </c>
      <c r="F96" s="93" t="s">
        <v>162</v>
      </c>
      <c r="G96" s="94" t="s">
        <v>163</v>
      </c>
      <c r="H96" s="86" t="b">
        <f>EXACT(Table28[[#This Row],[OLD LICK TYPE]],Table28[[#This Row],[NEW LICK TYPE]])</f>
        <v>0</v>
      </c>
      <c r="I96" s="91" t="s">
        <v>261</v>
      </c>
      <c r="J96" s="91" t="s">
        <v>140</v>
      </c>
      <c r="K96" s="87"/>
    </row>
    <row r="97" spans="2:11" s="84" customFormat="1" ht="19.5" customHeight="1" x14ac:dyDescent="0.3">
      <c r="B97" s="86">
        <v>3</v>
      </c>
      <c r="C97" s="87">
        <v>7</v>
      </c>
      <c r="D97" s="92" t="s">
        <v>166</v>
      </c>
      <c r="E97" s="124" t="s">
        <v>187</v>
      </c>
      <c r="F97" s="93" t="s">
        <v>162</v>
      </c>
      <c r="G97" s="94" t="s">
        <v>163</v>
      </c>
      <c r="H97" s="86" t="b">
        <f>EXACT(Table28[[#This Row],[OLD LICK TYPE]],Table28[[#This Row],[NEW LICK TYPE]])</f>
        <v>0</v>
      </c>
      <c r="I97" s="91" t="s">
        <v>261</v>
      </c>
      <c r="J97" s="91" t="s">
        <v>141</v>
      </c>
      <c r="K97" s="87"/>
    </row>
    <row r="98" spans="2:11" s="84" customFormat="1" ht="19.5" hidden="1" customHeight="1" x14ac:dyDescent="0.3">
      <c r="B98" s="86">
        <v>2</v>
      </c>
      <c r="C98" s="87">
        <v>7</v>
      </c>
      <c r="D98" s="92" t="s">
        <v>166</v>
      </c>
      <c r="E98" s="93" t="s">
        <v>197</v>
      </c>
      <c r="F98" s="93" t="s">
        <v>165</v>
      </c>
      <c r="G98" s="94" t="s">
        <v>161</v>
      </c>
      <c r="H98" s="86" t="b">
        <f>EXACT(Table28[[#This Row],[OLD LICK TYPE]],Table28[[#This Row],[NEW LICK TYPE]])</f>
        <v>0</v>
      </c>
      <c r="I98" s="91" t="s">
        <v>262</v>
      </c>
      <c r="J98" s="91" t="s">
        <v>170</v>
      </c>
      <c r="K98" s="87"/>
    </row>
    <row r="99" spans="2:11" s="84" customFormat="1" ht="19.5" customHeight="1" x14ac:dyDescent="0.3">
      <c r="B99" s="86">
        <v>11</v>
      </c>
      <c r="C99" s="87">
        <v>7</v>
      </c>
      <c r="D99" s="92" t="s">
        <v>163</v>
      </c>
      <c r="E99" s="122" t="s">
        <v>214</v>
      </c>
      <c r="F99" s="93" t="s">
        <v>160</v>
      </c>
      <c r="G99" s="94" t="s">
        <v>164</v>
      </c>
      <c r="H99" s="86" t="b">
        <f>EXACT(Table28[[#This Row],[OLD LICK TYPE]],Table28[[#This Row],[NEW LICK TYPE]])</f>
        <v>0</v>
      </c>
      <c r="I99" s="91" t="s">
        <v>261</v>
      </c>
      <c r="J99" s="91" t="s">
        <v>137</v>
      </c>
      <c r="K99" s="87"/>
    </row>
    <row r="100" spans="2:11" s="84" customFormat="1" ht="19.5" customHeight="1" x14ac:dyDescent="0.3">
      <c r="B100" s="86">
        <v>12</v>
      </c>
      <c r="C100" s="87">
        <v>6</v>
      </c>
      <c r="D100" s="92" t="s">
        <v>163</v>
      </c>
      <c r="E100" s="122" t="s">
        <v>218</v>
      </c>
      <c r="F100" s="93" t="s">
        <v>160</v>
      </c>
      <c r="G100" s="94" t="s">
        <v>164</v>
      </c>
      <c r="H100" s="86" t="b">
        <f>EXACT(Table28[[#This Row],[OLD LICK TYPE]],Table28[[#This Row],[NEW LICK TYPE]])</f>
        <v>0</v>
      </c>
      <c r="I100" s="91" t="s">
        <v>261</v>
      </c>
      <c r="J100" s="91" t="s">
        <v>174</v>
      </c>
      <c r="K100" s="87"/>
    </row>
    <row r="101" spans="2:11" s="84" customFormat="1" ht="19.5" customHeight="1" x14ac:dyDescent="0.3">
      <c r="B101" s="86">
        <v>1</v>
      </c>
      <c r="C101" s="87">
        <v>10</v>
      </c>
      <c r="D101" s="92" t="s">
        <v>163</v>
      </c>
      <c r="E101" s="122" t="s">
        <v>189</v>
      </c>
      <c r="F101" s="93" t="s">
        <v>161</v>
      </c>
      <c r="G101" s="94" t="s">
        <v>161</v>
      </c>
      <c r="H101" s="86" t="b">
        <f>EXACT(Table28[[#This Row],[OLD LICK TYPE]],Table28[[#This Row],[NEW LICK TYPE]])</f>
        <v>1</v>
      </c>
      <c r="I101" s="91" t="s">
        <v>261</v>
      </c>
      <c r="J101" s="91" t="s">
        <v>142</v>
      </c>
      <c r="K101" s="87"/>
    </row>
    <row r="102" spans="2:11" s="84" customFormat="1" ht="19.5" hidden="1" customHeight="1" x14ac:dyDescent="0.3">
      <c r="B102" s="86">
        <v>13</v>
      </c>
      <c r="C102" s="87">
        <v>15</v>
      </c>
      <c r="D102" s="92" t="s">
        <v>163</v>
      </c>
      <c r="E102" s="93" t="s">
        <v>225</v>
      </c>
      <c r="F102" s="93" t="s">
        <v>161</v>
      </c>
      <c r="G102" s="94" t="s">
        <v>161</v>
      </c>
      <c r="H102" s="86" t="b">
        <f>EXACT(Table28[[#This Row],[OLD LICK TYPE]],Table28[[#This Row],[NEW LICK TYPE]])</f>
        <v>1</v>
      </c>
      <c r="I102" s="91" t="s">
        <v>262</v>
      </c>
      <c r="J102" s="91" t="s">
        <v>136</v>
      </c>
      <c r="K102" s="87"/>
    </row>
    <row r="103" spans="2:11" s="84" customFormat="1" ht="19.5" customHeight="1" x14ac:dyDescent="0.3">
      <c r="B103" s="86">
        <v>15</v>
      </c>
      <c r="C103" s="87">
        <v>2</v>
      </c>
      <c r="D103" s="92" t="s">
        <v>163</v>
      </c>
      <c r="E103" s="122" t="s">
        <v>218</v>
      </c>
      <c r="F103" s="93" t="s">
        <v>161</v>
      </c>
      <c r="G103" s="94" t="s">
        <v>161</v>
      </c>
      <c r="H103" s="86" t="b">
        <f>EXACT(Table28[[#This Row],[OLD LICK TYPE]],Table28[[#This Row],[NEW LICK TYPE]])</f>
        <v>1</v>
      </c>
      <c r="I103" s="91" t="s">
        <v>261</v>
      </c>
      <c r="J103" s="91" t="s">
        <v>124</v>
      </c>
      <c r="K103" s="87"/>
    </row>
    <row r="104" spans="2:11" s="84" customFormat="1" ht="19.5" hidden="1" customHeight="1" x14ac:dyDescent="0.3">
      <c r="B104" s="86">
        <v>16</v>
      </c>
      <c r="C104" s="87">
        <v>9</v>
      </c>
      <c r="D104" s="92" t="s">
        <v>163</v>
      </c>
      <c r="E104" s="93" t="s">
        <v>227</v>
      </c>
      <c r="F104" s="93" t="s">
        <v>161</v>
      </c>
      <c r="G104" s="94" t="s">
        <v>161</v>
      </c>
      <c r="H104" s="86" t="b">
        <f>EXACT(Table28[[#This Row],[OLD LICK TYPE]],Table28[[#This Row],[NEW LICK TYPE]])</f>
        <v>1</v>
      </c>
      <c r="I104" s="91" t="s">
        <v>262</v>
      </c>
      <c r="J104" s="91" t="s">
        <v>123</v>
      </c>
      <c r="K104" s="87"/>
    </row>
    <row r="105" spans="2:11" s="84" customFormat="1" ht="19.5" hidden="1" customHeight="1" x14ac:dyDescent="0.3">
      <c r="B105" s="86">
        <v>4</v>
      </c>
      <c r="C105" s="87">
        <v>1</v>
      </c>
      <c r="D105" s="92" t="s">
        <v>160</v>
      </c>
      <c r="E105" s="93" t="s">
        <v>198</v>
      </c>
      <c r="F105" s="93" t="s">
        <v>160</v>
      </c>
      <c r="G105" s="94" t="s">
        <v>164</v>
      </c>
      <c r="H105" s="86" t="b">
        <f>EXACT(Table28[[#This Row],[OLD LICK TYPE]],Table28[[#This Row],[NEW LICK TYPE]])</f>
        <v>0</v>
      </c>
      <c r="I105" s="91" t="s">
        <v>262</v>
      </c>
      <c r="J105" s="91" t="s">
        <v>140</v>
      </c>
      <c r="K105" s="87"/>
    </row>
    <row r="106" spans="2:11" s="84" customFormat="1" ht="19.5" hidden="1" customHeight="1" x14ac:dyDescent="0.3">
      <c r="B106" s="86">
        <v>4</v>
      </c>
      <c r="C106" s="87">
        <v>2</v>
      </c>
      <c r="D106" s="92" t="s">
        <v>160</v>
      </c>
      <c r="E106" s="93" t="s">
        <v>199</v>
      </c>
      <c r="F106" s="93" t="s">
        <v>160</v>
      </c>
      <c r="G106" s="94" t="s">
        <v>160</v>
      </c>
      <c r="H106" s="86" t="b">
        <f>EXACT(Table28[[#This Row],[OLD LICK TYPE]],Table28[[#This Row],[NEW LICK TYPE]])</f>
        <v>1</v>
      </c>
      <c r="I106" s="91" t="s">
        <v>262</v>
      </c>
      <c r="J106" s="91" t="s">
        <v>140</v>
      </c>
      <c r="K106" s="87"/>
    </row>
    <row r="107" spans="2:11" s="84" customFormat="1" ht="19.5" hidden="1" customHeight="1" x14ac:dyDescent="0.3">
      <c r="B107" s="86">
        <v>7</v>
      </c>
      <c r="C107" s="87">
        <v>2</v>
      </c>
      <c r="D107" s="92" t="s">
        <v>160</v>
      </c>
      <c r="E107" s="93" t="s">
        <v>183</v>
      </c>
      <c r="F107" s="93" t="s">
        <v>160</v>
      </c>
      <c r="G107" s="94" t="s">
        <v>160</v>
      </c>
      <c r="H107" s="86" t="b">
        <f>EXACT(Table28[[#This Row],[OLD LICK TYPE]],Table28[[#This Row],[NEW LICK TYPE]])</f>
        <v>1</v>
      </c>
      <c r="I107" s="91" t="s">
        <v>262</v>
      </c>
      <c r="J107" s="91" t="s">
        <v>171</v>
      </c>
      <c r="K107" s="87"/>
    </row>
    <row r="108" spans="2:11" s="84" customFormat="1" ht="19.5" hidden="1" customHeight="1" x14ac:dyDescent="0.3">
      <c r="B108" s="86">
        <v>8</v>
      </c>
      <c r="C108" s="87">
        <v>5</v>
      </c>
      <c r="D108" s="92" t="s">
        <v>160</v>
      </c>
      <c r="E108" s="93" t="s">
        <v>195</v>
      </c>
      <c r="F108" s="93" t="s">
        <v>160</v>
      </c>
      <c r="G108" s="94" t="s">
        <v>160</v>
      </c>
      <c r="H108" s="86" t="b">
        <f>EXACT(Table28[[#This Row],[OLD LICK TYPE]],Table28[[#This Row],[NEW LICK TYPE]])</f>
        <v>1</v>
      </c>
      <c r="I108" s="91" t="s">
        <v>262</v>
      </c>
      <c r="J108" s="91" t="s">
        <v>172</v>
      </c>
      <c r="K108" s="87"/>
    </row>
    <row r="109" spans="2:11" s="84" customFormat="1" ht="19.5" customHeight="1" x14ac:dyDescent="0.3">
      <c r="B109" s="86">
        <v>3</v>
      </c>
      <c r="C109" s="87">
        <v>9</v>
      </c>
      <c r="D109" s="92" t="s">
        <v>160</v>
      </c>
      <c r="E109" s="125" t="s">
        <v>202</v>
      </c>
      <c r="F109" s="93" t="s">
        <v>161</v>
      </c>
      <c r="G109" s="94" t="s">
        <v>161</v>
      </c>
      <c r="H109" s="86" t="b">
        <f>EXACT(Table28[[#This Row],[OLD LICK TYPE]],Table28[[#This Row],[NEW LICK TYPE]])</f>
        <v>1</v>
      </c>
      <c r="I109" s="91" t="s">
        <v>261</v>
      </c>
      <c r="J109" s="91" t="s">
        <v>141</v>
      </c>
      <c r="K109" s="87"/>
    </row>
    <row r="110" spans="2:11" s="84" customFormat="1" ht="19.5" customHeight="1" x14ac:dyDescent="0.3">
      <c r="B110" s="86">
        <v>4</v>
      </c>
      <c r="C110" s="87">
        <v>8</v>
      </c>
      <c r="D110" s="92" t="s">
        <v>160</v>
      </c>
      <c r="E110" s="125" t="s">
        <v>202</v>
      </c>
      <c r="F110" s="93" t="s">
        <v>161</v>
      </c>
      <c r="G110" s="94" t="s">
        <v>161</v>
      </c>
      <c r="H110" s="86" t="b">
        <f>EXACT(Table28[[#This Row],[OLD LICK TYPE]],Table28[[#This Row],[NEW LICK TYPE]])</f>
        <v>1</v>
      </c>
      <c r="I110" s="91" t="s">
        <v>261</v>
      </c>
      <c r="J110" s="91" t="s">
        <v>140</v>
      </c>
      <c r="K110" s="87"/>
    </row>
    <row r="111" spans="2:11" s="84" customFormat="1" ht="19.5" customHeight="1" x14ac:dyDescent="0.3">
      <c r="B111" s="86">
        <v>6</v>
      </c>
      <c r="C111" s="87">
        <v>11</v>
      </c>
      <c r="D111" s="92" t="s">
        <v>160</v>
      </c>
      <c r="E111" s="125" t="s">
        <v>191</v>
      </c>
      <c r="F111" s="93" t="s">
        <v>161</v>
      </c>
      <c r="G111" s="94" t="s">
        <v>161</v>
      </c>
      <c r="H111" s="86" t="b">
        <f>EXACT(Table28[[#This Row],[OLD LICK TYPE]],Table28[[#This Row],[NEW LICK TYPE]])</f>
        <v>1</v>
      </c>
      <c r="I111" s="91" t="s">
        <v>261</v>
      </c>
      <c r="J111" s="91" t="s">
        <v>139</v>
      </c>
      <c r="K111" s="87"/>
    </row>
    <row r="112" spans="2:11" s="84" customFormat="1" ht="19.5" customHeight="1" x14ac:dyDescent="0.3">
      <c r="B112" s="86">
        <v>6</v>
      </c>
      <c r="C112" s="87">
        <v>15</v>
      </c>
      <c r="D112" s="92" t="s">
        <v>160</v>
      </c>
      <c r="E112" s="125" t="s">
        <v>197</v>
      </c>
      <c r="F112" s="93" t="s">
        <v>161</v>
      </c>
      <c r="G112" s="94" t="s">
        <v>161</v>
      </c>
      <c r="H112" s="86" t="b">
        <f>EXACT(Table28[[#This Row],[OLD LICK TYPE]],Table28[[#This Row],[NEW LICK TYPE]])</f>
        <v>1</v>
      </c>
      <c r="I112" s="91" t="s">
        <v>261</v>
      </c>
      <c r="J112" s="91" t="s">
        <v>139</v>
      </c>
      <c r="K112" s="87"/>
    </row>
    <row r="113" spans="2:11" s="84" customFormat="1" ht="19.5" customHeight="1" x14ac:dyDescent="0.3">
      <c r="B113" s="86">
        <v>13</v>
      </c>
      <c r="C113" s="87">
        <v>6</v>
      </c>
      <c r="D113" s="92" t="s">
        <v>160</v>
      </c>
      <c r="E113" s="125" t="s">
        <v>211</v>
      </c>
      <c r="F113" s="93" t="s">
        <v>161</v>
      </c>
      <c r="G113" s="94" t="s">
        <v>161</v>
      </c>
      <c r="H113" s="86" t="b">
        <f>EXACT(Table28[[#This Row],[OLD LICK TYPE]],Table28[[#This Row],[NEW LICK TYPE]])</f>
        <v>1</v>
      </c>
      <c r="I113" s="91" t="s">
        <v>261</v>
      </c>
      <c r="J113" s="91" t="s">
        <v>136</v>
      </c>
      <c r="K113" s="87"/>
    </row>
    <row r="114" spans="2:11" s="84" customFormat="1" ht="19.5" customHeight="1" x14ac:dyDescent="0.3">
      <c r="B114" s="86">
        <v>13</v>
      </c>
      <c r="C114" s="87">
        <v>7</v>
      </c>
      <c r="D114" s="92" t="s">
        <v>160</v>
      </c>
      <c r="E114" s="125" t="s">
        <v>229</v>
      </c>
      <c r="F114" s="93" t="s">
        <v>161</v>
      </c>
      <c r="G114" s="94" t="s">
        <v>161</v>
      </c>
      <c r="H114" s="86" t="b">
        <f>EXACT(Table28[[#This Row],[OLD LICK TYPE]],Table28[[#This Row],[NEW LICK TYPE]])</f>
        <v>1</v>
      </c>
      <c r="I114" s="91" t="s">
        <v>261</v>
      </c>
      <c r="J114" s="91" t="s">
        <v>136</v>
      </c>
      <c r="K114" s="87"/>
    </row>
    <row r="115" spans="2:11" s="84" customFormat="1" ht="19.5" customHeight="1" x14ac:dyDescent="0.3">
      <c r="B115" s="86">
        <v>13</v>
      </c>
      <c r="C115" s="87">
        <v>12</v>
      </c>
      <c r="D115" s="92" t="s">
        <v>160</v>
      </c>
      <c r="E115" s="125" t="s">
        <v>230</v>
      </c>
      <c r="F115" s="93" t="s">
        <v>161</v>
      </c>
      <c r="G115" s="94" t="s">
        <v>161</v>
      </c>
      <c r="H115" s="86" t="b">
        <f>EXACT(Table28[[#This Row],[OLD LICK TYPE]],Table28[[#This Row],[NEW LICK TYPE]])</f>
        <v>1</v>
      </c>
      <c r="I115" s="91" t="s">
        <v>261</v>
      </c>
      <c r="J115" s="91" t="s">
        <v>136</v>
      </c>
      <c r="K115" s="87"/>
    </row>
    <row r="116" spans="2:11" s="84" customFormat="1" ht="19.5" customHeight="1" x14ac:dyDescent="0.3">
      <c r="B116" s="86">
        <v>19</v>
      </c>
      <c r="C116" s="87">
        <v>3</v>
      </c>
      <c r="D116" s="92" t="s">
        <v>160</v>
      </c>
      <c r="E116" s="125" t="s">
        <v>212</v>
      </c>
      <c r="F116" s="93" t="s">
        <v>161</v>
      </c>
      <c r="G116" s="94" t="s">
        <v>161</v>
      </c>
      <c r="H116" s="86" t="b">
        <f>EXACT(Table28[[#This Row],[OLD LICK TYPE]],Table28[[#This Row],[NEW LICK TYPE]])</f>
        <v>1</v>
      </c>
      <c r="I116" s="91" t="s">
        <v>261</v>
      </c>
      <c r="J116" s="91" t="s">
        <v>120</v>
      </c>
      <c r="K116" s="87"/>
    </row>
    <row r="117" spans="2:11" s="84" customFormat="1" ht="19.5" customHeight="1" x14ac:dyDescent="0.3">
      <c r="B117" s="86">
        <v>20</v>
      </c>
      <c r="C117" s="87">
        <v>6</v>
      </c>
      <c r="D117" s="92" t="s">
        <v>160</v>
      </c>
      <c r="E117" s="125" t="s">
        <v>211</v>
      </c>
      <c r="F117" s="93" t="s">
        <v>161</v>
      </c>
      <c r="G117" s="94" t="s">
        <v>161</v>
      </c>
      <c r="H117" s="86" t="b">
        <f>EXACT(Table28[[#This Row],[OLD LICK TYPE]],Table28[[#This Row],[NEW LICK TYPE]])</f>
        <v>1</v>
      </c>
      <c r="I117" s="91" t="s">
        <v>261</v>
      </c>
      <c r="J117" s="91" t="s">
        <v>175</v>
      </c>
      <c r="K117" s="87"/>
    </row>
    <row r="118" spans="2:11" s="84" customFormat="1" ht="19.5" customHeight="1" x14ac:dyDescent="0.3">
      <c r="B118" s="86">
        <v>20</v>
      </c>
      <c r="C118" s="87">
        <v>7</v>
      </c>
      <c r="D118" s="92" t="s">
        <v>160</v>
      </c>
      <c r="E118" s="125" t="s">
        <v>229</v>
      </c>
      <c r="F118" s="93" t="s">
        <v>161</v>
      </c>
      <c r="G118" s="94" t="s">
        <v>161</v>
      </c>
      <c r="H118" s="86" t="b">
        <f>EXACT(Table28[[#This Row],[OLD LICK TYPE]],Table28[[#This Row],[NEW LICK TYPE]])</f>
        <v>1</v>
      </c>
      <c r="I118" s="91" t="s">
        <v>261</v>
      </c>
      <c r="J118" s="91" t="s">
        <v>175</v>
      </c>
      <c r="K118" s="87"/>
    </row>
    <row r="119" spans="2:11" s="84" customFormat="1" ht="19.5" customHeight="1" x14ac:dyDescent="0.3">
      <c r="B119" s="86">
        <v>20</v>
      </c>
      <c r="C119" s="87">
        <v>12</v>
      </c>
      <c r="D119" s="92" t="s">
        <v>160</v>
      </c>
      <c r="E119" s="125" t="s">
        <v>230</v>
      </c>
      <c r="F119" s="93" t="s">
        <v>161</v>
      </c>
      <c r="G119" s="94" t="s">
        <v>161</v>
      </c>
      <c r="H119" s="86" t="b">
        <f>EXACT(Table28[[#This Row],[OLD LICK TYPE]],Table28[[#This Row],[NEW LICK TYPE]])</f>
        <v>1</v>
      </c>
      <c r="I119" s="91" t="s">
        <v>261</v>
      </c>
      <c r="J119" s="91" t="s">
        <v>175</v>
      </c>
      <c r="K119" s="87"/>
    </row>
    <row r="120" spans="2:11" s="84" customFormat="1" ht="19.5" customHeight="1" x14ac:dyDescent="0.3">
      <c r="B120" s="86">
        <v>22</v>
      </c>
      <c r="C120" s="87">
        <v>3</v>
      </c>
      <c r="D120" s="92" t="s">
        <v>160</v>
      </c>
      <c r="E120" s="125" t="s">
        <v>228</v>
      </c>
      <c r="F120" s="93" t="s">
        <v>161</v>
      </c>
      <c r="G120" s="94" t="s">
        <v>161</v>
      </c>
      <c r="H120" s="86" t="b">
        <f>EXACT(Table28[[#This Row],[OLD LICK TYPE]],Table28[[#This Row],[NEW LICK TYPE]])</f>
        <v>1</v>
      </c>
      <c r="I120" s="91" t="s">
        <v>261</v>
      </c>
      <c r="J120" s="91" t="s">
        <v>126</v>
      </c>
      <c r="K120" s="87"/>
    </row>
    <row r="121" spans="2:11" s="84" customFormat="1" ht="19.5" hidden="1" customHeight="1" x14ac:dyDescent="0.3">
      <c r="B121" s="86">
        <v>6</v>
      </c>
      <c r="C121" s="87">
        <v>7</v>
      </c>
      <c r="D121" s="92" t="s">
        <v>160</v>
      </c>
      <c r="E121" s="93" t="s">
        <v>187</v>
      </c>
      <c r="F121" s="93" t="s">
        <v>162</v>
      </c>
      <c r="G121" s="94" t="s">
        <v>163</v>
      </c>
      <c r="H121" s="86" t="b">
        <f>EXACT(Table28[[#This Row],[OLD LICK TYPE]],Table28[[#This Row],[NEW LICK TYPE]])</f>
        <v>0</v>
      </c>
      <c r="I121" s="91" t="s">
        <v>262</v>
      </c>
      <c r="J121" s="91" t="s">
        <v>139</v>
      </c>
      <c r="K121" s="87"/>
    </row>
    <row r="122" spans="2:11" s="84" customFormat="1" ht="19.5" hidden="1" customHeight="1" x14ac:dyDescent="0.3">
      <c r="B122" s="86">
        <v>6</v>
      </c>
      <c r="C122" s="87">
        <v>10</v>
      </c>
      <c r="D122" s="92" t="s">
        <v>160</v>
      </c>
      <c r="E122" s="93" t="s">
        <v>202</v>
      </c>
      <c r="F122" s="93" t="s">
        <v>162</v>
      </c>
      <c r="G122" s="94" t="s">
        <v>163</v>
      </c>
      <c r="H122" s="86" t="b">
        <f>EXACT(Table28[[#This Row],[OLD LICK TYPE]],Table28[[#This Row],[NEW LICK TYPE]])</f>
        <v>0</v>
      </c>
      <c r="I122" s="91" t="s">
        <v>262</v>
      </c>
      <c r="J122" s="91" t="s">
        <v>139</v>
      </c>
      <c r="K122" s="87"/>
    </row>
    <row r="123" spans="2:11" s="84" customFormat="1" ht="19.5" hidden="1" customHeight="1" x14ac:dyDescent="0.3">
      <c r="B123" s="86">
        <v>7</v>
      </c>
      <c r="C123" s="87">
        <v>6</v>
      </c>
      <c r="D123" s="92" t="s">
        <v>160</v>
      </c>
      <c r="E123" s="93" t="s">
        <v>187</v>
      </c>
      <c r="F123" s="93" t="s">
        <v>162</v>
      </c>
      <c r="G123" s="94" t="s">
        <v>163</v>
      </c>
      <c r="H123" s="86" t="b">
        <f>EXACT(Table28[[#This Row],[OLD LICK TYPE]],Table28[[#This Row],[NEW LICK TYPE]])</f>
        <v>0</v>
      </c>
      <c r="I123" s="91" t="s">
        <v>262</v>
      </c>
      <c r="J123" s="91" t="s">
        <v>171</v>
      </c>
      <c r="K123" s="87"/>
    </row>
    <row r="124" spans="2:11" s="84" customFormat="1" ht="19.5" hidden="1" customHeight="1" x14ac:dyDescent="0.3">
      <c r="B124" s="86">
        <v>7</v>
      </c>
      <c r="C124" s="87">
        <v>10</v>
      </c>
      <c r="D124" s="92" t="s">
        <v>160</v>
      </c>
      <c r="E124" s="93" t="s">
        <v>202</v>
      </c>
      <c r="F124" s="93" t="s">
        <v>162</v>
      </c>
      <c r="G124" s="94" t="s">
        <v>163</v>
      </c>
      <c r="H124" s="86" t="b">
        <f>EXACT(Table28[[#This Row],[OLD LICK TYPE]],Table28[[#This Row],[NEW LICK TYPE]])</f>
        <v>0</v>
      </c>
      <c r="I124" s="91" t="s">
        <v>262</v>
      </c>
      <c r="J124" s="91" t="s">
        <v>171</v>
      </c>
      <c r="K124" s="87"/>
    </row>
    <row r="125" spans="2:11" s="84" customFormat="1" ht="19.5" hidden="1" customHeight="1" x14ac:dyDescent="0.3">
      <c r="B125" s="86">
        <v>7</v>
      </c>
      <c r="C125" s="87">
        <v>13</v>
      </c>
      <c r="D125" s="92" t="s">
        <v>160</v>
      </c>
      <c r="E125" s="93" t="s">
        <v>195</v>
      </c>
      <c r="F125" s="93" t="s">
        <v>162</v>
      </c>
      <c r="G125" s="94" t="s">
        <v>163</v>
      </c>
      <c r="H125" s="86" t="b">
        <f>EXACT(Table28[[#This Row],[OLD LICK TYPE]],Table28[[#This Row],[NEW LICK TYPE]])</f>
        <v>0</v>
      </c>
      <c r="I125" s="91" t="s">
        <v>262</v>
      </c>
      <c r="J125" s="91" t="s">
        <v>171</v>
      </c>
      <c r="K125" s="87"/>
    </row>
    <row r="126" spans="2:11" s="84" customFormat="1" ht="19.5" customHeight="1" x14ac:dyDescent="0.3">
      <c r="B126" s="86">
        <v>6</v>
      </c>
      <c r="C126" s="87">
        <v>9</v>
      </c>
      <c r="D126" s="92" t="s">
        <v>160</v>
      </c>
      <c r="E126" s="125" t="s">
        <v>190</v>
      </c>
      <c r="F126" s="93" t="s">
        <v>165</v>
      </c>
      <c r="G126" s="94" t="s">
        <v>161</v>
      </c>
      <c r="H126" s="86" t="b">
        <f>EXACT(Table28[[#This Row],[OLD LICK TYPE]],Table28[[#This Row],[NEW LICK TYPE]])</f>
        <v>0</v>
      </c>
      <c r="I126" s="91" t="s">
        <v>261</v>
      </c>
      <c r="J126" s="91" t="s">
        <v>139</v>
      </c>
      <c r="K126" s="87"/>
    </row>
    <row r="127" spans="2:11" s="84" customFormat="1" ht="19.5" customHeight="1" x14ac:dyDescent="0.3">
      <c r="B127" s="86">
        <v>6</v>
      </c>
      <c r="C127" s="87">
        <v>12</v>
      </c>
      <c r="D127" s="92" t="s">
        <v>160</v>
      </c>
      <c r="E127" s="125" t="s">
        <v>193</v>
      </c>
      <c r="F127" s="93" t="s">
        <v>165</v>
      </c>
      <c r="G127" s="94" t="s">
        <v>161</v>
      </c>
      <c r="H127" s="86" t="b">
        <f>EXACT(Table28[[#This Row],[OLD LICK TYPE]],Table28[[#This Row],[NEW LICK TYPE]])</f>
        <v>0</v>
      </c>
      <c r="I127" s="91" t="s">
        <v>261</v>
      </c>
      <c r="J127" s="91" t="s">
        <v>139</v>
      </c>
      <c r="K127" s="87"/>
    </row>
    <row r="128" spans="2:11" s="84" customFormat="1" ht="19.5" hidden="1" customHeight="1" x14ac:dyDescent="0.3">
      <c r="B128" s="86">
        <v>3</v>
      </c>
      <c r="C128" s="87">
        <v>4</v>
      </c>
      <c r="D128" s="92" t="s">
        <v>161</v>
      </c>
      <c r="E128" s="93" t="s">
        <v>200</v>
      </c>
      <c r="F128" s="93" t="s">
        <v>163</v>
      </c>
      <c r="G128" s="94" t="s">
        <v>163</v>
      </c>
      <c r="H128" s="86" t="b">
        <f>EXACT(Table28[[#This Row],[OLD LICK TYPE]],Table28[[#This Row],[NEW LICK TYPE]])</f>
        <v>1</v>
      </c>
      <c r="I128" s="91" t="s">
        <v>262</v>
      </c>
      <c r="J128" s="91" t="s">
        <v>141</v>
      </c>
      <c r="K128" s="87"/>
    </row>
    <row r="129" spans="2:11" s="84" customFormat="1" ht="19.5" customHeight="1" x14ac:dyDescent="0.3">
      <c r="B129" s="86">
        <v>6</v>
      </c>
      <c r="C129" s="87">
        <v>2</v>
      </c>
      <c r="D129" s="92" t="s">
        <v>161</v>
      </c>
      <c r="E129" s="93" t="s">
        <v>198</v>
      </c>
      <c r="F129" s="93" t="s">
        <v>163</v>
      </c>
      <c r="G129" s="94" t="s">
        <v>163</v>
      </c>
      <c r="H129" s="86" t="b">
        <f>EXACT(Table28[[#This Row],[OLD LICK TYPE]],Table28[[#This Row],[NEW LICK TYPE]])</f>
        <v>1</v>
      </c>
      <c r="I129" s="91" t="s">
        <v>261</v>
      </c>
      <c r="J129" s="108" t="s">
        <v>139</v>
      </c>
      <c r="K129" s="87"/>
    </row>
    <row r="130" spans="2:11" s="84" customFormat="1" ht="19.5" hidden="1" customHeight="1" x14ac:dyDescent="0.3">
      <c r="B130" s="86">
        <v>7</v>
      </c>
      <c r="C130" s="87">
        <v>4</v>
      </c>
      <c r="D130" s="92" t="s">
        <v>161</v>
      </c>
      <c r="E130" s="93" t="s">
        <v>184</v>
      </c>
      <c r="F130" s="93" t="s">
        <v>163</v>
      </c>
      <c r="G130" s="94" t="s">
        <v>163</v>
      </c>
      <c r="H130" s="86" t="b">
        <f>EXACT(Table28[[#This Row],[OLD LICK TYPE]],Table28[[#This Row],[NEW LICK TYPE]])</f>
        <v>1</v>
      </c>
      <c r="I130" s="91" t="s">
        <v>262</v>
      </c>
      <c r="J130" s="91" t="s">
        <v>171</v>
      </c>
      <c r="K130" s="87"/>
    </row>
    <row r="131" spans="2:11" s="84" customFormat="1" ht="19.5" customHeight="1" x14ac:dyDescent="0.3">
      <c r="B131" s="86">
        <v>9</v>
      </c>
      <c r="C131" s="87">
        <v>1</v>
      </c>
      <c r="D131" s="92" t="s">
        <v>161</v>
      </c>
      <c r="E131" s="93" t="s">
        <v>180</v>
      </c>
      <c r="F131" s="93" t="s">
        <v>163</v>
      </c>
      <c r="G131" s="94" t="s">
        <v>163</v>
      </c>
      <c r="H131" s="86" t="b">
        <f>EXACT(Table28[[#This Row],[OLD LICK TYPE]],Table28[[#This Row],[NEW LICK TYPE]])</f>
        <v>1</v>
      </c>
      <c r="I131" s="91" t="s">
        <v>261</v>
      </c>
      <c r="J131" s="108" t="s">
        <v>138</v>
      </c>
      <c r="K131" s="87"/>
    </row>
    <row r="132" spans="2:11" s="84" customFormat="1" ht="19.5" customHeight="1" x14ac:dyDescent="0.3">
      <c r="B132" s="86">
        <v>16</v>
      </c>
      <c r="C132" s="87">
        <v>4</v>
      </c>
      <c r="D132" s="92" t="s">
        <v>161</v>
      </c>
      <c r="E132" s="93" t="s">
        <v>223</v>
      </c>
      <c r="F132" s="93" t="s">
        <v>163</v>
      </c>
      <c r="G132" s="94" t="s">
        <v>163</v>
      </c>
      <c r="H132" s="86" t="b">
        <f>EXACT(Table28[[#This Row],[OLD LICK TYPE]],Table28[[#This Row],[NEW LICK TYPE]])</f>
        <v>1</v>
      </c>
      <c r="I132" s="91" t="s">
        <v>261</v>
      </c>
      <c r="J132" s="108" t="s">
        <v>123</v>
      </c>
      <c r="K132" s="87"/>
    </row>
    <row r="133" spans="2:11" s="84" customFormat="1" ht="19.5" hidden="1" customHeight="1" x14ac:dyDescent="0.3">
      <c r="B133" s="86">
        <v>17</v>
      </c>
      <c r="C133" s="87">
        <v>3</v>
      </c>
      <c r="D133" s="92" t="s">
        <v>161</v>
      </c>
      <c r="E133" s="93" t="s">
        <v>210</v>
      </c>
      <c r="F133" s="93" t="s">
        <v>163</v>
      </c>
      <c r="G133" s="94" t="s">
        <v>163</v>
      </c>
      <c r="H133" s="86" t="b">
        <f>EXACT(Table28[[#This Row],[OLD LICK TYPE]],Table28[[#This Row],[NEW LICK TYPE]])</f>
        <v>1</v>
      </c>
      <c r="I133" s="91" t="s">
        <v>262</v>
      </c>
      <c r="J133" s="91" t="s">
        <v>122</v>
      </c>
      <c r="K133" s="87"/>
    </row>
    <row r="134" spans="2:11" s="84" customFormat="1" ht="19.5" customHeight="1" x14ac:dyDescent="0.3">
      <c r="B134" s="86">
        <v>17</v>
      </c>
      <c r="C134" s="87">
        <v>9</v>
      </c>
      <c r="D134" s="92" t="s">
        <v>161</v>
      </c>
      <c r="E134" s="93" t="s">
        <v>241</v>
      </c>
      <c r="F134" s="93" t="s">
        <v>163</v>
      </c>
      <c r="G134" s="94" t="s">
        <v>163</v>
      </c>
      <c r="H134" s="86" t="b">
        <f>EXACT(Table28[[#This Row],[OLD LICK TYPE]],Table28[[#This Row],[NEW LICK TYPE]])</f>
        <v>1</v>
      </c>
      <c r="I134" s="91" t="s">
        <v>261</v>
      </c>
      <c r="J134" s="108" t="s">
        <v>122</v>
      </c>
      <c r="K134" s="87"/>
    </row>
    <row r="135" spans="2:11" s="84" customFormat="1" ht="19.5" customHeight="1" x14ac:dyDescent="0.3">
      <c r="B135" s="86">
        <v>1</v>
      </c>
      <c r="C135" s="87">
        <v>1</v>
      </c>
      <c r="D135" s="92" t="s">
        <v>161</v>
      </c>
      <c r="E135" s="93" t="s">
        <v>180</v>
      </c>
      <c r="F135" s="93" t="s">
        <v>160</v>
      </c>
      <c r="G135" s="94" t="s">
        <v>160</v>
      </c>
      <c r="H135" s="86" t="b">
        <f>EXACT(Table28[[#This Row],[OLD LICK TYPE]],Table28[[#This Row],[NEW LICK TYPE]])</f>
        <v>1</v>
      </c>
      <c r="I135" s="91" t="s">
        <v>261</v>
      </c>
      <c r="J135" s="108" t="s">
        <v>142</v>
      </c>
      <c r="K135" s="87"/>
    </row>
    <row r="136" spans="2:11" s="84" customFormat="1" ht="19.5" hidden="1" customHeight="1" x14ac:dyDescent="0.3">
      <c r="B136" s="86">
        <v>3</v>
      </c>
      <c r="C136" s="87">
        <v>2</v>
      </c>
      <c r="D136" s="92" t="s">
        <v>161</v>
      </c>
      <c r="E136" s="93" t="s">
        <v>199</v>
      </c>
      <c r="F136" s="93" t="s">
        <v>160</v>
      </c>
      <c r="G136" s="94" t="s">
        <v>160</v>
      </c>
      <c r="H136" s="86" t="b">
        <f>EXACT(Table28[[#This Row],[OLD LICK TYPE]],Table28[[#This Row],[NEW LICK TYPE]])</f>
        <v>1</v>
      </c>
      <c r="I136" s="91" t="s">
        <v>262</v>
      </c>
      <c r="J136" s="91" t="s">
        <v>141</v>
      </c>
      <c r="K136" s="87"/>
    </row>
    <row r="137" spans="2:11" s="84" customFormat="1" ht="19.5" hidden="1" customHeight="1" x14ac:dyDescent="0.3">
      <c r="B137" s="86">
        <v>6</v>
      </c>
      <c r="C137" s="87">
        <v>3</v>
      </c>
      <c r="D137" s="92" t="s">
        <v>161</v>
      </c>
      <c r="E137" s="93" t="s">
        <v>183</v>
      </c>
      <c r="F137" s="93" t="s">
        <v>160</v>
      </c>
      <c r="G137" s="94" t="s">
        <v>160</v>
      </c>
      <c r="H137" s="86" t="b">
        <f>EXACT(Table28[[#This Row],[OLD LICK TYPE]],Table28[[#This Row],[NEW LICK TYPE]])</f>
        <v>1</v>
      </c>
      <c r="I137" s="91" t="s">
        <v>262</v>
      </c>
      <c r="J137" s="91" t="s">
        <v>139</v>
      </c>
      <c r="K137" s="87"/>
    </row>
    <row r="138" spans="2:11" s="84" customFormat="1" ht="19.5" hidden="1" customHeight="1" x14ac:dyDescent="0.3">
      <c r="B138" s="86">
        <v>7</v>
      </c>
      <c r="C138" s="87">
        <v>1</v>
      </c>
      <c r="D138" s="92" t="s">
        <v>161</v>
      </c>
      <c r="E138" s="93" t="s">
        <v>180</v>
      </c>
      <c r="F138" s="93" t="s">
        <v>160</v>
      </c>
      <c r="G138" s="94" t="s">
        <v>160</v>
      </c>
      <c r="H138" s="86" t="b">
        <f>EXACT(Table28[[#This Row],[OLD LICK TYPE]],Table28[[#This Row],[NEW LICK TYPE]])</f>
        <v>1</v>
      </c>
      <c r="I138" s="91" t="s">
        <v>262</v>
      </c>
      <c r="J138" s="91" t="s">
        <v>171</v>
      </c>
      <c r="K138" s="87"/>
    </row>
    <row r="139" spans="2:11" s="84" customFormat="1" ht="19.5" hidden="1" customHeight="1" x14ac:dyDescent="0.3">
      <c r="B139" s="86">
        <v>8</v>
      </c>
      <c r="C139" s="87">
        <v>4</v>
      </c>
      <c r="D139" s="92" t="s">
        <v>161</v>
      </c>
      <c r="E139" s="93" t="s">
        <v>189</v>
      </c>
      <c r="F139" s="93" t="s">
        <v>160</v>
      </c>
      <c r="G139" s="94" t="s">
        <v>160</v>
      </c>
      <c r="H139" s="86" t="b">
        <f>EXACT(Table28[[#This Row],[OLD LICK TYPE]],Table28[[#This Row],[NEW LICK TYPE]])</f>
        <v>1</v>
      </c>
      <c r="I139" s="91" t="s">
        <v>262</v>
      </c>
      <c r="J139" s="91" t="s">
        <v>172</v>
      </c>
      <c r="K139" s="87"/>
    </row>
    <row r="140" spans="2:11" s="84" customFormat="1" ht="19.5" hidden="1" customHeight="1" x14ac:dyDescent="0.3">
      <c r="B140" s="86">
        <v>9</v>
      </c>
      <c r="C140" s="87">
        <v>8</v>
      </c>
      <c r="D140" s="92" t="s">
        <v>161</v>
      </c>
      <c r="E140" s="93" t="s">
        <v>189</v>
      </c>
      <c r="F140" s="93" t="s">
        <v>160</v>
      </c>
      <c r="G140" s="94" t="s">
        <v>160</v>
      </c>
      <c r="H140" s="86" t="b">
        <f>EXACT(Table28[[#This Row],[OLD LICK TYPE]],Table28[[#This Row],[NEW LICK TYPE]])</f>
        <v>1</v>
      </c>
      <c r="I140" s="91" t="s">
        <v>262</v>
      </c>
      <c r="J140" s="91" t="s">
        <v>138</v>
      </c>
      <c r="K140" s="87"/>
    </row>
    <row r="141" spans="2:11" s="84" customFormat="1" ht="19.5" hidden="1" customHeight="1" x14ac:dyDescent="0.3">
      <c r="B141" s="86">
        <v>9</v>
      </c>
      <c r="C141" s="87">
        <v>12</v>
      </c>
      <c r="D141" s="92" t="s">
        <v>161</v>
      </c>
      <c r="E141" s="93" t="s">
        <v>193</v>
      </c>
      <c r="F141" s="93" t="s">
        <v>160</v>
      </c>
      <c r="G141" s="94" t="s">
        <v>160</v>
      </c>
      <c r="H141" s="86" t="b">
        <f>EXACT(Table28[[#This Row],[OLD LICK TYPE]],Table28[[#This Row],[NEW LICK TYPE]])</f>
        <v>1</v>
      </c>
      <c r="I141" s="91" t="s">
        <v>262</v>
      </c>
      <c r="J141" s="91" t="s">
        <v>138</v>
      </c>
      <c r="K141" s="87"/>
    </row>
    <row r="142" spans="2:11" s="84" customFormat="1" ht="19.5" customHeight="1" x14ac:dyDescent="0.3">
      <c r="B142" s="86">
        <v>9</v>
      </c>
      <c r="C142" s="87">
        <v>13</v>
      </c>
      <c r="D142" s="92" t="s">
        <v>161</v>
      </c>
      <c r="E142" s="93" t="s">
        <v>195</v>
      </c>
      <c r="F142" s="93" t="s">
        <v>160</v>
      </c>
      <c r="G142" s="94" t="s">
        <v>160</v>
      </c>
      <c r="H142" s="86" t="b">
        <f>EXACT(Table28[[#This Row],[OLD LICK TYPE]],Table28[[#This Row],[NEW LICK TYPE]])</f>
        <v>1</v>
      </c>
      <c r="I142" s="91" t="s">
        <v>261</v>
      </c>
      <c r="J142" s="108" t="s">
        <v>138</v>
      </c>
      <c r="K142" s="87"/>
    </row>
    <row r="143" spans="2:11" s="84" customFormat="1" ht="19.5" hidden="1" customHeight="1" x14ac:dyDescent="0.3">
      <c r="B143" s="86">
        <v>13</v>
      </c>
      <c r="C143" s="87">
        <v>11</v>
      </c>
      <c r="D143" s="92" t="s">
        <v>161</v>
      </c>
      <c r="E143" s="93" t="s">
        <v>215</v>
      </c>
      <c r="F143" s="93" t="s">
        <v>160</v>
      </c>
      <c r="G143" s="94" t="s">
        <v>160</v>
      </c>
      <c r="H143" s="86" t="b">
        <f>EXACT(Table28[[#This Row],[OLD LICK TYPE]],Table28[[#This Row],[NEW LICK TYPE]])</f>
        <v>1</v>
      </c>
      <c r="I143" s="91" t="s">
        <v>262</v>
      </c>
      <c r="J143" s="91" t="s">
        <v>136</v>
      </c>
      <c r="K143" s="87"/>
    </row>
    <row r="144" spans="2:11" s="84" customFormat="1" ht="19.5" hidden="1" customHeight="1" x14ac:dyDescent="0.3">
      <c r="B144" s="86">
        <v>17</v>
      </c>
      <c r="C144" s="87">
        <v>4</v>
      </c>
      <c r="D144" s="92" t="s">
        <v>161</v>
      </c>
      <c r="E144" s="93" t="s">
        <v>211</v>
      </c>
      <c r="F144" s="93" t="s">
        <v>160</v>
      </c>
      <c r="G144" s="94" t="s">
        <v>160</v>
      </c>
      <c r="H144" s="86" t="b">
        <f>EXACT(Table28[[#This Row],[OLD LICK TYPE]],Table28[[#This Row],[NEW LICK TYPE]])</f>
        <v>1</v>
      </c>
      <c r="I144" s="91" t="s">
        <v>262</v>
      </c>
      <c r="J144" s="91" t="s">
        <v>122</v>
      </c>
      <c r="K144" s="87"/>
    </row>
    <row r="145" spans="2:11" s="84" customFormat="1" ht="19.5" customHeight="1" x14ac:dyDescent="0.3">
      <c r="B145" s="86">
        <v>20</v>
      </c>
      <c r="C145" s="87">
        <v>11</v>
      </c>
      <c r="D145" s="92" t="s">
        <v>161</v>
      </c>
      <c r="E145" s="93" t="s">
        <v>215</v>
      </c>
      <c r="F145" s="93" t="s">
        <v>160</v>
      </c>
      <c r="G145" s="94" t="s">
        <v>160</v>
      </c>
      <c r="H145" s="86" t="b">
        <f>EXACT(Table28[[#This Row],[OLD LICK TYPE]],Table28[[#This Row],[NEW LICK TYPE]])</f>
        <v>1</v>
      </c>
      <c r="I145" s="91" t="s">
        <v>261</v>
      </c>
      <c r="J145" s="108" t="s">
        <v>175</v>
      </c>
      <c r="K145" s="87"/>
    </row>
    <row r="146" spans="2:11" s="84" customFormat="1" ht="19.5" customHeight="1" x14ac:dyDescent="0.3">
      <c r="B146" s="86">
        <v>22</v>
      </c>
      <c r="C146" s="87">
        <v>5</v>
      </c>
      <c r="D146" s="92" t="s">
        <v>161</v>
      </c>
      <c r="E146" s="93" t="s">
        <v>212</v>
      </c>
      <c r="F146" s="93" t="s">
        <v>160</v>
      </c>
      <c r="G146" s="94" t="s">
        <v>160</v>
      </c>
      <c r="H146" s="86" t="b">
        <f>EXACT(Table28[[#This Row],[OLD LICK TYPE]],Table28[[#This Row],[NEW LICK TYPE]])</f>
        <v>1</v>
      </c>
      <c r="I146" s="91" t="s">
        <v>261</v>
      </c>
      <c r="J146" s="108" t="s">
        <v>126</v>
      </c>
      <c r="K146" s="87"/>
    </row>
    <row r="147" spans="2:11" s="84" customFormat="1" ht="19.5" customHeight="1" x14ac:dyDescent="0.3">
      <c r="B147" s="86">
        <v>23</v>
      </c>
      <c r="C147" s="87">
        <v>1</v>
      </c>
      <c r="D147" s="92" t="s">
        <v>161</v>
      </c>
      <c r="E147" s="93" t="s">
        <v>208</v>
      </c>
      <c r="F147" s="93" t="s">
        <v>160</v>
      </c>
      <c r="G147" s="94" t="s">
        <v>160</v>
      </c>
      <c r="H147" s="86" t="b">
        <f>EXACT(Table28[[#This Row],[OLD LICK TYPE]],Table28[[#This Row],[NEW LICK TYPE]])</f>
        <v>1</v>
      </c>
      <c r="I147" s="91" t="s">
        <v>261</v>
      </c>
      <c r="J147" s="108" t="s">
        <v>176</v>
      </c>
      <c r="K147" s="87"/>
    </row>
    <row r="148" spans="2:11" s="84" customFormat="1" ht="19.5" customHeight="1" x14ac:dyDescent="0.3">
      <c r="B148" s="86">
        <v>24</v>
      </c>
      <c r="C148" s="87">
        <v>2</v>
      </c>
      <c r="D148" s="92" t="s">
        <v>161</v>
      </c>
      <c r="E148" s="93" t="s">
        <v>212</v>
      </c>
      <c r="F148" s="93" t="s">
        <v>160</v>
      </c>
      <c r="G148" s="94" t="s">
        <v>160</v>
      </c>
      <c r="H148" s="86" t="b">
        <f>EXACT(Table28[[#This Row],[OLD LICK TYPE]],Table28[[#This Row],[NEW LICK TYPE]])</f>
        <v>1</v>
      </c>
      <c r="I148" s="91" t="s">
        <v>261</v>
      </c>
      <c r="J148" s="108" t="s">
        <v>177</v>
      </c>
      <c r="K148" s="87"/>
    </row>
    <row r="149" spans="2:11" s="84" customFormat="1" ht="19.5" hidden="1" customHeight="1" x14ac:dyDescent="0.3">
      <c r="B149" s="86">
        <v>1</v>
      </c>
      <c r="C149" s="87">
        <v>5</v>
      </c>
      <c r="D149" s="92" t="s">
        <v>161</v>
      </c>
      <c r="E149" s="93" t="s">
        <v>184</v>
      </c>
      <c r="F149" s="93" t="s">
        <v>160</v>
      </c>
      <c r="G149" s="94" t="s">
        <v>164</v>
      </c>
      <c r="H149" s="86" t="b">
        <f>EXACT(Table28[[#This Row],[OLD LICK TYPE]],Table28[[#This Row],[NEW LICK TYPE]])</f>
        <v>0</v>
      </c>
      <c r="I149" s="91" t="s">
        <v>262</v>
      </c>
      <c r="J149" s="91" t="s">
        <v>142</v>
      </c>
      <c r="K149" s="87"/>
    </row>
    <row r="150" spans="2:11" s="84" customFormat="1" ht="19.5" hidden="1" customHeight="1" x14ac:dyDescent="0.3">
      <c r="B150" s="86">
        <v>2</v>
      </c>
      <c r="C150" s="87">
        <v>1</v>
      </c>
      <c r="D150" s="92" t="s">
        <v>161</v>
      </c>
      <c r="E150" s="93" t="s">
        <v>186</v>
      </c>
      <c r="F150" s="93" t="s">
        <v>160</v>
      </c>
      <c r="G150" s="94" t="s">
        <v>164</v>
      </c>
      <c r="H150" s="86" t="b">
        <f>EXACT(Table28[[#This Row],[OLD LICK TYPE]],Table28[[#This Row],[NEW LICK TYPE]])</f>
        <v>0</v>
      </c>
      <c r="I150" s="91" t="s">
        <v>262</v>
      </c>
      <c r="J150" s="91" t="s">
        <v>170</v>
      </c>
      <c r="K150" s="87"/>
    </row>
    <row r="151" spans="2:11" s="84" customFormat="1" ht="19.5" hidden="1" customHeight="1" x14ac:dyDescent="0.3">
      <c r="B151" s="86">
        <v>7</v>
      </c>
      <c r="C151" s="87">
        <v>8</v>
      </c>
      <c r="D151" s="92" t="s">
        <v>161</v>
      </c>
      <c r="E151" s="93" t="s">
        <v>190</v>
      </c>
      <c r="F151" s="93" t="s">
        <v>160</v>
      </c>
      <c r="G151" s="94" t="s">
        <v>164</v>
      </c>
      <c r="H151" s="86" t="b">
        <f>EXACT(Table28[[#This Row],[OLD LICK TYPE]],Table28[[#This Row],[NEW LICK TYPE]])</f>
        <v>0</v>
      </c>
      <c r="I151" s="91" t="s">
        <v>262</v>
      </c>
      <c r="J151" s="91" t="s">
        <v>171</v>
      </c>
      <c r="K151" s="87"/>
    </row>
    <row r="152" spans="2:11" s="84" customFormat="1" ht="19.5" hidden="1" customHeight="1" x14ac:dyDescent="0.3">
      <c r="B152" s="86">
        <v>7</v>
      </c>
      <c r="C152" s="87">
        <v>9</v>
      </c>
      <c r="D152" s="92" t="s">
        <v>161</v>
      </c>
      <c r="E152" s="93" t="s">
        <v>206</v>
      </c>
      <c r="F152" s="93" t="s">
        <v>160</v>
      </c>
      <c r="G152" s="94" t="s">
        <v>164</v>
      </c>
      <c r="H152" s="86" t="b">
        <f>EXACT(Table28[[#This Row],[OLD LICK TYPE]],Table28[[#This Row],[NEW LICK TYPE]])</f>
        <v>0</v>
      </c>
      <c r="I152" s="91" t="s">
        <v>262</v>
      </c>
      <c r="J152" s="91" t="s">
        <v>171</v>
      </c>
      <c r="K152" s="87"/>
    </row>
    <row r="153" spans="2:11" s="84" customFormat="1" ht="19.5" hidden="1" customHeight="1" x14ac:dyDescent="0.3">
      <c r="B153" s="86">
        <v>9</v>
      </c>
      <c r="C153" s="87">
        <v>5</v>
      </c>
      <c r="D153" s="92" t="s">
        <v>161</v>
      </c>
      <c r="E153" s="93" t="s">
        <v>184</v>
      </c>
      <c r="F153" s="93" t="s">
        <v>160</v>
      </c>
      <c r="G153" s="94" t="s">
        <v>164</v>
      </c>
      <c r="H153" s="86" t="b">
        <f>EXACT(Table28[[#This Row],[OLD LICK TYPE]],Table28[[#This Row],[NEW LICK TYPE]])</f>
        <v>0</v>
      </c>
      <c r="I153" s="91" t="s">
        <v>262</v>
      </c>
      <c r="J153" s="91" t="s">
        <v>138</v>
      </c>
      <c r="K153" s="87"/>
    </row>
    <row r="154" spans="2:11" s="84" customFormat="1" ht="19.5" hidden="1" customHeight="1" x14ac:dyDescent="0.3">
      <c r="B154" s="86">
        <v>10</v>
      </c>
      <c r="C154" s="87">
        <v>2</v>
      </c>
      <c r="D154" s="92" t="s">
        <v>161</v>
      </c>
      <c r="E154" s="93" t="s">
        <v>191</v>
      </c>
      <c r="F154" s="93" t="s">
        <v>160</v>
      </c>
      <c r="G154" s="94" t="s">
        <v>164</v>
      </c>
      <c r="H154" s="86" t="b">
        <f>EXACT(Table28[[#This Row],[OLD LICK TYPE]],Table28[[#This Row],[NEW LICK TYPE]])</f>
        <v>0</v>
      </c>
      <c r="I154" s="91" t="s">
        <v>262</v>
      </c>
      <c r="J154" s="91" t="s">
        <v>173</v>
      </c>
      <c r="K154" s="87"/>
    </row>
    <row r="155" spans="2:11" s="84" customFormat="1" ht="19.5" customHeight="1" x14ac:dyDescent="0.3">
      <c r="B155" s="86">
        <v>11</v>
      </c>
      <c r="C155" s="87">
        <v>1</v>
      </c>
      <c r="D155" s="92" t="s">
        <v>161</v>
      </c>
      <c r="E155" s="93" t="s">
        <v>208</v>
      </c>
      <c r="F155" s="93" t="s">
        <v>160</v>
      </c>
      <c r="G155" s="94" t="s">
        <v>164</v>
      </c>
      <c r="H155" s="86" t="b">
        <f>EXACT(Table28[[#This Row],[OLD LICK TYPE]],Table28[[#This Row],[NEW LICK TYPE]])</f>
        <v>0</v>
      </c>
      <c r="I155" s="91" t="s">
        <v>261</v>
      </c>
      <c r="J155" s="108" t="s">
        <v>137</v>
      </c>
      <c r="K155" s="87"/>
    </row>
    <row r="156" spans="2:11" s="84" customFormat="1" ht="19.5" customHeight="1" x14ac:dyDescent="0.3">
      <c r="B156" s="86">
        <v>11</v>
      </c>
      <c r="C156" s="87">
        <v>2</v>
      </c>
      <c r="D156" s="92" t="s">
        <v>161</v>
      </c>
      <c r="E156" s="93" t="s">
        <v>209</v>
      </c>
      <c r="F156" s="93" t="s">
        <v>160</v>
      </c>
      <c r="G156" s="94" t="s">
        <v>164</v>
      </c>
      <c r="H156" s="86" t="b">
        <f>EXACT(Table28[[#This Row],[OLD LICK TYPE]],Table28[[#This Row],[NEW LICK TYPE]])</f>
        <v>0</v>
      </c>
      <c r="I156" s="91" t="s">
        <v>261</v>
      </c>
      <c r="J156" s="108" t="s">
        <v>137</v>
      </c>
      <c r="K156" s="87"/>
    </row>
    <row r="157" spans="2:11" s="84" customFormat="1" ht="19.5" hidden="1" customHeight="1" x14ac:dyDescent="0.3">
      <c r="B157" s="86">
        <v>11</v>
      </c>
      <c r="C157" s="87">
        <v>4</v>
      </c>
      <c r="D157" s="92" t="s">
        <v>161</v>
      </c>
      <c r="E157" s="93" t="s">
        <v>211</v>
      </c>
      <c r="F157" s="93" t="s">
        <v>160</v>
      </c>
      <c r="G157" s="94" t="s">
        <v>164</v>
      </c>
      <c r="H157" s="86" t="b">
        <f>EXACT(Table28[[#This Row],[OLD LICK TYPE]],Table28[[#This Row],[NEW LICK TYPE]])</f>
        <v>0</v>
      </c>
      <c r="I157" s="91" t="s">
        <v>262</v>
      </c>
      <c r="J157" s="91" t="s">
        <v>137</v>
      </c>
      <c r="K157" s="87"/>
    </row>
    <row r="158" spans="2:11" s="84" customFormat="1" ht="19.5" customHeight="1" x14ac:dyDescent="0.3">
      <c r="B158" s="86">
        <v>11</v>
      </c>
      <c r="C158" s="87">
        <v>8</v>
      </c>
      <c r="D158" s="92" t="s">
        <v>161</v>
      </c>
      <c r="E158" s="93" t="s">
        <v>215</v>
      </c>
      <c r="F158" s="93" t="s">
        <v>160</v>
      </c>
      <c r="G158" s="94" t="s">
        <v>164</v>
      </c>
      <c r="H158" s="86" t="b">
        <f>EXACT(Table28[[#This Row],[OLD LICK TYPE]],Table28[[#This Row],[NEW LICK TYPE]])</f>
        <v>0</v>
      </c>
      <c r="I158" s="91" t="s">
        <v>261</v>
      </c>
      <c r="J158" s="108" t="s">
        <v>137</v>
      </c>
      <c r="K158" s="87"/>
    </row>
    <row r="159" spans="2:11" s="84" customFormat="1" ht="19.5" hidden="1" customHeight="1" x14ac:dyDescent="0.3">
      <c r="B159" s="86">
        <v>12</v>
      </c>
      <c r="C159" s="87">
        <v>7</v>
      </c>
      <c r="D159" s="92" t="s">
        <v>161</v>
      </c>
      <c r="E159" s="93" t="s">
        <v>219</v>
      </c>
      <c r="F159" s="93" t="s">
        <v>160</v>
      </c>
      <c r="G159" s="94" t="s">
        <v>164</v>
      </c>
      <c r="H159" s="86" t="b">
        <f>EXACT(Table28[[#This Row],[OLD LICK TYPE]],Table28[[#This Row],[NEW LICK TYPE]])</f>
        <v>0</v>
      </c>
      <c r="I159" s="91" t="s">
        <v>262</v>
      </c>
      <c r="J159" s="91" t="s">
        <v>174</v>
      </c>
      <c r="K159" s="87"/>
    </row>
    <row r="160" spans="2:11" s="84" customFormat="1" ht="19.5" customHeight="1" x14ac:dyDescent="0.3">
      <c r="B160" s="86">
        <v>12</v>
      </c>
      <c r="C160" s="87">
        <v>10</v>
      </c>
      <c r="D160" s="92" t="s">
        <v>161</v>
      </c>
      <c r="E160" s="93" t="s">
        <v>220</v>
      </c>
      <c r="F160" s="93" t="s">
        <v>160</v>
      </c>
      <c r="G160" s="94" t="s">
        <v>164</v>
      </c>
      <c r="H160" s="86" t="b">
        <f>EXACT(Table28[[#This Row],[OLD LICK TYPE]],Table28[[#This Row],[NEW LICK TYPE]])</f>
        <v>0</v>
      </c>
      <c r="I160" s="91" t="s">
        <v>261</v>
      </c>
      <c r="J160" s="108" t="s">
        <v>174</v>
      </c>
      <c r="K160" s="87"/>
    </row>
    <row r="161" spans="2:11" s="84" customFormat="1" ht="19.5" hidden="1" customHeight="1" x14ac:dyDescent="0.3">
      <c r="B161" s="86">
        <v>12</v>
      </c>
      <c r="C161" s="87">
        <v>11</v>
      </c>
      <c r="D161" s="92" t="s">
        <v>161</v>
      </c>
      <c r="E161" s="93" t="s">
        <v>221</v>
      </c>
      <c r="F161" s="93" t="s">
        <v>160</v>
      </c>
      <c r="G161" s="94" t="s">
        <v>164</v>
      </c>
      <c r="H161" s="86" t="b">
        <f>EXACT(Table28[[#This Row],[OLD LICK TYPE]],Table28[[#This Row],[NEW LICK TYPE]])</f>
        <v>0</v>
      </c>
      <c r="I161" s="91" t="s">
        <v>262</v>
      </c>
      <c r="J161" s="91" t="s">
        <v>174</v>
      </c>
      <c r="K161" s="87"/>
    </row>
    <row r="162" spans="2:11" s="84" customFormat="1" ht="19.5" customHeight="1" x14ac:dyDescent="0.3">
      <c r="B162" s="86">
        <v>12</v>
      </c>
      <c r="C162" s="87">
        <v>16</v>
      </c>
      <c r="D162" s="92" t="s">
        <v>161</v>
      </c>
      <c r="E162" s="93" t="s">
        <v>226</v>
      </c>
      <c r="F162" s="93" t="s">
        <v>160</v>
      </c>
      <c r="G162" s="94" t="s">
        <v>164</v>
      </c>
      <c r="H162" s="86" t="b">
        <f>EXACT(Table28[[#This Row],[OLD LICK TYPE]],Table28[[#This Row],[NEW LICK TYPE]])</f>
        <v>0</v>
      </c>
      <c r="I162" s="91" t="s">
        <v>261</v>
      </c>
      <c r="J162" s="108" t="s">
        <v>174</v>
      </c>
      <c r="K162" s="87"/>
    </row>
    <row r="163" spans="2:11" s="84" customFormat="1" ht="19.5" customHeight="1" x14ac:dyDescent="0.3">
      <c r="B163" s="86">
        <v>15</v>
      </c>
      <c r="C163" s="87">
        <v>5</v>
      </c>
      <c r="D163" s="92" t="s">
        <v>161</v>
      </c>
      <c r="E163" s="93" t="s">
        <v>230</v>
      </c>
      <c r="F163" s="93" t="s">
        <v>160</v>
      </c>
      <c r="G163" s="94" t="s">
        <v>164</v>
      </c>
      <c r="H163" s="86" t="b">
        <f>EXACT(Table28[[#This Row],[OLD LICK TYPE]],Table28[[#This Row],[NEW LICK TYPE]])</f>
        <v>0</v>
      </c>
      <c r="I163" s="91" t="s">
        <v>261</v>
      </c>
      <c r="J163" s="108" t="s">
        <v>124</v>
      </c>
      <c r="K163" s="87"/>
    </row>
    <row r="164" spans="2:11" s="84" customFormat="1" ht="19.5" customHeight="1" x14ac:dyDescent="0.3">
      <c r="B164" s="86">
        <v>15</v>
      </c>
      <c r="C164" s="87">
        <v>8</v>
      </c>
      <c r="D164" s="92" t="s">
        <v>161</v>
      </c>
      <c r="E164" s="93" t="s">
        <v>235</v>
      </c>
      <c r="F164" s="93" t="s">
        <v>160</v>
      </c>
      <c r="G164" s="94" t="s">
        <v>164</v>
      </c>
      <c r="H164" s="86" t="b">
        <f>EXACT(Table28[[#This Row],[OLD LICK TYPE]],Table28[[#This Row],[NEW LICK TYPE]])</f>
        <v>0</v>
      </c>
      <c r="I164" s="91" t="s">
        <v>261</v>
      </c>
      <c r="J164" s="108" t="s">
        <v>124</v>
      </c>
      <c r="K164" s="87"/>
    </row>
    <row r="165" spans="2:11" s="84" customFormat="1" ht="19.5" hidden="1" customHeight="1" x14ac:dyDescent="0.3">
      <c r="B165" s="86">
        <v>16</v>
      </c>
      <c r="C165" s="87">
        <v>1</v>
      </c>
      <c r="D165" s="92" t="s">
        <v>161</v>
      </c>
      <c r="E165" s="93" t="s">
        <v>209</v>
      </c>
      <c r="F165" s="93" t="s">
        <v>160</v>
      </c>
      <c r="G165" s="94" t="s">
        <v>164</v>
      </c>
      <c r="H165" s="86" t="b">
        <f>EXACT(Table28[[#This Row],[OLD LICK TYPE]],Table28[[#This Row],[NEW LICK TYPE]])</f>
        <v>0</v>
      </c>
      <c r="I165" s="91" t="s">
        <v>262</v>
      </c>
      <c r="J165" s="91" t="s">
        <v>123</v>
      </c>
      <c r="K165" s="87"/>
    </row>
    <row r="166" spans="2:11" s="84" customFormat="1" ht="19.5" customHeight="1" x14ac:dyDescent="0.3">
      <c r="B166" s="86">
        <v>19</v>
      </c>
      <c r="C166" s="87">
        <v>9</v>
      </c>
      <c r="D166" s="92" t="s">
        <v>161</v>
      </c>
      <c r="E166" s="93" t="s">
        <v>222</v>
      </c>
      <c r="F166" s="93" t="s">
        <v>160</v>
      </c>
      <c r="G166" s="94" t="s">
        <v>164</v>
      </c>
      <c r="H166" s="86" t="b">
        <f>EXACT(Table28[[#This Row],[OLD LICK TYPE]],Table28[[#This Row],[NEW LICK TYPE]])</f>
        <v>0</v>
      </c>
      <c r="I166" s="91" t="s">
        <v>261</v>
      </c>
      <c r="J166" s="108" t="s">
        <v>120</v>
      </c>
      <c r="K166" s="87"/>
    </row>
    <row r="167" spans="2:11" s="84" customFormat="1" ht="19.5" customHeight="1" x14ac:dyDescent="0.3">
      <c r="B167" s="86">
        <v>19</v>
      </c>
      <c r="C167" s="87">
        <v>12</v>
      </c>
      <c r="D167" s="92" t="s">
        <v>161</v>
      </c>
      <c r="E167" s="93" t="s">
        <v>224</v>
      </c>
      <c r="F167" s="93" t="s">
        <v>160</v>
      </c>
      <c r="G167" s="94" t="s">
        <v>164</v>
      </c>
      <c r="H167" s="86" t="b">
        <f>EXACT(Table28[[#This Row],[OLD LICK TYPE]],Table28[[#This Row],[NEW LICK TYPE]])</f>
        <v>0</v>
      </c>
      <c r="I167" s="91" t="s">
        <v>261</v>
      </c>
      <c r="J167" s="108" t="s">
        <v>120</v>
      </c>
      <c r="K167" s="87"/>
    </row>
    <row r="168" spans="2:11" s="84" customFormat="1" ht="19.5" customHeight="1" x14ac:dyDescent="0.3">
      <c r="B168" s="86">
        <v>19</v>
      </c>
      <c r="C168" s="87">
        <v>13</v>
      </c>
      <c r="D168" s="92" t="s">
        <v>161</v>
      </c>
      <c r="E168" s="93" t="s">
        <v>225</v>
      </c>
      <c r="F168" s="93" t="s">
        <v>160</v>
      </c>
      <c r="G168" s="94" t="s">
        <v>164</v>
      </c>
      <c r="H168" s="86" t="b">
        <f>EXACT(Table28[[#This Row],[OLD LICK TYPE]],Table28[[#This Row],[NEW LICK TYPE]])</f>
        <v>0</v>
      </c>
      <c r="I168" s="91" t="s">
        <v>261</v>
      </c>
      <c r="J168" s="108" t="s">
        <v>120</v>
      </c>
      <c r="K168" s="87"/>
    </row>
    <row r="169" spans="2:11" s="84" customFormat="1" ht="19.5" hidden="1" customHeight="1" x14ac:dyDescent="0.3">
      <c r="B169" s="86">
        <v>21</v>
      </c>
      <c r="C169" s="87">
        <v>10</v>
      </c>
      <c r="D169" s="92" t="s">
        <v>161</v>
      </c>
      <c r="E169" s="93" t="s">
        <v>232</v>
      </c>
      <c r="F169" s="93" t="s">
        <v>160</v>
      </c>
      <c r="G169" s="94" t="s">
        <v>164</v>
      </c>
      <c r="H169" s="86" t="b">
        <f>EXACT(Table28[[#This Row],[OLD LICK TYPE]],Table28[[#This Row],[NEW LICK TYPE]])</f>
        <v>0</v>
      </c>
      <c r="I169" s="91" t="s">
        <v>262</v>
      </c>
      <c r="J169" s="91" t="s">
        <v>119</v>
      </c>
      <c r="K169" s="87"/>
    </row>
    <row r="170" spans="2:11" s="84" customFormat="1" ht="19.5" hidden="1" customHeight="1" x14ac:dyDescent="0.3">
      <c r="B170" s="86">
        <v>21</v>
      </c>
      <c r="C170" s="87">
        <v>13</v>
      </c>
      <c r="D170" s="92" t="s">
        <v>161</v>
      </c>
      <c r="E170" s="93" t="s">
        <v>225</v>
      </c>
      <c r="F170" s="93" t="s">
        <v>160</v>
      </c>
      <c r="G170" s="94" t="s">
        <v>164</v>
      </c>
      <c r="H170" s="86" t="b">
        <f>EXACT(Table28[[#This Row],[OLD LICK TYPE]],Table28[[#This Row],[NEW LICK TYPE]])</f>
        <v>0</v>
      </c>
      <c r="I170" s="91" t="s">
        <v>262</v>
      </c>
      <c r="J170" s="91" t="s">
        <v>119</v>
      </c>
      <c r="K170" s="87"/>
    </row>
    <row r="171" spans="2:11" s="84" customFormat="1" ht="19.5" hidden="1" customHeight="1" x14ac:dyDescent="0.3">
      <c r="B171" s="86">
        <v>21</v>
      </c>
      <c r="C171" s="87">
        <v>14</v>
      </c>
      <c r="D171" s="92" t="s">
        <v>161</v>
      </c>
      <c r="E171" s="93" t="s">
        <v>226</v>
      </c>
      <c r="F171" s="93" t="s">
        <v>160</v>
      </c>
      <c r="G171" s="94" t="s">
        <v>164</v>
      </c>
      <c r="H171" s="86" t="b">
        <f>EXACT(Table28[[#This Row],[OLD LICK TYPE]],Table28[[#This Row],[NEW LICK TYPE]])</f>
        <v>0</v>
      </c>
      <c r="I171" s="91" t="s">
        <v>262</v>
      </c>
      <c r="J171" s="91" t="s">
        <v>119</v>
      </c>
      <c r="K171" s="87"/>
    </row>
    <row r="172" spans="2:11" s="84" customFormat="1" ht="19.5" customHeight="1" x14ac:dyDescent="0.3">
      <c r="B172" s="86">
        <v>24</v>
      </c>
      <c r="C172" s="87">
        <v>4</v>
      </c>
      <c r="D172" s="92" t="s">
        <v>161</v>
      </c>
      <c r="E172" s="93" t="s">
        <v>214</v>
      </c>
      <c r="F172" s="93" t="s">
        <v>160</v>
      </c>
      <c r="G172" s="94" t="s">
        <v>164</v>
      </c>
      <c r="H172" s="86" t="b">
        <f>EXACT(Table28[[#This Row],[OLD LICK TYPE]],Table28[[#This Row],[NEW LICK TYPE]])</f>
        <v>0</v>
      </c>
      <c r="I172" s="91" t="s">
        <v>261</v>
      </c>
      <c r="J172" s="108" t="s">
        <v>177</v>
      </c>
      <c r="K172" s="87"/>
    </row>
    <row r="173" spans="2:11" s="84" customFormat="1" ht="19.5" hidden="1" customHeight="1" x14ac:dyDescent="0.3">
      <c r="B173" s="86">
        <v>24</v>
      </c>
      <c r="C173" s="87">
        <v>9</v>
      </c>
      <c r="D173" s="92" t="s">
        <v>161</v>
      </c>
      <c r="E173" s="93" t="s">
        <v>226</v>
      </c>
      <c r="F173" s="93" t="s">
        <v>160</v>
      </c>
      <c r="G173" s="94" t="s">
        <v>164</v>
      </c>
      <c r="H173" s="86" t="b">
        <f>EXACT(Table28[[#This Row],[OLD LICK TYPE]],Table28[[#This Row],[NEW LICK TYPE]])</f>
        <v>0</v>
      </c>
      <c r="I173" s="91" t="s">
        <v>262</v>
      </c>
      <c r="J173" s="91" t="s">
        <v>177</v>
      </c>
      <c r="K173" s="87"/>
    </row>
    <row r="174" spans="2:11" s="84" customFormat="1" ht="19.5" hidden="1" customHeight="1" x14ac:dyDescent="0.3">
      <c r="B174" s="86">
        <v>1</v>
      </c>
      <c r="C174" s="87">
        <v>6</v>
      </c>
      <c r="D174" s="92" t="s">
        <v>161</v>
      </c>
      <c r="E174" s="93" t="s">
        <v>185</v>
      </c>
      <c r="F174" s="93" t="s">
        <v>161</v>
      </c>
      <c r="G174" s="94" t="s">
        <v>161</v>
      </c>
      <c r="H174" s="86" t="b">
        <f>EXACT(Table28[[#This Row],[OLD LICK TYPE]],Table28[[#This Row],[NEW LICK TYPE]])</f>
        <v>1</v>
      </c>
      <c r="I174" s="91" t="s">
        <v>262</v>
      </c>
      <c r="J174" s="91" t="s">
        <v>142</v>
      </c>
      <c r="K174" s="87"/>
    </row>
    <row r="175" spans="2:11" s="84" customFormat="1" ht="19.5" hidden="1" customHeight="1" x14ac:dyDescent="0.3">
      <c r="B175" s="86">
        <v>1</v>
      </c>
      <c r="C175" s="87">
        <v>12</v>
      </c>
      <c r="D175" s="92" t="s">
        <v>161</v>
      </c>
      <c r="E175" s="93" t="s">
        <v>191</v>
      </c>
      <c r="F175" s="93" t="s">
        <v>161</v>
      </c>
      <c r="G175" s="94" t="s">
        <v>161</v>
      </c>
      <c r="H175" s="86" t="b">
        <f>EXACT(Table28[[#This Row],[OLD LICK TYPE]],Table28[[#This Row],[NEW LICK TYPE]])</f>
        <v>1</v>
      </c>
      <c r="I175" s="91" t="s">
        <v>262</v>
      </c>
      <c r="J175" s="91" t="s">
        <v>142</v>
      </c>
      <c r="K175" s="87"/>
    </row>
    <row r="176" spans="2:11" s="84" customFormat="1" ht="19.5" customHeight="1" x14ac:dyDescent="0.3">
      <c r="B176" s="86">
        <v>1</v>
      </c>
      <c r="C176" s="87">
        <v>14</v>
      </c>
      <c r="D176" s="92" t="s">
        <v>161</v>
      </c>
      <c r="E176" s="93" t="s">
        <v>193</v>
      </c>
      <c r="F176" s="93" t="s">
        <v>161</v>
      </c>
      <c r="G176" s="94" t="s">
        <v>161</v>
      </c>
      <c r="H176" s="86" t="b">
        <f>EXACT(Table28[[#This Row],[OLD LICK TYPE]],Table28[[#This Row],[NEW LICK TYPE]])</f>
        <v>1</v>
      </c>
      <c r="I176" s="91" t="s">
        <v>261</v>
      </c>
      <c r="J176" s="91" t="s">
        <v>142</v>
      </c>
      <c r="K176" s="87"/>
    </row>
    <row r="177" spans="2:11" s="84" customFormat="1" ht="19.5" hidden="1" customHeight="1" x14ac:dyDescent="0.3">
      <c r="B177" s="86">
        <v>2</v>
      </c>
      <c r="C177" s="87">
        <v>2</v>
      </c>
      <c r="D177" s="92" t="s">
        <v>161</v>
      </c>
      <c r="E177" s="93" t="s">
        <v>189</v>
      </c>
      <c r="F177" s="93" t="s">
        <v>161</v>
      </c>
      <c r="G177" s="94" t="s">
        <v>161</v>
      </c>
      <c r="H177" s="86" t="b">
        <f>EXACT(Table28[[#This Row],[OLD LICK TYPE]],Table28[[#This Row],[NEW LICK TYPE]])</f>
        <v>1</v>
      </c>
      <c r="I177" s="91" t="s">
        <v>262</v>
      </c>
      <c r="J177" s="91" t="s">
        <v>170</v>
      </c>
      <c r="K177" s="87"/>
    </row>
    <row r="178" spans="2:11" s="84" customFormat="1" ht="19.5" hidden="1" customHeight="1" x14ac:dyDescent="0.3">
      <c r="B178" s="86">
        <v>2</v>
      </c>
      <c r="C178" s="87">
        <v>3</v>
      </c>
      <c r="D178" s="92" t="s">
        <v>161</v>
      </c>
      <c r="E178" s="93" t="s">
        <v>190</v>
      </c>
      <c r="F178" s="93" t="s">
        <v>161</v>
      </c>
      <c r="G178" s="94" t="s">
        <v>161</v>
      </c>
      <c r="H178" s="86" t="b">
        <f>EXACT(Table28[[#This Row],[OLD LICK TYPE]],Table28[[#This Row],[NEW LICK TYPE]])</f>
        <v>1</v>
      </c>
      <c r="I178" s="91" t="s">
        <v>262</v>
      </c>
      <c r="J178" s="91" t="s">
        <v>170</v>
      </c>
      <c r="K178" s="87"/>
    </row>
    <row r="179" spans="2:11" s="84" customFormat="1" ht="19.5" hidden="1" customHeight="1" x14ac:dyDescent="0.3">
      <c r="B179" s="86">
        <v>2</v>
      </c>
      <c r="C179" s="87">
        <v>4</v>
      </c>
      <c r="D179" s="92" t="s">
        <v>161</v>
      </c>
      <c r="E179" s="93" t="s">
        <v>193</v>
      </c>
      <c r="F179" s="93" t="s">
        <v>161</v>
      </c>
      <c r="G179" s="94" t="s">
        <v>161</v>
      </c>
      <c r="H179" s="86" t="b">
        <f>EXACT(Table28[[#This Row],[OLD LICK TYPE]],Table28[[#This Row],[NEW LICK TYPE]])</f>
        <v>1</v>
      </c>
      <c r="I179" s="91" t="s">
        <v>262</v>
      </c>
      <c r="J179" s="91" t="s">
        <v>170</v>
      </c>
      <c r="K179" s="87"/>
    </row>
    <row r="180" spans="2:11" s="84" customFormat="1" ht="19.5" hidden="1" customHeight="1" x14ac:dyDescent="0.3">
      <c r="B180" s="86">
        <v>2</v>
      </c>
      <c r="C180" s="87">
        <v>5</v>
      </c>
      <c r="D180" s="92" t="s">
        <v>161</v>
      </c>
      <c r="E180" s="93" t="s">
        <v>194</v>
      </c>
      <c r="F180" s="93" t="s">
        <v>161</v>
      </c>
      <c r="G180" s="94" t="s">
        <v>161</v>
      </c>
      <c r="H180" s="86" t="b">
        <f>EXACT(Table28[[#This Row],[OLD LICK TYPE]],Table28[[#This Row],[NEW LICK TYPE]])</f>
        <v>1</v>
      </c>
      <c r="I180" s="91" t="s">
        <v>262</v>
      </c>
      <c r="J180" s="91" t="s">
        <v>170</v>
      </c>
      <c r="K180" s="87"/>
    </row>
    <row r="181" spans="2:11" s="84" customFormat="1" ht="19.5" hidden="1" customHeight="1" x14ac:dyDescent="0.3">
      <c r="B181" s="86">
        <v>3</v>
      </c>
      <c r="C181" s="87">
        <v>3</v>
      </c>
      <c r="D181" s="92" t="s">
        <v>161</v>
      </c>
      <c r="E181" s="93" t="s">
        <v>183</v>
      </c>
      <c r="F181" s="93" t="s">
        <v>161</v>
      </c>
      <c r="G181" s="94" t="s">
        <v>161</v>
      </c>
      <c r="H181" s="86" t="b">
        <f>EXACT(Table28[[#This Row],[OLD LICK TYPE]],Table28[[#This Row],[NEW LICK TYPE]])</f>
        <v>1</v>
      </c>
      <c r="I181" s="91" t="s">
        <v>262</v>
      </c>
      <c r="J181" s="91" t="s">
        <v>141</v>
      </c>
      <c r="K181" s="87"/>
    </row>
    <row r="182" spans="2:11" s="84" customFormat="1" ht="19.5" customHeight="1" x14ac:dyDescent="0.3">
      <c r="B182" s="86">
        <v>3</v>
      </c>
      <c r="C182" s="87">
        <v>5</v>
      </c>
      <c r="D182" s="92" t="s">
        <v>161</v>
      </c>
      <c r="E182" s="93" t="s">
        <v>201</v>
      </c>
      <c r="F182" s="93" t="s">
        <v>161</v>
      </c>
      <c r="G182" s="94" t="s">
        <v>161</v>
      </c>
      <c r="H182" s="86" t="b">
        <f>EXACT(Table28[[#This Row],[OLD LICK TYPE]],Table28[[#This Row],[NEW LICK TYPE]])</f>
        <v>1</v>
      </c>
      <c r="I182" s="91" t="s">
        <v>261</v>
      </c>
      <c r="J182" s="91" t="s">
        <v>141</v>
      </c>
      <c r="K182" s="87"/>
    </row>
    <row r="183" spans="2:11" s="84" customFormat="1" ht="19.5" customHeight="1" x14ac:dyDescent="0.3">
      <c r="B183" s="86">
        <v>3</v>
      </c>
      <c r="C183" s="87">
        <v>6</v>
      </c>
      <c r="D183" s="92" t="s">
        <v>161</v>
      </c>
      <c r="E183" s="93" t="s">
        <v>184</v>
      </c>
      <c r="F183" s="93" t="s">
        <v>161</v>
      </c>
      <c r="G183" s="94" t="s">
        <v>161</v>
      </c>
      <c r="H183" s="86" t="b">
        <f>EXACT(Table28[[#This Row],[OLD LICK TYPE]],Table28[[#This Row],[NEW LICK TYPE]])</f>
        <v>1</v>
      </c>
      <c r="I183" s="91" t="s">
        <v>261</v>
      </c>
      <c r="J183" s="91" t="s">
        <v>141</v>
      </c>
      <c r="K183" s="87"/>
    </row>
    <row r="184" spans="2:11" s="84" customFormat="1" ht="19.5" customHeight="1" x14ac:dyDescent="0.3">
      <c r="B184" s="86">
        <v>3</v>
      </c>
      <c r="C184" s="87">
        <v>8</v>
      </c>
      <c r="D184" s="92" t="s">
        <v>161</v>
      </c>
      <c r="E184" s="93" t="s">
        <v>188</v>
      </c>
      <c r="F184" s="93" t="s">
        <v>161</v>
      </c>
      <c r="G184" s="94" t="s">
        <v>161</v>
      </c>
      <c r="H184" s="86" t="b">
        <f>EXACT(Table28[[#This Row],[OLD LICK TYPE]],Table28[[#This Row],[NEW LICK TYPE]])</f>
        <v>1</v>
      </c>
      <c r="I184" s="91" t="s">
        <v>261</v>
      </c>
      <c r="J184" s="91" t="s">
        <v>141</v>
      </c>
      <c r="K184" s="87"/>
    </row>
    <row r="185" spans="2:11" s="84" customFormat="1" ht="19.5" hidden="1" customHeight="1" x14ac:dyDescent="0.3">
      <c r="B185" s="86">
        <v>3</v>
      </c>
      <c r="C185" s="87">
        <v>10</v>
      </c>
      <c r="D185" s="92" t="s">
        <v>161</v>
      </c>
      <c r="E185" s="93" t="s">
        <v>191</v>
      </c>
      <c r="F185" s="93" t="s">
        <v>161</v>
      </c>
      <c r="G185" s="94" t="s">
        <v>161</v>
      </c>
      <c r="H185" s="86" t="b">
        <f>EXACT(Table28[[#This Row],[OLD LICK TYPE]],Table28[[#This Row],[NEW LICK TYPE]])</f>
        <v>1</v>
      </c>
      <c r="I185" s="91" t="s">
        <v>262</v>
      </c>
      <c r="J185" s="91" t="s">
        <v>141</v>
      </c>
      <c r="K185" s="87"/>
    </row>
    <row r="186" spans="2:11" s="84" customFormat="1" ht="19.5" customHeight="1" x14ac:dyDescent="0.3">
      <c r="B186" s="86">
        <v>4</v>
      </c>
      <c r="C186" s="87">
        <v>4</v>
      </c>
      <c r="D186" s="92" t="s">
        <v>161</v>
      </c>
      <c r="E186" s="93" t="s">
        <v>201</v>
      </c>
      <c r="F186" s="93" t="s">
        <v>161</v>
      </c>
      <c r="G186" s="94" t="s">
        <v>161</v>
      </c>
      <c r="H186" s="86" t="b">
        <f>EXACT(Table28[[#This Row],[OLD LICK TYPE]],Table28[[#This Row],[NEW LICK TYPE]])</f>
        <v>1</v>
      </c>
      <c r="I186" s="91" t="s">
        <v>261</v>
      </c>
      <c r="J186" s="91" t="s">
        <v>140</v>
      </c>
      <c r="K186" s="87"/>
    </row>
    <row r="187" spans="2:11" s="84" customFormat="1" ht="19.5" hidden="1" customHeight="1" x14ac:dyDescent="0.3">
      <c r="B187" s="86">
        <v>4</v>
      </c>
      <c r="C187" s="87">
        <v>5</v>
      </c>
      <c r="D187" s="92" t="s">
        <v>161</v>
      </c>
      <c r="E187" s="93" t="s">
        <v>184</v>
      </c>
      <c r="F187" s="93" t="s">
        <v>161</v>
      </c>
      <c r="G187" s="94" t="s">
        <v>161</v>
      </c>
      <c r="H187" s="86" t="b">
        <f>EXACT(Table28[[#This Row],[OLD LICK TYPE]],Table28[[#This Row],[NEW LICK TYPE]])</f>
        <v>1</v>
      </c>
      <c r="I187" s="91" t="s">
        <v>262</v>
      </c>
      <c r="J187" s="91" t="s">
        <v>140</v>
      </c>
      <c r="K187" s="87"/>
    </row>
    <row r="188" spans="2:11" s="84" customFormat="1" ht="19.5" customHeight="1" x14ac:dyDescent="0.3">
      <c r="B188" s="86">
        <v>4</v>
      </c>
      <c r="C188" s="87">
        <v>7</v>
      </c>
      <c r="D188" s="92" t="s">
        <v>161</v>
      </c>
      <c r="E188" s="93" t="s">
        <v>188</v>
      </c>
      <c r="F188" s="93" t="s">
        <v>161</v>
      </c>
      <c r="G188" s="94" t="s">
        <v>161</v>
      </c>
      <c r="H188" s="86" t="b">
        <f>EXACT(Table28[[#This Row],[OLD LICK TYPE]],Table28[[#This Row],[NEW LICK TYPE]])</f>
        <v>1</v>
      </c>
      <c r="I188" s="91" t="s">
        <v>261</v>
      </c>
      <c r="J188" s="91" t="s">
        <v>140</v>
      </c>
      <c r="K188" s="87"/>
    </row>
    <row r="189" spans="2:11" s="84" customFormat="1" ht="19.5" hidden="1" customHeight="1" x14ac:dyDescent="0.3">
      <c r="B189" s="86">
        <v>4</v>
      </c>
      <c r="C189" s="87">
        <v>10</v>
      </c>
      <c r="D189" s="92" t="s">
        <v>161</v>
      </c>
      <c r="E189" s="93" t="s">
        <v>195</v>
      </c>
      <c r="F189" s="93" t="s">
        <v>161</v>
      </c>
      <c r="G189" s="94" t="s">
        <v>161</v>
      </c>
      <c r="H189" s="86" t="b">
        <f>EXACT(Table28[[#This Row],[OLD LICK TYPE]],Table28[[#This Row],[NEW LICK TYPE]])</f>
        <v>1</v>
      </c>
      <c r="I189" s="91" t="s">
        <v>262</v>
      </c>
      <c r="J189" s="91" t="s">
        <v>140</v>
      </c>
      <c r="K189" s="87"/>
    </row>
    <row r="190" spans="2:11" s="84" customFormat="1" ht="19.5" customHeight="1" x14ac:dyDescent="0.3">
      <c r="B190" s="86">
        <v>4</v>
      </c>
      <c r="C190" s="87">
        <v>12</v>
      </c>
      <c r="D190" s="92" t="s">
        <v>161</v>
      </c>
      <c r="E190" s="93" t="s">
        <v>197</v>
      </c>
      <c r="F190" s="93" t="s">
        <v>161</v>
      </c>
      <c r="G190" s="94" t="s">
        <v>161</v>
      </c>
      <c r="H190" s="86" t="b">
        <f>EXACT(Table28[[#This Row],[OLD LICK TYPE]],Table28[[#This Row],[NEW LICK TYPE]])</f>
        <v>1</v>
      </c>
      <c r="I190" s="91" t="s">
        <v>261</v>
      </c>
      <c r="J190" s="91" t="s">
        <v>140</v>
      </c>
      <c r="K190" s="87"/>
    </row>
    <row r="191" spans="2:11" s="84" customFormat="1" ht="19.5" customHeight="1" x14ac:dyDescent="0.3">
      <c r="B191" s="86">
        <v>6</v>
      </c>
      <c r="C191" s="87">
        <v>1</v>
      </c>
      <c r="D191" s="92" t="s">
        <v>161</v>
      </c>
      <c r="E191" s="93" t="s">
        <v>180</v>
      </c>
      <c r="F191" s="93" t="s">
        <v>161</v>
      </c>
      <c r="G191" s="94" t="s">
        <v>161</v>
      </c>
      <c r="H191" s="86" t="b">
        <f>EXACT(Table28[[#This Row],[OLD LICK TYPE]],Table28[[#This Row],[NEW LICK TYPE]])</f>
        <v>1</v>
      </c>
      <c r="I191" s="91" t="s">
        <v>261</v>
      </c>
      <c r="J191" s="91" t="s">
        <v>139</v>
      </c>
      <c r="K191" s="87"/>
    </row>
    <row r="192" spans="2:11" s="84" customFormat="1" ht="19.5" hidden="1" customHeight="1" x14ac:dyDescent="0.3">
      <c r="B192" s="86">
        <v>6</v>
      </c>
      <c r="C192" s="87">
        <v>4</v>
      </c>
      <c r="D192" s="92" t="s">
        <v>161</v>
      </c>
      <c r="E192" s="93" t="s">
        <v>186</v>
      </c>
      <c r="F192" s="93" t="s">
        <v>161</v>
      </c>
      <c r="G192" s="94" t="s">
        <v>161</v>
      </c>
      <c r="H192" s="86" t="b">
        <f>EXACT(Table28[[#This Row],[OLD LICK TYPE]],Table28[[#This Row],[NEW LICK TYPE]])</f>
        <v>1</v>
      </c>
      <c r="I192" s="91" t="s">
        <v>262</v>
      </c>
      <c r="J192" s="91" t="s">
        <v>139</v>
      </c>
      <c r="K192" s="87"/>
    </row>
    <row r="193" spans="2:11" s="84" customFormat="1" ht="19.5" hidden="1" customHeight="1" x14ac:dyDescent="0.3">
      <c r="B193" s="86">
        <v>6</v>
      </c>
      <c r="C193" s="87">
        <v>5</v>
      </c>
      <c r="D193" s="92" t="s">
        <v>161</v>
      </c>
      <c r="E193" s="93" t="s">
        <v>204</v>
      </c>
      <c r="F193" s="93" t="s">
        <v>161</v>
      </c>
      <c r="G193" s="94" t="s">
        <v>161</v>
      </c>
      <c r="H193" s="86" t="b">
        <f>EXACT(Table28[[#This Row],[OLD LICK TYPE]],Table28[[#This Row],[NEW LICK TYPE]])</f>
        <v>1</v>
      </c>
      <c r="I193" s="91" t="s">
        <v>262</v>
      </c>
      <c r="J193" s="91" t="s">
        <v>139</v>
      </c>
      <c r="K193" s="87"/>
    </row>
    <row r="194" spans="2:11" s="84" customFormat="1" ht="19.5" hidden="1" customHeight="1" x14ac:dyDescent="0.3">
      <c r="B194" s="86">
        <v>6</v>
      </c>
      <c r="C194" s="87">
        <v>6</v>
      </c>
      <c r="D194" s="92" t="s">
        <v>161</v>
      </c>
      <c r="E194" s="93" t="s">
        <v>205</v>
      </c>
      <c r="F194" s="93" t="s">
        <v>161</v>
      </c>
      <c r="G194" s="94" t="s">
        <v>161</v>
      </c>
      <c r="H194" s="86" t="b">
        <f>EXACT(Table28[[#This Row],[OLD LICK TYPE]],Table28[[#This Row],[NEW LICK TYPE]])</f>
        <v>1</v>
      </c>
      <c r="I194" s="91" t="s">
        <v>262</v>
      </c>
      <c r="J194" s="91" t="s">
        <v>139</v>
      </c>
      <c r="K194" s="87"/>
    </row>
    <row r="195" spans="2:11" s="84" customFormat="1" ht="19.5" customHeight="1" x14ac:dyDescent="0.3">
      <c r="B195" s="86">
        <v>6</v>
      </c>
      <c r="C195" s="87">
        <v>8</v>
      </c>
      <c r="D195" s="92" t="s">
        <v>161</v>
      </c>
      <c r="E195" s="93" t="s">
        <v>189</v>
      </c>
      <c r="F195" s="93" t="s">
        <v>161</v>
      </c>
      <c r="G195" s="94" t="s">
        <v>161</v>
      </c>
      <c r="H195" s="86" t="b">
        <f>EXACT(Table28[[#This Row],[OLD LICK TYPE]],Table28[[#This Row],[NEW LICK TYPE]])</f>
        <v>1</v>
      </c>
      <c r="I195" s="91" t="s">
        <v>261</v>
      </c>
      <c r="J195" s="91" t="s">
        <v>139</v>
      </c>
      <c r="K195" s="87"/>
    </row>
    <row r="196" spans="2:11" s="84" customFormat="1" ht="19.5" customHeight="1" x14ac:dyDescent="0.3">
      <c r="B196" s="86">
        <v>6</v>
      </c>
      <c r="C196" s="87">
        <v>14</v>
      </c>
      <c r="D196" s="92" t="s">
        <v>161</v>
      </c>
      <c r="E196" s="93" t="s">
        <v>196</v>
      </c>
      <c r="F196" s="93" t="s">
        <v>161</v>
      </c>
      <c r="G196" s="94" t="s">
        <v>161</v>
      </c>
      <c r="H196" s="86" t="b">
        <f>EXACT(Table28[[#This Row],[OLD LICK TYPE]],Table28[[#This Row],[NEW LICK TYPE]])</f>
        <v>1</v>
      </c>
      <c r="I196" s="91" t="s">
        <v>261</v>
      </c>
      <c r="J196" s="91" t="s">
        <v>139</v>
      </c>
      <c r="K196" s="87"/>
    </row>
    <row r="197" spans="2:11" s="84" customFormat="1" ht="19.5" hidden="1" customHeight="1" x14ac:dyDescent="0.3">
      <c r="B197" s="86">
        <v>7</v>
      </c>
      <c r="C197" s="87">
        <v>3</v>
      </c>
      <c r="D197" s="92" t="s">
        <v>161</v>
      </c>
      <c r="E197" s="93" t="s">
        <v>201</v>
      </c>
      <c r="F197" s="93" t="s">
        <v>161</v>
      </c>
      <c r="G197" s="94" t="s">
        <v>161</v>
      </c>
      <c r="H197" s="86" t="b">
        <f>EXACT(Table28[[#This Row],[OLD LICK TYPE]],Table28[[#This Row],[NEW LICK TYPE]])</f>
        <v>1</v>
      </c>
      <c r="I197" s="91" t="s">
        <v>262</v>
      </c>
      <c r="J197" s="91" t="s">
        <v>171</v>
      </c>
      <c r="K197" s="87"/>
    </row>
    <row r="198" spans="2:11" s="84" customFormat="1" ht="19.5" hidden="1" customHeight="1" x14ac:dyDescent="0.3">
      <c r="B198" s="86">
        <v>7</v>
      </c>
      <c r="C198" s="87">
        <v>5</v>
      </c>
      <c r="D198" s="92" t="s">
        <v>161</v>
      </c>
      <c r="E198" s="93" t="s">
        <v>186</v>
      </c>
      <c r="F198" s="93" t="s">
        <v>161</v>
      </c>
      <c r="G198" s="94" t="s">
        <v>161</v>
      </c>
      <c r="H198" s="86" t="b">
        <f>EXACT(Table28[[#This Row],[OLD LICK TYPE]],Table28[[#This Row],[NEW LICK TYPE]])</f>
        <v>1</v>
      </c>
      <c r="I198" s="91" t="s">
        <v>262</v>
      </c>
      <c r="J198" s="91" t="s">
        <v>171</v>
      </c>
      <c r="K198" s="87"/>
    </row>
    <row r="199" spans="2:11" s="84" customFormat="1" ht="19.5" hidden="1" customHeight="1" x14ac:dyDescent="0.3">
      <c r="B199" s="86">
        <v>7</v>
      </c>
      <c r="C199" s="87">
        <v>7</v>
      </c>
      <c r="D199" s="92" t="s">
        <v>161</v>
      </c>
      <c r="E199" s="93" t="s">
        <v>189</v>
      </c>
      <c r="F199" s="93" t="s">
        <v>161</v>
      </c>
      <c r="G199" s="94" t="s">
        <v>161</v>
      </c>
      <c r="H199" s="86" t="b">
        <f>EXACT(Table28[[#This Row],[OLD LICK TYPE]],Table28[[#This Row],[NEW LICK TYPE]])</f>
        <v>1</v>
      </c>
      <c r="I199" s="91" t="s">
        <v>262</v>
      </c>
      <c r="J199" s="91" t="s">
        <v>171</v>
      </c>
      <c r="K199" s="87"/>
    </row>
    <row r="200" spans="2:11" s="84" customFormat="1" ht="19.5" hidden="1" customHeight="1" x14ac:dyDescent="0.3">
      <c r="B200" s="86">
        <v>8</v>
      </c>
      <c r="C200" s="87">
        <v>2</v>
      </c>
      <c r="D200" s="92" t="s">
        <v>161</v>
      </c>
      <c r="E200" s="93" t="s">
        <v>181</v>
      </c>
      <c r="F200" s="93" t="s">
        <v>161</v>
      </c>
      <c r="G200" s="94" t="s">
        <v>161</v>
      </c>
      <c r="H200" s="86" t="b">
        <f>EXACT(Table28[[#This Row],[OLD LICK TYPE]],Table28[[#This Row],[NEW LICK TYPE]])</f>
        <v>1</v>
      </c>
      <c r="I200" s="91" t="s">
        <v>262</v>
      </c>
      <c r="J200" s="91" t="s">
        <v>172</v>
      </c>
      <c r="K200" s="87"/>
    </row>
    <row r="201" spans="2:11" s="84" customFormat="1" ht="19.5" hidden="1" customHeight="1" x14ac:dyDescent="0.3">
      <c r="B201" s="86">
        <v>8</v>
      </c>
      <c r="C201" s="87">
        <v>3</v>
      </c>
      <c r="D201" s="92" t="s">
        <v>161</v>
      </c>
      <c r="E201" s="93" t="s">
        <v>187</v>
      </c>
      <c r="F201" s="93" t="s">
        <v>161</v>
      </c>
      <c r="G201" s="94" t="s">
        <v>161</v>
      </c>
      <c r="H201" s="86" t="b">
        <f>EXACT(Table28[[#This Row],[OLD LICK TYPE]],Table28[[#This Row],[NEW LICK TYPE]])</f>
        <v>1</v>
      </c>
      <c r="I201" s="91" t="s">
        <v>262</v>
      </c>
      <c r="J201" s="91" t="s">
        <v>172</v>
      </c>
      <c r="K201" s="87"/>
    </row>
    <row r="202" spans="2:11" s="84" customFormat="1" ht="19.5" hidden="1" customHeight="1" x14ac:dyDescent="0.3">
      <c r="B202" s="86">
        <v>8</v>
      </c>
      <c r="C202" s="87">
        <v>6</v>
      </c>
      <c r="D202" s="92" t="s">
        <v>161</v>
      </c>
      <c r="E202" s="93" t="s">
        <v>196</v>
      </c>
      <c r="F202" s="93" t="s">
        <v>161</v>
      </c>
      <c r="G202" s="94" t="s">
        <v>161</v>
      </c>
      <c r="H202" s="86" t="b">
        <f>EXACT(Table28[[#This Row],[OLD LICK TYPE]],Table28[[#This Row],[NEW LICK TYPE]])</f>
        <v>1</v>
      </c>
      <c r="I202" s="91" t="s">
        <v>262</v>
      </c>
      <c r="J202" s="91" t="s">
        <v>172</v>
      </c>
      <c r="K202" s="87"/>
    </row>
    <row r="203" spans="2:11" s="84" customFormat="1" ht="19.5" hidden="1" customHeight="1" x14ac:dyDescent="0.3">
      <c r="B203" s="86">
        <v>9</v>
      </c>
      <c r="C203" s="87">
        <v>7</v>
      </c>
      <c r="D203" s="92" t="s">
        <v>161</v>
      </c>
      <c r="E203" s="93" t="s">
        <v>188</v>
      </c>
      <c r="F203" s="93" t="s">
        <v>161</v>
      </c>
      <c r="G203" s="94" t="s">
        <v>161</v>
      </c>
      <c r="H203" s="86" t="b">
        <f>EXACT(Table28[[#This Row],[OLD LICK TYPE]],Table28[[#This Row],[NEW LICK TYPE]])</f>
        <v>1</v>
      </c>
      <c r="I203" s="91" t="s">
        <v>262</v>
      </c>
      <c r="J203" s="91" t="s">
        <v>138</v>
      </c>
      <c r="K203" s="87"/>
    </row>
    <row r="204" spans="2:11" s="84" customFormat="1" ht="19.5" hidden="1" customHeight="1" x14ac:dyDescent="0.3">
      <c r="B204" s="86">
        <v>9</v>
      </c>
      <c r="C204" s="87">
        <v>9</v>
      </c>
      <c r="D204" s="92" t="s">
        <v>161</v>
      </c>
      <c r="E204" s="93" t="s">
        <v>190</v>
      </c>
      <c r="F204" s="93" t="s">
        <v>161</v>
      </c>
      <c r="G204" s="94" t="s">
        <v>161</v>
      </c>
      <c r="H204" s="86" t="b">
        <f>EXACT(Table28[[#This Row],[OLD LICK TYPE]],Table28[[#This Row],[NEW LICK TYPE]])</f>
        <v>1</v>
      </c>
      <c r="I204" s="91" t="s">
        <v>262</v>
      </c>
      <c r="J204" s="91" t="s">
        <v>138</v>
      </c>
      <c r="K204" s="87"/>
    </row>
    <row r="205" spans="2:11" s="84" customFormat="1" ht="19.5" hidden="1" customHeight="1" x14ac:dyDescent="0.3">
      <c r="B205" s="86">
        <v>9</v>
      </c>
      <c r="C205" s="87">
        <v>10</v>
      </c>
      <c r="D205" s="92" t="s">
        <v>161</v>
      </c>
      <c r="E205" s="93" t="s">
        <v>207</v>
      </c>
      <c r="F205" s="93" t="s">
        <v>161</v>
      </c>
      <c r="G205" s="94" t="s">
        <v>161</v>
      </c>
      <c r="H205" s="86" t="b">
        <f>EXACT(Table28[[#This Row],[OLD LICK TYPE]],Table28[[#This Row],[NEW LICK TYPE]])</f>
        <v>1</v>
      </c>
      <c r="I205" s="91" t="s">
        <v>262</v>
      </c>
      <c r="J205" s="91" t="s">
        <v>138</v>
      </c>
      <c r="K205" s="87"/>
    </row>
    <row r="206" spans="2:11" s="84" customFormat="1" ht="19.5" hidden="1" customHeight="1" x14ac:dyDescent="0.3">
      <c r="B206" s="86">
        <v>9</v>
      </c>
      <c r="C206" s="87">
        <v>11</v>
      </c>
      <c r="D206" s="92" t="s">
        <v>161</v>
      </c>
      <c r="E206" s="93" t="s">
        <v>191</v>
      </c>
      <c r="F206" s="93" t="s">
        <v>161</v>
      </c>
      <c r="G206" s="94" t="s">
        <v>161</v>
      </c>
      <c r="H206" s="86" t="b">
        <f>EXACT(Table28[[#This Row],[OLD LICK TYPE]],Table28[[#This Row],[NEW LICK TYPE]])</f>
        <v>1</v>
      </c>
      <c r="I206" s="91" t="s">
        <v>262</v>
      </c>
      <c r="J206" s="91" t="s">
        <v>138</v>
      </c>
      <c r="K206" s="87"/>
    </row>
    <row r="207" spans="2:11" s="84" customFormat="1" ht="19.5" customHeight="1" x14ac:dyDescent="0.3">
      <c r="B207" s="86">
        <v>9</v>
      </c>
      <c r="C207" s="87">
        <v>14</v>
      </c>
      <c r="D207" s="92" t="s">
        <v>161</v>
      </c>
      <c r="E207" s="93" t="s">
        <v>197</v>
      </c>
      <c r="F207" s="93" t="s">
        <v>161</v>
      </c>
      <c r="G207" s="94" t="s">
        <v>161</v>
      </c>
      <c r="H207" s="86" t="b">
        <f>EXACT(Table28[[#This Row],[OLD LICK TYPE]],Table28[[#This Row],[NEW LICK TYPE]])</f>
        <v>1</v>
      </c>
      <c r="I207" s="91" t="s">
        <v>261</v>
      </c>
      <c r="J207" s="91" t="s">
        <v>138</v>
      </c>
      <c r="K207" s="87"/>
    </row>
    <row r="208" spans="2:11" s="84" customFormat="1" ht="19.5" hidden="1" customHeight="1" x14ac:dyDescent="0.3">
      <c r="B208" s="86">
        <v>10</v>
      </c>
      <c r="C208" s="87">
        <v>1</v>
      </c>
      <c r="D208" s="92" t="s">
        <v>161</v>
      </c>
      <c r="E208" s="93" t="s">
        <v>187</v>
      </c>
      <c r="F208" s="93" t="s">
        <v>161</v>
      </c>
      <c r="G208" s="94" t="s">
        <v>161</v>
      </c>
      <c r="H208" s="86" t="b">
        <f>EXACT(Table28[[#This Row],[OLD LICK TYPE]],Table28[[#This Row],[NEW LICK TYPE]])</f>
        <v>1</v>
      </c>
      <c r="I208" s="91" t="s">
        <v>262</v>
      </c>
      <c r="J208" s="91" t="s">
        <v>173</v>
      </c>
      <c r="K208" s="87"/>
    </row>
    <row r="209" spans="2:11" s="84" customFormat="1" ht="19.5" hidden="1" customHeight="1" x14ac:dyDescent="0.3">
      <c r="B209" s="86">
        <v>11</v>
      </c>
      <c r="C209" s="87">
        <v>6</v>
      </c>
      <c r="D209" s="92" t="s">
        <v>161</v>
      </c>
      <c r="E209" s="93" t="s">
        <v>213</v>
      </c>
      <c r="F209" s="93" t="s">
        <v>161</v>
      </c>
      <c r="G209" s="94" t="s">
        <v>161</v>
      </c>
      <c r="H209" s="86" t="b">
        <f>EXACT(Table28[[#This Row],[OLD LICK TYPE]],Table28[[#This Row],[NEW LICK TYPE]])</f>
        <v>1</v>
      </c>
      <c r="I209" s="91" t="s">
        <v>262</v>
      </c>
      <c r="J209" s="95" t="s">
        <v>252</v>
      </c>
      <c r="K209" s="87"/>
    </row>
    <row r="210" spans="2:11" s="84" customFormat="1" ht="19.5" hidden="1" customHeight="1" x14ac:dyDescent="0.3">
      <c r="B210" s="86">
        <v>12</v>
      </c>
      <c r="C210" s="87">
        <v>2</v>
      </c>
      <c r="D210" s="92" t="s">
        <v>161</v>
      </c>
      <c r="E210" s="93" t="s">
        <v>216</v>
      </c>
      <c r="F210" s="93" t="s">
        <v>161</v>
      </c>
      <c r="G210" s="94" t="s">
        <v>161</v>
      </c>
      <c r="H210" s="86" t="b">
        <f>EXACT(Table28[[#This Row],[OLD LICK TYPE]],Table28[[#This Row],[NEW LICK TYPE]])</f>
        <v>1</v>
      </c>
      <c r="I210" s="91" t="s">
        <v>262</v>
      </c>
      <c r="J210" s="91" t="s">
        <v>174</v>
      </c>
      <c r="K210" s="87"/>
    </row>
    <row r="211" spans="2:11" s="84" customFormat="1" ht="19.5" hidden="1" customHeight="1" x14ac:dyDescent="0.3">
      <c r="B211" s="86">
        <v>12</v>
      </c>
      <c r="C211" s="87">
        <v>5</v>
      </c>
      <c r="D211" s="92" t="s">
        <v>161</v>
      </c>
      <c r="E211" s="93" t="s">
        <v>212</v>
      </c>
      <c r="F211" s="93" t="s">
        <v>161</v>
      </c>
      <c r="G211" s="94" t="s">
        <v>161</v>
      </c>
      <c r="H211" s="86" t="b">
        <f>EXACT(Table28[[#This Row],[OLD LICK TYPE]],Table28[[#This Row],[NEW LICK TYPE]])</f>
        <v>1</v>
      </c>
      <c r="I211" s="91" t="s">
        <v>262</v>
      </c>
      <c r="J211" s="91" t="s">
        <v>174</v>
      </c>
      <c r="K211" s="87"/>
    </row>
    <row r="212" spans="2:11" s="84" customFormat="1" ht="19.5" customHeight="1" x14ac:dyDescent="0.3">
      <c r="B212" s="86">
        <v>13</v>
      </c>
      <c r="C212" s="87">
        <v>2</v>
      </c>
      <c r="D212" s="92" t="s">
        <v>161</v>
      </c>
      <c r="E212" s="93" t="s">
        <v>216</v>
      </c>
      <c r="F212" s="93" t="s">
        <v>161</v>
      </c>
      <c r="G212" s="94" t="s">
        <v>161</v>
      </c>
      <c r="H212" s="86" t="b">
        <f>EXACT(Table28[[#This Row],[OLD LICK TYPE]],Table28[[#This Row],[NEW LICK TYPE]])</f>
        <v>1</v>
      </c>
      <c r="I212" s="91" t="s">
        <v>261</v>
      </c>
      <c r="J212" s="91" t="s">
        <v>136</v>
      </c>
      <c r="K212" s="87"/>
    </row>
    <row r="213" spans="2:11" s="84" customFormat="1" ht="19.5" hidden="1" customHeight="1" x14ac:dyDescent="0.3">
      <c r="B213" s="86">
        <v>14</v>
      </c>
      <c r="C213" s="87">
        <v>2</v>
      </c>
      <c r="D213" s="92" t="s">
        <v>161</v>
      </c>
      <c r="E213" s="93" t="s">
        <v>211</v>
      </c>
      <c r="F213" s="93" t="s">
        <v>161</v>
      </c>
      <c r="G213" s="94" t="s">
        <v>161</v>
      </c>
      <c r="H213" s="86" t="b">
        <f>EXACT(Table28[[#This Row],[OLD LICK TYPE]],Table28[[#This Row],[NEW LICK TYPE]])</f>
        <v>1</v>
      </c>
      <c r="I213" s="91" t="s">
        <v>262</v>
      </c>
      <c r="J213" s="91" t="s">
        <v>125</v>
      </c>
      <c r="K213" s="87"/>
    </row>
    <row r="214" spans="2:11" s="84" customFormat="1" ht="19.5" customHeight="1" x14ac:dyDescent="0.3">
      <c r="B214" s="86">
        <v>14</v>
      </c>
      <c r="C214" s="87">
        <v>3</v>
      </c>
      <c r="D214" s="92" t="s">
        <v>161</v>
      </c>
      <c r="E214" s="93" t="s">
        <v>212</v>
      </c>
      <c r="F214" s="93" t="s">
        <v>161</v>
      </c>
      <c r="G214" s="94" t="s">
        <v>161</v>
      </c>
      <c r="H214" s="86" t="b">
        <f>EXACT(Table28[[#This Row],[OLD LICK TYPE]],Table28[[#This Row],[NEW LICK TYPE]])</f>
        <v>1</v>
      </c>
      <c r="I214" s="91" t="s">
        <v>261</v>
      </c>
      <c r="J214" s="91" t="s">
        <v>125</v>
      </c>
      <c r="K214" s="87"/>
    </row>
    <row r="215" spans="2:11" s="84" customFormat="1" ht="19.5" hidden="1" customHeight="1" x14ac:dyDescent="0.3">
      <c r="B215" s="86">
        <v>14</v>
      </c>
      <c r="C215" s="87">
        <v>8</v>
      </c>
      <c r="D215" s="92" t="s">
        <v>161</v>
      </c>
      <c r="E215" s="93" t="s">
        <v>215</v>
      </c>
      <c r="F215" s="93" t="s">
        <v>161</v>
      </c>
      <c r="G215" s="94" t="s">
        <v>161</v>
      </c>
      <c r="H215" s="86" t="b">
        <f>EXACT(Table28[[#This Row],[OLD LICK TYPE]],Table28[[#This Row],[NEW LICK TYPE]])</f>
        <v>1</v>
      </c>
      <c r="I215" s="91" t="s">
        <v>262</v>
      </c>
      <c r="J215" s="91" t="s">
        <v>125</v>
      </c>
      <c r="K215" s="87"/>
    </row>
    <row r="216" spans="2:11" s="84" customFormat="1" ht="19.5" hidden="1" customHeight="1" x14ac:dyDescent="0.3">
      <c r="B216" s="86">
        <v>14</v>
      </c>
      <c r="C216" s="87">
        <v>10</v>
      </c>
      <c r="D216" s="92" t="s">
        <v>161</v>
      </c>
      <c r="E216" s="93" t="s">
        <v>222</v>
      </c>
      <c r="F216" s="93" t="s">
        <v>161</v>
      </c>
      <c r="G216" s="94" t="s">
        <v>161</v>
      </c>
      <c r="H216" s="86" t="b">
        <f>EXACT(Table28[[#This Row],[OLD LICK TYPE]],Table28[[#This Row],[NEW LICK TYPE]])</f>
        <v>1</v>
      </c>
      <c r="I216" s="91" t="s">
        <v>262</v>
      </c>
      <c r="J216" s="91" t="s">
        <v>125</v>
      </c>
      <c r="K216" s="87"/>
    </row>
    <row r="217" spans="2:11" s="84" customFormat="1" ht="19.5" customHeight="1" x14ac:dyDescent="0.3">
      <c r="B217" s="86">
        <v>14</v>
      </c>
      <c r="C217" s="87">
        <v>11</v>
      </c>
      <c r="D217" s="92" t="s">
        <v>161</v>
      </c>
      <c r="E217" s="93" t="s">
        <v>232</v>
      </c>
      <c r="F217" s="93" t="s">
        <v>161</v>
      </c>
      <c r="G217" s="94" t="s">
        <v>161</v>
      </c>
      <c r="H217" s="86" t="b">
        <f>EXACT(Table28[[#This Row],[OLD LICK TYPE]],Table28[[#This Row],[NEW LICK TYPE]])</f>
        <v>1</v>
      </c>
      <c r="I217" s="91" t="s">
        <v>261</v>
      </c>
      <c r="J217" s="91" t="s">
        <v>125</v>
      </c>
      <c r="K217" s="87"/>
    </row>
    <row r="218" spans="2:11" s="84" customFormat="1" ht="19.5" customHeight="1" x14ac:dyDescent="0.3">
      <c r="B218" s="86">
        <v>14</v>
      </c>
      <c r="C218" s="87">
        <v>14</v>
      </c>
      <c r="D218" s="92" t="s">
        <v>161</v>
      </c>
      <c r="E218" s="93" t="s">
        <v>233</v>
      </c>
      <c r="F218" s="93" t="s">
        <v>161</v>
      </c>
      <c r="G218" s="94" t="s">
        <v>161</v>
      </c>
      <c r="H218" s="86" t="b">
        <f>EXACT(Table28[[#This Row],[OLD LICK TYPE]],Table28[[#This Row],[NEW LICK TYPE]])</f>
        <v>1</v>
      </c>
      <c r="I218" s="91" t="s">
        <v>261</v>
      </c>
      <c r="J218" s="91" t="s">
        <v>125</v>
      </c>
      <c r="K218" s="87"/>
    </row>
    <row r="219" spans="2:11" s="84" customFormat="1" ht="19.5" customHeight="1" x14ac:dyDescent="0.3">
      <c r="B219" s="86">
        <v>14</v>
      </c>
      <c r="C219" s="87">
        <v>16</v>
      </c>
      <c r="D219" s="92" t="s">
        <v>161</v>
      </c>
      <c r="E219" s="93" t="s">
        <v>234</v>
      </c>
      <c r="F219" s="93" t="s">
        <v>161</v>
      </c>
      <c r="G219" s="94" t="s">
        <v>161</v>
      </c>
      <c r="H219" s="86" t="b">
        <f>EXACT(Table28[[#This Row],[OLD LICK TYPE]],Table28[[#This Row],[NEW LICK TYPE]])</f>
        <v>1</v>
      </c>
      <c r="I219" s="91" t="s">
        <v>261</v>
      </c>
      <c r="J219" s="91" t="s">
        <v>125</v>
      </c>
      <c r="K219" s="87"/>
    </row>
    <row r="220" spans="2:11" s="84" customFormat="1" ht="19.5" hidden="1" customHeight="1" x14ac:dyDescent="0.3">
      <c r="B220" s="86">
        <v>14</v>
      </c>
      <c r="C220" s="87">
        <v>17</v>
      </c>
      <c r="D220" s="92" t="s">
        <v>161</v>
      </c>
      <c r="E220" s="93" t="s">
        <v>227</v>
      </c>
      <c r="F220" s="93" t="s">
        <v>161</v>
      </c>
      <c r="G220" s="94" t="s">
        <v>161</v>
      </c>
      <c r="H220" s="86" t="b">
        <f>EXACT(Table28[[#This Row],[OLD LICK TYPE]],Table28[[#This Row],[NEW LICK TYPE]])</f>
        <v>1</v>
      </c>
      <c r="I220" s="91" t="s">
        <v>262</v>
      </c>
      <c r="J220" s="91" t="s">
        <v>125</v>
      </c>
      <c r="K220" s="87"/>
    </row>
    <row r="221" spans="2:11" s="84" customFormat="1" ht="19.5" hidden="1" customHeight="1" x14ac:dyDescent="0.3">
      <c r="B221" s="86">
        <v>14</v>
      </c>
      <c r="C221" s="87">
        <v>18</v>
      </c>
      <c r="D221" s="92" t="s">
        <v>161</v>
      </c>
      <c r="E221" s="93" t="s">
        <v>235</v>
      </c>
      <c r="F221" s="93" t="s">
        <v>161</v>
      </c>
      <c r="G221" s="94" t="s">
        <v>161</v>
      </c>
      <c r="H221" s="86" t="b">
        <f>EXACT(Table28[[#This Row],[OLD LICK TYPE]],Table28[[#This Row],[NEW LICK TYPE]])</f>
        <v>1</v>
      </c>
      <c r="I221" s="91" t="s">
        <v>262</v>
      </c>
      <c r="J221" s="91" t="s">
        <v>125</v>
      </c>
      <c r="K221" s="87"/>
    </row>
    <row r="222" spans="2:11" s="84" customFormat="1" ht="19.5" hidden="1" customHeight="1" x14ac:dyDescent="0.3">
      <c r="B222" s="86">
        <v>15</v>
      </c>
      <c r="C222" s="87">
        <v>4</v>
      </c>
      <c r="D222" s="92" t="s">
        <v>161</v>
      </c>
      <c r="E222" s="93" t="s">
        <v>215</v>
      </c>
      <c r="F222" s="93" t="s">
        <v>161</v>
      </c>
      <c r="G222" s="94" t="s">
        <v>161</v>
      </c>
      <c r="H222" s="86" t="b">
        <f>EXACT(Table28[[#This Row],[OLD LICK TYPE]],Table28[[#This Row],[NEW LICK TYPE]])</f>
        <v>1</v>
      </c>
      <c r="I222" s="91" t="s">
        <v>262</v>
      </c>
      <c r="J222" s="91" t="s">
        <v>124</v>
      </c>
      <c r="K222" s="87"/>
    </row>
    <row r="223" spans="2:11" s="84" customFormat="1" ht="19.5" hidden="1" customHeight="1" x14ac:dyDescent="0.3">
      <c r="B223" s="86">
        <v>15</v>
      </c>
      <c r="C223" s="87">
        <v>6</v>
      </c>
      <c r="D223" s="92" t="s">
        <v>161</v>
      </c>
      <c r="E223" s="93" t="s">
        <v>237</v>
      </c>
      <c r="F223" s="93" t="s">
        <v>161</v>
      </c>
      <c r="G223" s="94" t="s">
        <v>161</v>
      </c>
      <c r="H223" s="86" t="b">
        <f>EXACT(Table28[[#This Row],[OLD LICK TYPE]],Table28[[#This Row],[NEW LICK TYPE]])</f>
        <v>1</v>
      </c>
      <c r="I223" s="91" t="s">
        <v>262</v>
      </c>
      <c r="J223" s="91" t="s">
        <v>124</v>
      </c>
      <c r="K223" s="87"/>
    </row>
    <row r="224" spans="2:11" s="84" customFormat="1" ht="19.5" hidden="1" customHeight="1" x14ac:dyDescent="0.3">
      <c r="B224" s="86">
        <v>16</v>
      </c>
      <c r="C224" s="87">
        <v>2</v>
      </c>
      <c r="D224" s="92" t="s">
        <v>161</v>
      </c>
      <c r="E224" s="93" t="s">
        <v>212</v>
      </c>
      <c r="F224" s="93" t="s">
        <v>161</v>
      </c>
      <c r="G224" s="94" t="s">
        <v>161</v>
      </c>
      <c r="H224" s="86" t="b">
        <f>EXACT(Table28[[#This Row],[OLD LICK TYPE]],Table28[[#This Row],[NEW LICK TYPE]])</f>
        <v>1</v>
      </c>
      <c r="I224" s="91" t="s">
        <v>262</v>
      </c>
      <c r="J224" s="91" t="s">
        <v>123</v>
      </c>
      <c r="K224" s="87"/>
    </row>
    <row r="225" spans="2:11" s="84" customFormat="1" ht="19.5" customHeight="1" x14ac:dyDescent="0.3">
      <c r="B225" s="86">
        <v>16</v>
      </c>
      <c r="C225" s="87">
        <v>3</v>
      </c>
      <c r="D225" s="92" t="s">
        <v>161</v>
      </c>
      <c r="E225" s="93" t="s">
        <v>214</v>
      </c>
      <c r="F225" s="93" t="s">
        <v>161</v>
      </c>
      <c r="G225" s="94" t="s">
        <v>161</v>
      </c>
      <c r="H225" s="86" t="b">
        <f>EXACT(Table28[[#This Row],[OLD LICK TYPE]],Table28[[#This Row],[NEW LICK TYPE]])</f>
        <v>1</v>
      </c>
      <c r="I225" s="91" t="s">
        <v>261</v>
      </c>
      <c r="J225" s="91" t="s">
        <v>123</v>
      </c>
      <c r="K225" s="87"/>
    </row>
    <row r="226" spans="2:11" s="84" customFormat="1" ht="19.5" hidden="1" customHeight="1" x14ac:dyDescent="0.3">
      <c r="B226" s="86">
        <v>16</v>
      </c>
      <c r="C226" s="87">
        <v>7</v>
      </c>
      <c r="D226" s="92" t="s">
        <v>161</v>
      </c>
      <c r="E226" s="93" t="s">
        <v>225</v>
      </c>
      <c r="F226" s="93" t="s">
        <v>161</v>
      </c>
      <c r="G226" s="94" t="s">
        <v>161</v>
      </c>
      <c r="H226" s="86" t="b">
        <f>EXACT(Table28[[#This Row],[OLD LICK TYPE]],Table28[[#This Row],[NEW LICK TYPE]])</f>
        <v>1</v>
      </c>
      <c r="I226" s="91" t="s">
        <v>262</v>
      </c>
      <c r="J226" s="91" t="s">
        <v>123</v>
      </c>
      <c r="K226" s="87"/>
    </row>
    <row r="227" spans="2:11" s="84" customFormat="1" ht="19.5" customHeight="1" x14ac:dyDescent="0.3">
      <c r="B227" s="86">
        <v>16</v>
      </c>
      <c r="C227" s="87">
        <v>8</v>
      </c>
      <c r="D227" s="92" t="s">
        <v>161</v>
      </c>
      <c r="E227" s="93" t="s">
        <v>226</v>
      </c>
      <c r="F227" s="93" t="s">
        <v>161</v>
      </c>
      <c r="G227" s="94" t="s">
        <v>161</v>
      </c>
      <c r="H227" s="86" t="b">
        <f>EXACT(Table28[[#This Row],[OLD LICK TYPE]],Table28[[#This Row],[NEW LICK TYPE]])</f>
        <v>1</v>
      </c>
      <c r="I227" s="91" t="s">
        <v>261</v>
      </c>
      <c r="J227" s="91" t="s">
        <v>123</v>
      </c>
      <c r="K227" s="87"/>
    </row>
    <row r="228" spans="2:11" s="84" customFormat="1" ht="19.5" customHeight="1" x14ac:dyDescent="0.3">
      <c r="B228" s="86">
        <v>16</v>
      </c>
      <c r="C228" s="87">
        <v>10</v>
      </c>
      <c r="D228" s="92" t="s">
        <v>161</v>
      </c>
      <c r="E228" s="93" t="s">
        <v>238</v>
      </c>
      <c r="F228" s="93" t="s">
        <v>161</v>
      </c>
      <c r="G228" s="94" t="s">
        <v>161</v>
      </c>
      <c r="H228" s="86" t="b">
        <f>EXACT(Table28[[#This Row],[OLD LICK TYPE]],Table28[[#This Row],[NEW LICK TYPE]])</f>
        <v>1</v>
      </c>
      <c r="I228" s="91" t="s">
        <v>261</v>
      </c>
      <c r="J228" s="91" t="s">
        <v>123</v>
      </c>
      <c r="K228" s="87"/>
    </row>
    <row r="229" spans="2:11" s="84" customFormat="1" ht="19.5" customHeight="1" x14ac:dyDescent="0.3">
      <c r="B229" s="86">
        <v>16</v>
      </c>
      <c r="C229" s="87">
        <v>11</v>
      </c>
      <c r="D229" s="92" t="s">
        <v>161</v>
      </c>
      <c r="E229" s="93" t="s">
        <v>235</v>
      </c>
      <c r="F229" s="93" t="s">
        <v>161</v>
      </c>
      <c r="G229" s="94" t="s">
        <v>161</v>
      </c>
      <c r="H229" s="86" t="b">
        <f>EXACT(Table28[[#This Row],[OLD LICK TYPE]],Table28[[#This Row],[NEW LICK TYPE]])</f>
        <v>1</v>
      </c>
      <c r="I229" s="91" t="s">
        <v>261</v>
      </c>
      <c r="J229" s="91" t="s">
        <v>123</v>
      </c>
      <c r="K229" s="87"/>
    </row>
    <row r="230" spans="2:11" s="84" customFormat="1" ht="19.5" hidden="1" customHeight="1" x14ac:dyDescent="0.3">
      <c r="B230" s="86">
        <v>16</v>
      </c>
      <c r="C230" s="87">
        <v>12</v>
      </c>
      <c r="D230" s="92" t="s">
        <v>161</v>
      </c>
      <c r="E230" s="93" t="s">
        <v>236</v>
      </c>
      <c r="F230" s="93" t="s">
        <v>161</v>
      </c>
      <c r="G230" s="94" t="s">
        <v>161</v>
      </c>
      <c r="H230" s="86" t="b">
        <f>EXACT(Table28[[#This Row],[OLD LICK TYPE]],Table28[[#This Row],[NEW LICK TYPE]])</f>
        <v>1</v>
      </c>
      <c r="I230" s="91" t="s">
        <v>262</v>
      </c>
      <c r="J230" s="91" t="s">
        <v>123</v>
      </c>
      <c r="K230" s="87"/>
    </row>
    <row r="231" spans="2:11" s="84" customFormat="1" ht="19.5" hidden="1" customHeight="1" x14ac:dyDescent="0.3">
      <c r="B231" s="86">
        <v>17</v>
      </c>
      <c r="C231" s="87">
        <v>2</v>
      </c>
      <c r="D231" s="92" t="s">
        <v>161</v>
      </c>
      <c r="E231" s="93" t="s">
        <v>239</v>
      </c>
      <c r="F231" s="93" t="s">
        <v>161</v>
      </c>
      <c r="G231" s="94" t="s">
        <v>161</v>
      </c>
      <c r="H231" s="86" t="b">
        <f>EXACT(Table28[[#This Row],[OLD LICK TYPE]],Table28[[#This Row],[NEW LICK TYPE]])</f>
        <v>1</v>
      </c>
      <c r="I231" s="91" t="s">
        <v>262</v>
      </c>
      <c r="J231" s="91" t="s">
        <v>122</v>
      </c>
      <c r="K231" s="87"/>
    </row>
    <row r="232" spans="2:11" s="84" customFormat="1" ht="19.5" customHeight="1" x14ac:dyDescent="0.3">
      <c r="B232" s="86">
        <v>17</v>
      </c>
      <c r="C232" s="87">
        <v>5</v>
      </c>
      <c r="D232" s="92" t="s">
        <v>161</v>
      </c>
      <c r="E232" s="93" t="s">
        <v>212</v>
      </c>
      <c r="F232" s="93" t="s">
        <v>161</v>
      </c>
      <c r="G232" s="94" t="s">
        <v>161</v>
      </c>
      <c r="H232" s="86" t="b">
        <f>EXACT(Table28[[#This Row],[OLD LICK TYPE]],Table28[[#This Row],[NEW LICK TYPE]])</f>
        <v>1</v>
      </c>
      <c r="I232" s="91" t="s">
        <v>261</v>
      </c>
      <c r="J232" s="91" t="s">
        <v>122</v>
      </c>
      <c r="K232" s="87"/>
    </row>
    <row r="233" spans="2:11" s="84" customFormat="1" ht="19.5" hidden="1" customHeight="1" x14ac:dyDescent="0.3">
      <c r="B233" s="86">
        <v>17</v>
      </c>
      <c r="C233" s="87">
        <v>10</v>
      </c>
      <c r="D233" s="92" t="s">
        <v>161</v>
      </c>
      <c r="E233" s="93" t="s">
        <v>224</v>
      </c>
      <c r="F233" s="93" t="s">
        <v>161</v>
      </c>
      <c r="G233" s="94" t="s">
        <v>161</v>
      </c>
      <c r="H233" s="86" t="b">
        <f>EXACT(Table28[[#This Row],[OLD LICK TYPE]],Table28[[#This Row],[NEW LICK TYPE]])</f>
        <v>1</v>
      </c>
      <c r="I233" s="91" t="s">
        <v>262</v>
      </c>
      <c r="J233" s="91" t="s">
        <v>122</v>
      </c>
      <c r="K233" s="87"/>
    </row>
    <row r="234" spans="2:11" s="84" customFormat="1" ht="19.5" customHeight="1" x14ac:dyDescent="0.3">
      <c r="B234" s="86">
        <v>17</v>
      </c>
      <c r="C234" s="87">
        <v>12</v>
      </c>
      <c r="D234" s="92" t="s">
        <v>161</v>
      </c>
      <c r="E234" s="93" t="s">
        <v>242</v>
      </c>
      <c r="F234" s="93" t="s">
        <v>161</v>
      </c>
      <c r="G234" s="94" t="s">
        <v>161</v>
      </c>
      <c r="H234" s="86" t="b">
        <f>EXACT(Table28[[#This Row],[OLD LICK TYPE]],Table28[[#This Row],[NEW LICK TYPE]])</f>
        <v>1</v>
      </c>
      <c r="I234" s="91" t="s">
        <v>261</v>
      </c>
      <c r="J234" s="91" t="s">
        <v>122</v>
      </c>
      <c r="K234" s="87"/>
    </row>
    <row r="235" spans="2:11" s="84" customFormat="1" ht="19.5" hidden="1" customHeight="1" x14ac:dyDescent="0.3">
      <c r="B235" s="86">
        <v>17</v>
      </c>
      <c r="C235" s="87">
        <v>13</v>
      </c>
      <c r="D235" s="92" t="s">
        <v>161</v>
      </c>
      <c r="E235" s="93" t="s">
        <v>226</v>
      </c>
      <c r="F235" s="93" t="s">
        <v>161</v>
      </c>
      <c r="G235" s="94" t="s">
        <v>161</v>
      </c>
      <c r="H235" s="86" t="b">
        <f>EXACT(Table28[[#This Row],[OLD LICK TYPE]],Table28[[#This Row],[NEW LICK TYPE]])</f>
        <v>1</v>
      </c>
      <c r="I235" s="91" t="s">
        <v>262</v>
      </c>
      <c r="J235" s="91" t="s">
        <v>122</v>
      </c>
      <c r="K235" s="87"/>
    </row>
    <row r="236" spans="2:11" s="84" customFormat="1" ht="19.5" customHeight="1" x14ac:dyDescent="0.3">
      <c r="B236" s="86">
        <v>18</v>
      </c>
      <c r="C236" s="87">
        <v>1</v>
      </c>
      <c r="D236" s="92" t="s">
        <v>161</v>
      </c>
      <c r="E236" s="93" t="s">
        <v>208</v>
      </c>
      <c r="F236" s="93" t="s">
        <v>161</v>
      </c>
      <c r="G236" s="94" t="s">
        <v>161</v>
      </c>
      <c r="H236" s="86" t="b">
        <f>EXACT(Table28[[#This Row],[OLD LICK TYPE]],Table28[[#This Row],[NEW LICK TYPE]])</f>
        <v>1</v>
      </c>
      <c r="I236" s="91" t="s">
        <v>261</v>
      </c>
      <c r="J236" s="91" t="s">
        <v>121</v>
      </c>
      <c r="K236" s="87"/>
    </row>
    <row r="237" spans="2:11" s="84" customFormat="1" ht="19.5" hidden="1" customHeight="1" x14ac:dyDescent="0.3">
      <c r="B237" s="86">
        <v>18</v>
      </c>
      <c r="C237" s="87">
        <v>2</v>
      </c>
      <c r="D237" s="92" t="s">
        <v>161</v>
      </c>
      <c r="E237" s="93" t="s">
        <v>209</v>
      </c>
      <c r="F237" s="93" t="s">
        <v>161</v>
      </c>
      <c r="G237" s="94" t="s">
        <v>161</v>
      </c>
      <c r="H237" s="86" t="b">
        <f>EXACT(Table28[[#This Row],[OLD LICK TYPE]],Table28[[#This Row],[NEW LICK TYPE]])</f>
        <v>1</v>
      </c>
      <c r="I237" s="91" t="s">
        <v>262</v>
      </c>
      <c r="J237" s="91" t="s">
        <v>121</v>
      </c>
      <c r="K237" s="87"/>
    </row>
    <row r="238" spans="2:11" s="84" customFormat="1" ht="19.5" hidden="1" customHeight="1" x14ac:dyDescent="0.3">
      <c r="B238" s="86">
        <v>18</v>
      </c>
      <c r="C238" s="87">
        <v>3</v>
      </c>
      <c r="D238" s="92" t="s">
        <v>161</v>
      </c>
      <c r="E238" s="93" t="s">
        <v>239</v>
      </c>
      <c r="F238" s="93" t="s">
        <v>161</v>
      </c>
      <c r="G238" s="94" t="s">
        <v>161</v>
      </c>
      <c r="H238" s="86" t="b">
        <f>EXACT(Table28[[#This Row],[OLD LICK TYPE]],Table28[[#This Row],[NEW LICK TYPE]])</f>
        <v>1</v>
      </c>
      <c r="I238" s="91" t="s">
        <v>262</v>
      </c>
      <c r="J238" s="91" t="s">
        <v>121</v>
      </c>
      <c r="K238" s="87"/>
    </row>
    <row r="239" spans="2:11" s="84" customFormat="1" ht="19.5" hidden="1" customHeight="1" x14ac:dyDescent="0.3">
      <c r="B239" s="86">
        <v>18</v>
      </c>
      <c r="C239" s="87">
        <v>4</v>
      </c>
      <c r="D239" s="92" t="s">
        <v>161</v>
      </c>
      <c r="E239" s="93" t="s">
        <v>210</v>
      </c>
      <c r="F239" s="93" t="s">
        <v>161</v>
      </c>
      <c r="G239" s="94" t="s">
        <v>161</v>
      </c>
      <c r="H239" s="86" t="b">
        <f>EXACT(Table28[[#This Row],[OLD LICK TYPE]],Table28[[#This Row],[NEW LICK TYPE]])</f>
        <v>1</v>
      </c>
      <c r="I239" s="91" t="s">
        <v>262</v>
      </c>
      <c r="J239" s="91" t="s">
        <v>121</v>
      </c>
      <c r="K239" s="87"/>
    </row>
    <row r="240" spans="2:11" s="84" customFormat="1" ht="19.5" hidden="1" customHeight="1" x14ac:dyDescent="0.3">
      <c r="B240" s="86">
        <v>18</v>
      </c>
      <c r="C240" s="87">
        <v>5</v>
      </c>
      <c r="D240" s="92" t="s">
        <v>161</v>
      </c>
      <c r="E240" s="93" t="s">
        <v>228</v>
      </c>
      <c r="F240" s="93" t="s">
        <v>161</v>
      </c>
      <c r="G240" s="94" t="s">
        <v>161</v>
      </c>
      <c r="H240" s="86" t="b">
        <f>EXACT(Table28[[#This Row],[OLD LICK TYPE]],Table28[[#This Row],[NEW LICK TYPE]])</f>
        <v>1</v>
      </c>
      <c r="I240" s="91" t="s">
        <v>262</v>
      </c>
      <c r="J240" s="91" t="s">
        <v>121</v>
      </c>
      <c r="K240" s="87"/>
    </row>
    <row r="241" spans="2:11" s="84" customFormat="1" ht="19.5" hidden="1" customHeight="1" x14ac:dyDescent="0.3">
      <c r="B241" s="86">
        <v>18</v>
      </c>
      <c r="C241" s="87">
        <v>6</v>
      </c>
      <c r="D241" s="92" t="s">
        <v>161</v>
      </c>
      <c r="E241" s="93" t="s">
        <v>211</v>
      </c>
      <c r="F241" s="93" t="s">
        <v>161</v>
      </c>
      <c r="G241" s="94" t="s">
        <v>161</v>
      </c>
      <c r="H241" s="86" t="b">
        <f>EXACT(Table28[[#This Row],[OLD LICK TYPE]],Table28[[#This Row],[NEW LICK TYPE]])</f>
        <v>1</v>
      </c>
      <c r="I241" s="91" t="s">
        <v>262</v>
      </c>
      <c r="J241" s="91" t="s">
        <v>121</v>
      </c>
      <c r="K241" s="87"/>
    </row>
    <row r="242" spans="2:11" s="84" customFormat="1" ht="19.5" hidden="1" customHeight="1" x14ac:dyDescent="0.3">
      <c r="B242" s="86">
        <v>18</v>
      </c>
      <c r="C242" s="87">
        <v>7</v>
      </c>
      <c r="D242" s="92" t="s">
        <v>161</v>
      </c>
      <c r="E242" s="93" t="s">
        <v>214</v>
      </c>
      <c r="F242" s="93" t="s">
        <v>161</v>
      </c>
      <c r="G242" s="94" t="s">
        <v>161</v>
      </c>
      <c r="H242" s="86" t="b">
        <f>EXACT(Table28[[#This Row],[OLD LICK TYPE]],Table28[[#This Row],[NEW LICK TYPE]])</f>
        <v>1</v>
      </c>
      <c r="I242" s="91" t="s">
        <v>262</v>
      </c>
      <c r="J242" s="91" t="s">
        <v>121</v>
      </c>
      <c r="K242" s="87"/>
    </row>
    <row r="243" spans="2:11" s="84" customFormat="1" ht="19.5" hidden="1" customHeight="1" x14ac:dyDescent="0.3">
      <c r="B243" s="86">
        <v>18</v>
      </c>
      <c r="C243" s="87">
        <v>8</v>
      </c>
      <c r="D243" s="92" t="s">
        <v>161</v>
      </c>
      <c r="E243" s="93" t="s">
        <v>240</v>
      </c>
      <c r="F243" s="93" t="s">
        <v>161</v>
      </c>
      <c r="G243" s="94" t="s">
        <v>161</v>
      </c>
      <c r="H243" s="86" t="b">
        <f>EXACT(Table28[[#This Row],[OLD LICK TYPE]],Table28[[#This Row],[NEW LICK TYPE]])</f>
        <v>1</v>
      </c>
      <c r="I243" s="91" t="s">
        <v>262</v>
      </c>
      <c r="J243" s="91" t="s">
        <v>121</v>
      </c>
      <c r="K243" s="87"/>
    </row>
    <row r="244" spans="2:11" s="84" customFormat="1" ht="19.5" hidden="1" customHeight="1" x14ac:dyDescent="0.3">
      <c r="B244" s="86">
        <v>18</v>
      </c>
      <c r="C244" s="87">
        <v>10</v>
      </c>
      <c r="D244" s="92" t="s">
        <v>161</v>
      </c>
      <c r="E244" s="93" t="s">
        <v>224</v>
      </c>
      <c r="F244" s="93" t="s">
        <v>161</v>
      </c>
      <c r="G244" s="94" t="s">
        <v>161</v>
      </c>
      <c r="H244" s="86" t="b">
        <f>EXACT(Table28[[#This Row],[OLD LICK TYPE]],Table28[[#This Row],[NEW LICK TYPE]])</f>
        <v>1</v>
      </c>
      <c r="I244" s="91" t="s">
        <v>262</v>
      </c>
      <c r="J244" s="91" t="s">
        <v>121</v>
      </c>
      <c r="K244" s="87"/>
    </row>
    <row r="245" spans="2:11" s="84" customFormat="1" ht="19.5" hidden="1" customHeight="1" x14ac:dyDescent="0.3">
      <c r="B245" s="86">
        <v>18</v>
      </c>
      <c r="C245" s="87">
        <v>11</v>
      </c>
      <c r="D245" s="92" t="s">
        <v>161</v>
      </c>
      <c r="E245" s="93" t="s">
        <v>233</v>
      </c>
      <c r="F245" s="93" t="s">
        <v>161</v>
      </c>
      <c r="G245" s="94" t="s">
        <v>161</v>
      </c>
      <c r="H245" s="86" t="b">
        <f>EXACT(Table28[[#This Row],[OLD LICK TYPE]],Table28[[#This Row],[NEW LICK TYPE]])</f>
        <v>1</v>
      </c>
      <c r="I245" s="91" t="s">
        <v>262</v>
      </c>
      <c r="J245" s="91" t="s">
        <v>121</v>
      </c>
      <c r="K245" s="87"/>
    </row>
    <row r="246" spans="2:11" s="84" customFormat="1" ht="19.5" customHeight="1" x14ac:dyDescent="0.3">
      <c r="B246" s="86">
        <v>19</v>
      </c>
      <c r="C246" s="87">
        <v>2</v>
      </c>
      <c r="D246" s="92" t="s">
        <v>161</v>
      </c>
      <c r="E246" s="93" t="s">
        <v>216</v>
      </c>
      <c r="F246" s="93" t="s">
        <v>161</v>
      </c>
      <c r="G246" s="94" t="s">
        <v>161</v>
      </c>
      <c r="H246" s="86" t="b">
        <f>EXACT(Table28[[#This Row],[OLD LICK TYPE]],Table28[[#This Row],[NEW LICK TYPE]])</f>
        <v>1</v>
      </c>
      <c r="I246" s="91" t="s">
        <v>261</v>
      </c>
      <c r="J246" s="91" t="s">
        <v>120</v>
      </c>
      <c r="K246" s="87"/>
    </row>
    <row r="247" spans="2:11" s="84" customFormat="1" ht="19.5" customHeight="1" x14ac:dyDescent="0.3">
      <c r="B247" s="86">
        <v>19</v>
      </c>
      <c r="C247" s="87">
        <v>4</v>
      </c>
      <c r="D247" s="92" t="s">
        <v>161</v>
      </c>
      <c r="E247" s="93" t="s">
        <v>218</v>
      </c>
      <c r="F247" s="93" t="s">
        <v>161</v>
      </c>
      <c r="G247" s="94" t="s">
        <v>161</v>
      </c>
      <c r="H247" s="86" t="b">
        <f>EXACT(Table28[[#This Row],[OLD LICK TYPE]],Table28[[#This Row],[NEW LICK TYPE]])</f>
        <v>1</v>
      </c>
      <c r="I247" s="91" t="s">
        <v>261</v>
      </c>
      <c r="J247" s="91" t="s">
        <v>120</v>
      </c>
      <c r="K247" s="87"/>
    </row>
    <row r="248" spans="2:11" s="84" customFormat="1" ht="19.5" customHeight="1" x14ac:dyDescent="0.3">
      <c r="B248" s="86">
        <v>19</v>
      </c>
      <c r="C248" s="87">
        <v>5</v>
      </c>
      <c r="D248" s="92" t="s">
        <v>161</v>
      </c>
      <c r="E248" s="93" t="s">
        <v>214</v>
      </c>
      <c r="F248" s="93" t="s">
        <v>161</v>
      </c>
      <c r="G248" s="94" t="s">
        <v>161</v>
      </c>
      <c r="H248" s="86" t="b">
        <f>EXACT(Table28[[#This Row],[OLD LICK TYPE]],Table28[[#This Row],[NEW LICK TYPE]])</f>
        <v>1</v>
      </c>
      <c r="I248" s="91" t="s">
        <v>261</v>
      </c>
      <c r="J248" s="91" t="s">
        <v>120</v>
      </c>
      <c r="K248" s="87"/>
    </row>
    <row r="249" spans="2:11" s="84" customFormat="1" ht="19.5" customHeight="1" x14ac:dyDescent="0.3">
      <c r="B249" s="86">
        <v>19</v>
      </c>
      <c r="C249" s="87">
        <v>6</v>
      </c>
      <c r="D249" s="92" t="s">
        <v>161</v>
      </c>
      <c r="E249" s="93" t="s">
        <v>220</v>
      </c>
      <c r="F249" s="93" t="s">
        <v>161</v>
      </c>
      <c r="G249" s="94" t="s">
        <v>161</v>
      </c>
      <c r="H249" s="86" t="b">
        <f>EXACT(Table28[[#This Row],[OLD LICK TYPE]],Table28[[#This Row],[NEW LICK TYPE]])</f>
        <v>1</v>
      </c>
      <c r="I249" s="91" t="s">
        <v>261</v>
      </c>
      <c r="J249" s="91" t="s">
        <v>120</v>
      </c>
      <c r="K249" s="87"/>
    </row>
    <row r="250" spans="2:11" s="84" customFormat="1" ht="19.5" hidden="1" customHeight="1" x14ac:dyDescent="0.3">
      <c r="B250" s="86">
        <v>19</v>
      </c>
      <c r="C250" s="87">
        <v>7</v>
      </c>
      <c r="D250" s="92" t="s">
        <v>161</v>
      </c>
      <c r="E250" s="93" t="s">
        <v>221</v>
      </c>
      <c r="F250" s="93" t="s">
        <v>161</v>
      </c>
      <c r="G250" s="94" t="s">
        <v>161</v>
      </c>
      <c r="H250" s="86" t="b">
        <f>EXACT(Table28[[#This Row],[OLD LICK TYPE]],Table28[[#This Row],[NEW LICK TYPE]])</f>
        <v>1</v>
      </c>
      <c r="I250" s="91" t="s">
        <v>262</v>
      </c>
      <c r="J250" s="91" t="s">
        <v>120</v>
      </c>
      <c r="K250" s="87"/>
    </row>
    <row r="251" spans="2:11" s="84" customFormat="1" ht="19.5" hidden="1" customHeight="1" x14ac:dyDescent="0.3">
      <c r="B251" s="86">
        <v>19</v>
      </c>
      <c r="C251" s="87">
        <v>8</v>
      </c>
      <c r="D251" s="92" t="s">
        <v>161</v>
      </c>
      <c r="E251" s="93" t="s">
        <v>243</v>
      </c>
      <c r="F251" s="93" t="s">
        <v>161</v>
      </c>
      <c r="G251" s="94" t="s">
        <v>161</v>
      </c>
      <c r="H251" s="86" t="b">
        <f>EXACT(Table28[[#This Row],[OLD LICK TYPE]],Table28[[#This Row],[NEW LICK TYPE]])</f>
        <v>1</v>
      </c>
      <c r="I251" s="91" t="s">
        <v>262</v>
      </c>
      <c r="J251" s="91" t="s">
        <v>120</v>
      </c>
      <c r="K251" s="87"/>
    </row>
    <row r="252" spans="2:11" s="84" customFormat="1" ht="19.5" customHeight="1" x14ac:dyDescent="0.3">
      <c r="B252" s="86">
        <v>19</v>
      </c>
      <c r="C252" s="87">
        <v>10</v>
      </c>
      <c r="D252" s="92" t="s">
        <v>161</v>
      </c>
      <c r="E252" s="93" t="s">
        <v>232</v>
      </c>
      <c r="F252" s="93" t="s">
        <v>161</v>
      </c>
      <c r="G252" s="94" t="s">
        <v>161</v>
      </c>
      <c r="H252" s="86" t="b">
        <f>EXACT(Table28[[#This Row],[OLD LICK TYPE]],Table28[[#This Row],[NEW LICK TYPE]])</f>
        <v>1</v>
      </c>
      <c r="I252" s="91" t="s">
        <v>261</v>
      </c>
      <c r="J252" s="91" t="s">
        <v>120</v>
      </c>
      <c r="K252" s="87"/>
    </row>
    <row r="253" spans="2:11" s="84" customFormat="1" ht="19.5" customHeight="1" x14ac:dyDescent="0.3">
      <c r="B253" s="86">
        <v>19</v>
      </c>
      <c r="C253" s="87">
        <v>11</v>
      </c>
      <c r="D253" s="92" t="s">
        <v>161</v>
      </c>
      <c r="E253" s="93" t="s">
        <v>223</v>
      </c>
      <c r="F253" s="93" t="s">
        <v>161</v>
      </c>
      <c r="G253" s="94" t="s">
        <v>161</v>
      </c>
      <c r="H253" s="86" t="b">
        <f>EXACT(Table28[[#This Row],[OLD LICK TYPE]],Table28[[#This Row],[NEW LICK TYPE]])</f>
        <v>1</v>
      </c>
      <c r="I253" s="91" t="s">
        <v>261</v>
      </c>
      <c r="J253" s="91" t="s">
        <v>120</v>
      </c>
      <c r="K253" s="87"/>
    </row>
    <row r="254" spans="2:11" s="84" customFormat="1" ht="19.5" customHeight="1" x14ac:dyDescent="0.3">
      <c r="B254" s="86">
        <v>20</v>
      </c>
      <c r="C254" s="87">
        <v>2</v>
      </c>
      <c r="D254" s="92" t="s">
        <v>161</v>
      </c>
      <c r="E254" s="93" t="s">
        <v>216</v>
      </c>
      <c r="F254" s="93" t="s">
        <v>161</v>
      </c>
      <c r="G254" s="94" t="s">
        <v>161</v>
      </c>
      <c r="H254" s="86" t="b">
        <f>EXACT(Table28[[#This Row],[OLD LICK TYPE]],Table28[[#This Row],[NEW LICK TYPE]])</f>
        <v>1</v>
      </c>
      <c r="I254" s="91" t="s">
        <v>261</v>
      </c>
      <c r="J254" s="91" t="s">
        <v>175</v>
      </c>
      <c r="K254" s="87"/>
    </row>
    <row r="255" spans="2:11" s="84" customFormat="1" ht="19.5" customHeight="1" x14ac:dyDescent="0.3">
      <c r="B255" s="86">
        <v>21</v>
      </c>
      <c r="C255" s="87">
        <v>1</v>
      </c>
      <c r="D255" s="92" t="s">
        <v>161</v>
      </c>
      <c r="E255" s="93" t="s">
        <v>208</v>
      </c>
      <c r="F255" s="93" t="s">
        <v>161</v>
      </c>
      <c r="G255" s="94" t="s">
        <v>161</v>
      </c>
      <c r="H255" s="86" t="b">
        <f>EXACT(Table28[[#This Row],[OLD LICK TYPE]],Table28[[#This Row],[NEW LICK TYPE]])</f>
        <v>1</v>
      </c>
      <c r="I255" s="91" t="s">
        <v>261</v>
      </c>
      <c r="J255" s="91" t="s">
        <v>119</v>
      </c>
      <c r="K255" s="87"/>
    </row>
    <row r="256" spans="2:11" s="84" customFormat="1" ht="19.5" customHeight="1" x14ac:dyDescent="0.3">
      <c r="B256" s="86">
        <v>21</v>
      </c>
      <c r="C256" s="87">
        <v>2</v>
      </c>
      <c r="D256" s="92" t="s">
        <v>161</v>
      </c>
      <c r="E256" s="93" t="s">
        <v>216</v>
      </c>
      <c r="F256" s="93" t="s">
        <v>161</v>
      </c>
      <c r="G256" s="94" t="s">
        <v>161</v>
      </c>
      <c r="H256" s="86" t="b">
        <f>EXACT(Table28[[#This Row],[OLD LICK TYPE]],Table28[[#This Row],[NEW LICK TYPE]])</f>
        <v>1</v>
      </c>
      <c r="I256" s="91" t="s">
        <v>261</v>
      </c>
      <c r="J256" s="91" t="s">
        <v>119</v>
      </c>
      <c r="K256" s="87"/>
    </row>
    <row r="257" spans="2:11" s="84" customFormat="1" ht="19.5" customHeight="1" x14ac:dyDescent="0.3">
      <c r="B257" s="86">
        <v>21</v>
      </c>
      <c r="C257" s="87">
        <v>5</v>
      </c>
      <c r="D257" s="92" t="s">
        <v>161</v>
      </c>
      <c r="E257" s="93" t="s">
        <v>214</v>
      </c>
      <c r="F257" s="93" t="s">
        <v>161</v>
      </c>
      <c r="G257" s="94" t="s">
        <v>161</v>
      </c>
      <c r="H257" s="86" t="b">
        <f>EXACT(Table28[[#This Row],[OLD LICK TYPE]],Table28[[#This Row],[NEW LICK TYPE]])</f>
        <v>1</v>
      </c>
      <c r="I257" s="91" t="s">
        <v>261</v>
      </c>
      <c r="J257" s="91" t="s">
        <v>119</v>
      </c>
      <c r="K257" s="87"/>
    </row>
    <row r="258" spans="2:11" s="84" customFormat="1" ht="19.5" customHeight="1" x14ac:dyDescent="0.3">
      <c r="B258" s="86">
        <v>21</v>
      </c>
      <c r="C258" s="87">
        <v>6</v>
      </c>
      <c r="D258" s="92" t="s">
        <v>161</v>
      </c>
      <c r="E258" s="93" t="s">
        <v>215</v>
      </c>
      <c r="F258" s="93" t="s">
        <v>161</v>
      </c>
      <c r="G258" s="94" t="s">
        <v>161</v>
      </c>
      <c r="H258" s="86" t="b">
        <f>EXACT(Table28[[#This Row],[OLD LICK TYPE]],Table28[[#This Row],[NEW LICK TYPE]])</f>
        <v>1</v>
      </c>
      <c r="I258" s="91" t="s">
        <v>261</v>
      </c>
      <c r="J258" s="91" t="s">
        <v>119</v>
      </c>
      <c r="K258" s="87"/>
    </row>
    <row r="259" spans="2:11" s="84" customFormat="1" ht="19.5" customHeight="1" x14ac:dyDescent="0.3">
      <c r="B259" s="86">
        <v>21</v>
      </c>
      <c r="C259" s="87">
        <v>9</v>
      </c>
      <c r="D259" s="92" t="s">
        <v>161</v>
      </c>
      <c r="E259" s="93" t="s">
        <v>222</v>
      </c>
      <c r="F259" s="93" t="s">
        <v>161</v>
      </c>
      <c r="G259" s="94" t="s">
        <v>161</v>
      </c>
      <c r="H259" s="86" t="b">
        <f>EXACT(Table28[[#This Row],[OLD LICK TYPE]],Table28[[#This Row],[NEW LICK TYPE]])</f>
        <v>1</v>
      </c>
      <c r="I259" s="91" t="s">
        <v>261</v>
      </c>
      <c r="J259" s="91" t="s">
        <v>119</v>
      </c>
      <c r="K259" s="87"/>
    </row>
    <row r="260" spans="2:11" s="84" customFormat="1" ht="19.5" customHeight="1" x14ac:dyDescent="0.3">
      <c r="B260" s="86">
        <v>22</v>
      </c>
      <c r="C260" s="87">
        <v>1</v>
      </c>
      <c r="D260" s="92" t="s">
        <v>161</v>
      </c>
      <c r="E260" s="93" t="s">
        <v>209</v>
      </c>
      <c r="F260" s="93" t="s">
        <v>161</v>
      </c>
      <c r="G260" s="94" t="s">
        <v>161</v>
      </c>
      <c r="H260" s="86" t="b">
        <f>EXACT(Table28[[#This Row],[OLD LICK TYPE]],Table28[[#This Row],[NEW LICK TYPE]])</f>
        <v>1</v>
      </c>
      <c r="I260" s="91" t="s">
        <v>261</v>
      </c>
      <c r="J260" s="91" t="s">
        <v>126</v>
      </c>
      <c r="K260" s="87"/>
    </row>
    <row r="261" spans="2:11" s="84" customFormat="1" ht="19.5" customHeight="1" x14ac:dyDescent="0.3">
      <c r="B261" s="86">
        <v>22</v>
      </c>
      <c r="C261" s="87">
        <v>6</v>
      </c>
      <c r="D261" s="92" t="s">
        <v>161</v>
      </c>
      <c r="E261" s="93" t="s">
        <v>214</v>
      </c>
      <c r="F261" s="93" t="s">
        <v>161</v>
      </c>
      <c r="G261" s="94" t="s">
        <v>161</v>
      </c>
      <c r="H261" s="86" t="b">
        <f>EXACT(Table28[[#This Row],[OLD LICK TYPE]],Table28[[#This Row],[NEW LICK TYPE]])</f>
        <v>1</v>
      </c>
      <c r="I261" s="91" t="s">
        <v>261</v>
      </c>
      <c r="J261" s="91" t="s">
        <v>126</v>
      </c>
      <c r="K261" s="87"/>
    </row>
    <row r="262" spans="2:11" s="83" customFormat="1" ht="19.5" customHeight="1" x14ac:dyDescent="0.3">
      <c r="B262" s="86">
        <v>22</v>
      </c>
      <c r="C262" s="87">
        <v>14</v>
      </c>
      <c r="D262" s="92" t="s">
        <v>161</v>
      </c>
      <c r="E262" s="93" t="s">
        <v>226</v>
      </c>
      <c r="F262" s="93" t="s">
        <v>161</v>
      </c>
      <c r="G262" s="94" t="s">
        <v>161</v>
      </c>
      <c r="H262" s="86" t="b">
        <f>EXACT(Table28[[#This Row],[OLD LICK TYPE]],Table28[[#This Row],[NEW LICK TYPE]])</f>
        <v>1</v>
      </c>
      <c r="I262" s="91" t="s">
        <v>261</v>
      </c>
      <c r="J262" s="91" t="s">
        <v>126</v>
      </c>
      <c r="K262" s="87"/>
    </row>
    <row r="263" spans="2:11" s="83" customFormat="1" ht="19.5" customHeight="1" x14ac:dyDescent="0.3">
      <c r="B263" s="86">
        <v>23</v>
      </c>
      <c r="C263" s="87">
        <v>2</v>
      </c>
      <c r="D263" s="92" t="s">
        <v>161</v>
      </c>
      <c r="E263" s="93" t="s">
        <v>216</v>
      </c>
      <c r="F263" s="93" t="s">
        <v>161</v>
      </c>
      <c r="G263" s="94" t="s">
        <v>161</v>
      </c>
      <c r="H263" s="86" t="b">
        <f>EXACT(Table28[[#This Row],[OLD LICK TYPE]],Table28[[#This Row],[NEW LICK TYPE]])</f>
        <v>1</v>
      </c>
      <c r="I263" s="91" t="s">
        <v>261</v>
      </c>
      <c r="J263" s="91" t="s">
        <v>176</v>
      </c>
      <c r="K263" s="87"/>
    </row>
    <row r="264" spans="2:11" s="83" customFormat="1" ht="19.5" customHeight="1" x14ac:dyDescent="0.3">
      <c r="B264" s="86">
        <v>23</v>
      </c>
      <c r="C264" s="87">
        <v>4</v>
      </c>
      <c r="D264" s="92" t="s">
        <v>161</v>
      </c>
      <c r="E264" s="93" t="s">
        <v>212</v>
      </c>
      <c r="F264" s="93" t="s">
        <v>161</v>
      </c>
      <c r="G264" s="94" t="s">
        <v>161</v>
      </c>
      <c r="H264" s="86" t="b">
        <f>EXACT(Table28[[#This Row],[OLD LICK TYPE]],Table28[[#This Row],[NEW LICK TYPE]])</f>
        <v>1</v>
      </c>
      <c r="I264" s="91" t="s">
        <v>261</v>
      </c>
      <c r="J264" s="91" t="s">
        <v>176</v>
      </c>
      <c r="K264" s="87"/>
    </row>
    <row r="265" spans="2:11" s="83" customFormat="1" ht="19.5" customHeight="1" x14ac:dyDescent="0.3">
      <c r="B265" s="86">
        <v>23</v>
      </c>
      <c r="C265" s="87">
        <v>5</v>
      </c>
      <c r="D265" s="92" t="s">
        <v>161</v>
      </c>
      <c r="E265" s="93" t="s">
        <v>213</v>
      </c>
      <c r="F265" s="93" t="s">
        <v>161</v>
      </c>
      <c r="G265" s="94" t="s">
        <v>161</v>
      </c>
      <c r="H265" s="86" t="b">
        <f>EXACT(Table28[[#This Row],[OLD LICK TYPE]],Table28[[#This Row],[NEW LICK TYPE]])</f>
        <v>1</v>
      </c>
      <c r="I265" s="91" t="s">
        <v>261</v>
      </c>
      <c r="J265" s="91" t="s">
        <v>176</v>
      </c>
      <c r="K265" s="87"/>
    </row>
    <row r="266" spans="2:11" s="83" customFormat="1" ht="19.5" hidden="1" customHeight="1" x14ac:dyDescent="0.3">
      <c r="B266" s="86">
        <v>23</v>
      </c>
      <c r="C266" s="87">
        <v>6</v>
      </c>
      <c r="D266" s="92" t="s">
        <v>161</v>
      </c>
      <c r="E266" s="93" t="s">
        <v>244</v>
      </c>
      <c r="F266" s="93" t="s">
        <v>161</v>
      </c>
      <c r="G266" s="94" t="s">
        <v>161</v>
      </c>
      <c r="H266" s="86" t="b">
        <f>EXACT(Table28[[#This Row],[OLD LICK TYPE]],Table28[[#This Row],[NEW LICK TYPE]])</f>
        <v>1</v>
      </c>
      <c r="I266" s="91" t="s">
        <v>262</v>
      </c>
      <c r="J266" s="91" t="s">
        <v>176</v>
      </c>
      <c r="K266" s="87"/>
    </row>
    <row r="267" spans="2:11" s="83" customFormat="1" ht="19.5" customHeight="1" x14ac:dyDescent="0.3">
      <c r="B267" s="86">
        <v>23</v>
      </c>
      <c r="C267" s="87">
        <v>12</v>
      </c>
      <c r="D267" s="92" t="s">
        <v>161</v>
      </c>
      <c r="E267" s="93" t="s">
        <v>226</v>
      </c>
      <c r="F267" s="93" t="s">
        <v>161</v>
      </c>
      <c r="G267" s="94" t="s">
        <v>161</v>
      </c>
      <c r="H267" s="86" t="b">
        <f>EXACT(Table28[[#This Row],[OLD LICK TYPE]],Table28[[#This Row],[NEW LICK TYPE]])</f>
        <v>1</v>
      </c>
      <c r="I267" s="91" t="s">
        <v>261</v>
      </c>
      <c r="J267" s="91" t="s">
        <v>176</v>
      </c>
      <c r="K267" s="87"/>
    </row>
    <row r="268" spans="2:11" s="83" customFormat="1" ht="19.5" hidden="1" customHeight="1" x14ac:dyDescent="0.3">
      <c r="B268" s="86">
        <v>23</v>
      </c>
      <c r="C268" s="87">
        <v>13</v>
      </c>
      <c r="D268" s="92" t="s">
        <v>161</v>
      </c>
      <c r="E268" s="93" t="s">
        <v>234</v>
      </c>
      <c r="F268" s="93" t="s">
        <v>161</v>
      </c>
      <c r="G268" s="94" t="s">
        <v>161</v>
      </c>
      <c r="H268" s="86" t="b">
        <f>EXACT(Table28[[#This Row],[OLD LICK TYPE]],Table28[[#This Row],[NEW LICK TYPE]])</f>
        <v>1</v>
      </c>
      <c r="I268" s="91" t="s">
        <v>262</v>
      </c>
      <c r="J268" s="91" t="s">
        <v>176</v>
      </c>
      <c r="K268" s="87"/>
    </row>
    <row r="269" spans="2:11" s="83" customFormat="1" ht="19.5" customHeight="1" x14ac:dyDescent="0.3">
      <c r="B269" s="86">
        <v>23</v>
      </c>
      <c r="C269" s="87">
        <v>14</v>
      </c>
      <c r="D269" s="92" t="s">
        <v>161</v>
      </c>
      <c r="E269" s="93" t="s">
        <v>245</v>
      </c>
      <c r="F269" s="93" t="s">
        <v>161</v>
      </c>
      <c r="G269" s="94" t="s">
        <v>161</v>
      </c>
      <c r="H269" s="86" t="b">
        <f>EXACT(Table28[[#This Row],[OLD LICK TYPE]],Table28[[#This Row],[NEW LICK TYPE]])</f>
        <v>1</v>
      </c>
      <c r="I269" s="91" t="s">
        <v>261</v>
      </c>
      <c r="J269" s="91" t="s">
        <v>176</v>
      </c>
      <c r="K269" s="87"/>
    </row>
    <row r="270" spans="2:11" s="83" customFormat="1" ht="19.5" customHeight="1" x14ac:dyDescent="0.3">
      <c r="B270" s="86">
        <v>23</v>
      </c>
      <c r="C270" s="87">
        <v>16</v>
      </c>
      <c r="D270" s="92" t="s">
        <v>161</v>
      </c>
      <c r="E270" s="93" t="s">
        <v>227</v>
      </c>
      <c r="F270" s="93" t="s">
        <v>161</v>
      </c>
      <c r="G270" s="94" t="s">
        <v>161</v>
      </c>
      <c r="H270" s="86" t="b">
        <f>EXACT(Table28[[#This Row],[OLD LICK TYPE]],Table28[[#This Row],[NEW LICK TYPE]])</f>
        <v>1</v>
      </c>
      <c r="I270" s="91" t="s">
        <v>261</v>
      </c>
      <c r="J270" s="91" t="s">
        <v>176</v>
      </c>
      <c r="K270" s="87"/>
    </row>
    <row r="271" spans="2:11" s="83" customFormat="1" ht="19.5" customHeight="1" x14ac:dyDescent="0.3">
      <c r="B271" s="86">
        <v>24</v>
      </c>
      <c r="C271" s="87">
        <v>3</v>
      </c>
      <c r="D271" s="92" t="s">
        <v>161</v>
      </c>
      <c r="E271" s="93" t="s">
        <v>213</v>
      </c>
      <c r="F271" s="93" t="s">
        <v>161</v>
      </c>
      <c r="G271" s="94" t="s">
        <v>161</v>
      </c>
      <c r="H271" s="86" t="b">
        <f>EXACT(Table28[[#This Row],[OLD LICK TYPE]],Table28[[#This Row],[NEW LICK TYPE]])</f>
        <v>1</v>
      </c>
      <c r="I271" s="91" t="s">
        <v>261</v>
      </c>
      <c r="J271" s="91" t="s">
        <v>177</v>
      </c>
      <c r="K271" s="87"/>
    </row>
    <row r="272" spans="2:11" s="83" customFormat="1" ht="19.5" hidden="1" customHeight="1" x14ac:dyDescent="0.3">
      <c r="B272" s="86">
        <v>24</v>
      </c>
      <c r="C272" s="87">
        <v>7</v>
      </c>
      <c r="D272" s="92" t="s">
        <v>161</v>
      </c>
      <c r="E272" s="93" t="s">
        <v>223</v>
      </c>
      <c r="F272" s="93" t="s">
        <v>161</v>
      </c>
      <c r="G272" s="94" t="s">
        <v>161</v>
      </c>
      <c r="H272" s="86" t="b">
        <f>EXACT(Table28[[#This Row],[OLD LICK TYPE]],Table28[[#This Row],[NEW LICK TYPE]])</f>
        <v>1</v>
      </c>
      <c r="I272" s="91" t="s">
        <v>262</v>
      </c>
      <c r="J272" s="91" t="s">
        <v>177</v>
      </c>
      <c r="K272" s="87"/>
    </row>
    <row r="273" spans="2:11" s="83" customFormat="1" ht="19.5" hidden="1" customHeight="1" x14ac:dyDescent="0.3">
      <c r="B273" s="86">
        <v>3</v>
      </c>
      <c r="C273" s="87">
        <v>12</v>
      </c>
      <c r="D273" s="92" t="s">
        <v>161</v>
      </c>
      <c r="E273" s="93" t="s">
        <v>195</v>
      </c>
      <c r="F273" s="93" t="s">
        <v>161</v>
      </c>
      <c r="G273" s="94" t="s">
        <v>164</v>
      </c>
      <c r="H273" s="86" t="b">
        <f>EXACT(Table28[[#This Row],[OLD LICK TYPE]],Table28[[#This Row],[NEW LICK TYPE]])</f>
        <v>0</v>
      </c>
      <c r="I273" s="91" t="s">
        <v>262</v>
      </c>
      <c r="J273" s="91" t="s">
        <v>141</v>
      </c>
      <c r="K273" s="87"/>
    </row>
    <row r="274" spans="2:11" s="83" customFormat="1" ht="19.5" hidden="1" customHeight="1" x14ac:dyDescent="0.3">
      <c r="B274" s="86">
        <v>9</v>
      </c>
      <c r="C274" s="87">
        <v>2</v>
      </c>
      <c r="D274" s="92" t="s">
        <v>161</v>
      </c>
      <c r="E274" s="93" t="s">
        <v>198</v>
      </c>
      <c r="F274" s="93" t="s">
        <v>161</v>
      </c>
      <c r="G274" s="94" t="s">
        <v>164</v>
      </c>
      <c r="H274" s="86" t="b">
        <f>EXACT(Table28[[#This Row],[OLD LICK TYPE]],Table28[[#This Row],[NEW LICK TYPE]])</f>
        <v>0</v>
      </c>
      <c r="I274" s="91" t="s">
        <v>262</v>
      </c>
      <c r="J274" s="91" t="s">
        <v>138</v>
      </c>
      <c r="K274" s="87"/>
    </row>
    <row r="275" spans="2:11" s="83" customFormat="1" ht="19.5" customHeight="1" x14ac:dyDescent="0.3">
      <c r="B275" s="86">
        <v>15</v>
      </c>
      <c r="C275" s="87">
        <v>3</v>
      </c>
      <c r="D275" s="92" t="s">
        <v>161</v>
      </c>
      <c r="E275" s="93" t="s">
        <v>214</v>
      </c>
      <c r="F275" s="93" t="s">
        <v>161</v>
      </c>
      <c r="G275" s="94" t="s">
        <v>164</v>
      </c>
      <c r="H275" s="86" t="b">
        <f>EXACT(Table28[[#This Row],[OLD LICK TYPE]],Table28[[#This Row],[NEW LICK TYPE]])</f>
        <v>0</v>
      </c>
      <c r="I275" s="91" t="s">
        <v>261</v>
      </c>
      <c r="J275" s="91" t="s">
        <v>124</v>
      </c>
      <c r="K275" s="87"/>
    </row>
    <row r="276" spans="2:11" s="83" customFormat="1" ht="19.5" hidden="1" customHeight="1" x14ac:dyDescent="0.3">
      <c r="B276" s="86">
        <v>16</v>
      </c>
      <c r="C276" s="87">
        <v>6</v>
      </c>
      <c r="D276" s="92" t="s">
        <v>161</v>
      </c>
      <c r="E276" s="93" t="s">
        <v>233</v>
      </c>
      <c r="F276" s="93" t="s">
        <v>161</v>
      </c>
      <c r="G276" s="94" t="s">
        <v>164</v>
      </c>
      <c r="H276" s="86" t="b">
        <f>EXACT(Table28[[#This Row],[OLD LICK TYPE]],Table28[[#This Row],[NEW LICK TYPE]])</f>
        <v>0</v>
      </c>
      <c r="I276" s="91" t="s">
        <v>262</v>
      </c>
      <c r="J276" s="91" t="s">
        <v>123</v>
      </c>
      <c r="K276" s="87"/>
    </row>
    <row r="277" spans="2:11" s="83" customFormat="1" ht="19.5" hidden="1" customHeight="1" x14ac:dyDescent="0.3">
      <c r="B277" s="86">
        <v>18</v>
      </c>
      <c r="C277" s="87">
        <v>9</v>
      </c>
      <c r="D277" s="92" t="s">
        <v>161</v>
      </c>
      <c r="E277" s="93" t="s">
        <v>223</v>
      </c>
      <c r="F277" s="93" t="s">
        <v>161</v>
      </c>
      <c r="G277" s="94" t="s">
        <v>164</v>
      </c>
      <c r="H277" s="86" t="b">
        <f>EXACT(Table28[[#This Row],[OLD LICK TYPE]],Table28[[#This Row],[NEW LICK TYPE]])</f>
        <v>0</v>
      </c>
      <c r="I277" s="91" t="s">
        <v>262</v>
      </c>
      <c r="J277" s="91" t="s">
        <v>121</v>
      </c>
      <c r="K277" s="87"/>
    </row>
    <row r="278" spans="2:11" s="83" customFormat="1" ht="19.5" customHeight="1" x14ac:dyDescent="0.3">
      <c r="B278" s="86">
        <v>21</v>
      </c>
      <c r="C278" s="87">
        <v>7</v>
      </c>
      <c r="D278" s="92" t="s">
        <v>161</v>
      </c>
      <c r="E278" s="93" t="s">
        <v>230</v>
      </c>
      <c r="F278" s="93" t="s">
        <v>161</v>
      </c>
      <c r="G278" s="94" t="s">
        <v>164</v>
      </c>
      <c r="H278" s="86" t="b">
        <f>EXACT(Table28[[#This Row],[OLD LICK TYPE]],Table28[[#This Row],[NEW LICK TYPE]])</f>
        <v>0</v>
      </c>
      <c r="I278" s="91" t="s">
        <v>261</v>
      </c>
      <c r="J278" s="91" t="s">
        <v>119</v>
      </c>
      <c r="K278" s="87"/>
    </row>
    <row r="279" spans="2:11" s="83" customFormat="1" ht="19.5" customHeight="1" x14ac:dyDescent="0.3">
      <c r="B279" s="86">
        <v>24</v>
      </c>
      <c r="C279" s="87">
        <v>8</v>
      </c>
      <c r="D279" s="92" t="s">
        <v>161</v>
      </c>
      <c r="E279" s="93" t="s">
        <v>225</v>
      </c>
      <c r="F279" s="93" t="s">
        <v>161</v>
      </c>
      <c r="G279" s="94" t="s">
        <v>164</v>
      </c>
      <c r="H279" s="86" t="b">
        <f>EXACT(Table28[[#This Row],[OLD LICK TYPE]],Table28[[#This Row],[NEW LICK TYPE]])</f>
        <v>0</v>
      </c>
      <c r="I279" s="91" t="s">
        <v>261</v>
      </c>
      <c r="J279" s="91" t="s">
        <v>177</v>
      </c>
      <c r="K279" s="87"/>
    </row>
    <row r="280" spans="2:11" s="83" customFormat="1" ht="19.5" customHeight="1" x14ac:dyDescent="0.3">
      <c r="B280" s="86">
        <v>1</v>
      </c>
      <c r="C280" s="87">
        <v>4</v>
      </c>
      <c r="D280" s="92" t="s">
        <v>161</v>
      </c>
      <c r="E280" s="93" t="s">
        <v>183</v>
      </c>
      <c r="F280" s="93" t="s">
        <v>162</v>
      </c>
      <c r="G280" s="94" t="s">
        <v>163</v>
      </c>
      <c r="H280" s="86" t="b">
        <f>EXACT(Table28[[#This Row],[OLD LICK TYPE]],Table28[[#This Row],[NEW LICK TYPE]])</f>
        <v>0</v>
      </c>
      <c r="I280" s="91" t="s">
        <v>261</v>
      </c>
      <c r="J280" s="108" t="s">
        <v>142</v>
      </c>
      <c r="K280" s="87"/>
    </row>
    <row r="281" spans="2:11" s="83" customFormat="1" ht="19.5" hidden="1" customHeight="1" x14ac:dyDescent="0.3">
      <c r="B281" s="86">
        <v>1</v>
      </c>
      <c r="C281" s="87">
        <v>7</v>
      </c>
      <c r="D281" s="92" t="s">
        <v>161</v>
      </c>
      <c r="E281" s="93" t="s">
        <v>186</v>
      </c>
      <c r="F281" s="93" t="s">
        <v>162</v>
      </c>
      <c r="G281" s="94" t="s">
        <v>163</v>
      </c>
      <c r="H281" s="86" t="b">
        <f>EXACT(Table28[[#This Row],[OLD LICK TYPE]],Table28[[#This Row],[NEW LICK TYPE]])</f>
        <v>0</v>
      </c>
      <c r="I281" s="91" t="s">
        <v>262</v>
      </c>
      <c r="J281" s="91" t="s">
        <v>142</v>
      </c>
      <c r="K281" s="87"/>
    </row>
    <row r="282" spans="2:11" s="83" customFormat="1" ht="19.5" customHeight="1" x14ac:dyDescent="0.3">
      <c r="B282" s="86">
        <v>1</v>
      </c>
      <c r="C282" s="87">
        <v>8</v>
      </c>
      <c r="D282" s="92" t="s">
        <v>161</v>
      </c>
      <c r="E282" s="93" t="s">
        <v>187</v>
      </c>
      <c r="F282" s="93" t="s">
        <v>162</v>
      </c>
      <c r="G282" s="94" t="s">
        <v>163</v>
      </c>
      <c r="H282" s="86" t="b">
        <f>EXACT(Table28[[#This Row],[OLD LICK TYPE]],Table28[[#This Row],[NEW LICK TYPE]])</f>
        <v>0</v>
      </c>
      <c r="I282" s="91" t="s">
        <v>261</v>
      </c>
      <c r="J282" s="108" t="s">
        <v>142</v>
      </c>
      <c r="K282" s="87"/>
    </row>
    <row r="283" spans="2:11" s="83" customFormat="1" ht="19.5" customHeight="1" x14ac:dyDescent="0.3">
      <c r="B283" s="86">
        <v>1</v>
      </c>
      <c r="C283" s="87">
        <v>9</v>
      </c>
      <c r="D283" s="92" t="s">
        <v>161</v>
      </c>
      <c r="E283" s="93" t="s">
        <v>188</v>
      </c>
      <c r="F283" s="93" t="s">
        <v>162</v>
      </c>
      <c r="G283" s="94" t="s">
        <v>163</v>
      </c>
      <c r="H283" s="86" t="b">
        <f>EXACT(Table28[[#This Row],[OLD LICK TYPE]],Table28[[#This Row],[NEW LICK TYPE]])</f>
        <v>0</v>
      </c>
      <c r="I283" s="91" t="s">
        <v>261</v>
      </c>
      <c r="J283" s="108" t="s">
        <v>142</v>
      </c>
      <c r="K283" s="87"/>
    </row>
    <row r="284" spans="2:11" s="83" customFormat="1" ht="19.5" hidden="1" customHeight="1" x14ac:dyDescent="0.3">
      <c r="B284" s="86">
        <v>1</v>
      </c>
      <c r="C284" s="87">
        <v>17</v>
      </c>
      <c r="D284" s="92" t="s">
        <v>161</v>
      </c>
      <c r="E284" s="93" t="s">
        <v>196</v>
      </c>
      <c r="F284" s="93" t="s">
        <v>162</v>
      </c>
      <c r="G284" s="94" t="s">
        <v>163</v>
      </c>
      <c r="H284" s="86" t="b">
        <f>EXACT(Table28[[#This Row],[OLD LICK TYPE]],Table28[[#This Row],[NEW LICK TYPE]])</f>
        <v>0</v>
      </c>
      <c r="I284" s="91" t="s">
        <v>262</v>
      </c>
      <c r="J284" s="91" t="s">
        <v>142</v>
      </c>
      <c r="K284" s="87"/>
    </row>
    <row r="285" spans="2:11" s="83" customFormat="1" ht="19.5" hidden="1" customHeight="1" x14ac:dyDescent="0.3">
      <c r="B285" s="86">
        <v>3</v>
      </c>
      <c r="C285" s="87">
        <v>14</v>
      </c>
      <c r="D285" s="92" t="s">
        <v>161</v>
      </c>
      <c r="E285" s="93" t="s">
        <v>203</v>
      </c>
      <c r="F285" s="93" t="s">
        <v>162</v>
      </c>
      <c r="G285" s="94" t="s">
        <v>163</v>
      </c>
      <c r="H285" s="86" t="b">
        <f>EXACT(Table28[[#This Row],[OLD LICK TYPE]],Table28[[#This Row],[NEW LICK TYPE]])</f>
        <v>0</v>
      </c>
      <c r="I285" s="91" t="s">
        <v>262</v>
      </c>
      <c r="J285" s="91" t="s">
        <v>141</v>
      </c>
      <c r="K285" s="87"/>
    </row>
    <row r="286" spans="2:11" s="83" customFormat="1" ht="19.5" customHeight="1" x14ac:dyDescent="0.3">
      <c r="B286" s="86">
        <v>6</v>
      </c>
      <c r="C286" s="87">
        <v>13</v>
      </c>
      <c r="D286" s="92" t="s">
        <v>161</v>
      </c>
      <c r="E286" s="93" t="s">
        <v>195</v>
      </c>
      <c r="F286" s="93" t="s">
        <v>162</v>
      </c>
      <c r="G286" s="94" t="s">
        <v>163</v>
      </c>
      <c r="H286" s="86" t="b">
        <f>EXACT(Table28[[#This Row],[OLD LICK TYPE]],Table28[[#This Row],[NEW LICK TYPE]])</f>
        <v>0</v>
      </c>
      <c r="I286" s="91" t="s">
        <v>261</v>
      </c>
      <c r="J286" s="108" t="s">
        <v>139</v>
      </c>
      <c r="K286" s="87"/>
    </row>
    <row r="287" spans="2:11" s="83" customFormat="1" ht="19.5" hidden="1" customHeight="1" x14ac:dyDescent="0.3">
      <c r="B287" s="86">
        <v>7</v>
      </c>
      <c r="C287" s="87">
        <v>11</v>
      </c>
      <c r="D287" s="92" t="s">
        <v>161</v>
      </c>
      <c r="E287" s="93" t="s">
        <v>191</v>
      </c>
      <c r="F287" s="93" t="s">
        <v>162</v>
      </c>
      <c r="G287" s="94" t="s">
        <v>163</v>
      </c>
      <c r="H287" s="86" t="b">
        <f>EXACT(Table28[[#This Row],[OLD LICK TYPE]],Table28[[#This Row],[NEW LICK TYPE]])</f>
        <v>0</v>
      </c>
      <c r="I287" s="91" t="s">
        <v>262</v>
      </c>
      <c r="J287" s="91" t="s">
        <v>171</v>
      </c>
      <c r="K287" s="87"/>
    </row>
    <row r="288" spans="2:11" s="83" customFormat="1" ht="19.5" hidden="1" customHeight="1" x14ac:dyDescent="0.3">
      <c r="B288" s="86">
        <v>7</v>
      </c>
      <c r="C288" s="87">
        <v>12</v>
      </c>
      <c r="D288" s="92" t="s">
        <v>161</v>
      </c>
      <c r="E288" s="93" t="s">
        <v>193</v>
      </c>
      <c r="F288" s="93" t="s">
        <v>162</v>
      </c>
      <c r="G288" s="94" t="s">
        <v>163</v>
      </c>
      <c r="H288" s="86" t="b">
        <f>EXACT(Table28[[#This Row],[OLD LICK TYPE]],Table28[[#This Row],[NEW LICK TYPE]])</f>
        <v>0</v>
      </c>
      <c r="I288" s="91" t="s">
        <v>262</v>
      </c>
      <c r="J288" s="91" t="s">
        <v>171</v>
      </c>
      <c r="K288" s="87"/>
    </row>
    <row r="289" spans="2:11" s="83" customFormat="1" ht="19.5" hidden="1" customHeight="1" x14ac:dyDescent="0.3">
      <c r="B289" s="86">
        <v>9</v>
      </c>
      <c r="C289" s="87">
        <v>3</v>
      </c>
      <c r="D289" s="92" t="s">
        <v>161</v>
      </c>
      <c r="E289" s="93" t="s">
        <v>183</v>
      </c>
      <c r="F289" s="93" t="s">
        <v>162</v>
      </c>
      <c r="G289" s="94" t="s">
        <v>163</v>
      </c>
      <c r="H289" s="86" t="b">
        <f>EXACT(Table28[[#This Row],[OLD LICK TYPE]],Table28[[#This Row],[NEW LICK TYPE]])</f>
        <v>0</v>
      </c>
      <c r="I289" s="91" t="s">
        <v>262</v>
      </c>
      <c r="J289" s="91" t="s">
        <v>138</v>
      </c>
      <c r="K289" s="87"/>
    </row>
    <row r="290" spans="2:11" s="83" customFormat="1" ht="19.5" hidden="1" customHeight="1" x14ac:dyDescent="0.3">
      <c r="B290" s="86">
        <v>9</v>
      </c>
      <c r="C290" s="87">
        <v>4</v>
      </c>
      <c r="D290" s="92" t="s">
        <v>161</v>
      </c>
      <c r="E290" s="93" t="s">
        <v>201</v>
      </c>
      <c r="F290" s="93" t="s">
        <v>162</v>
      </c>
      <c r="G290" s="94" t="s">
        <v>163</v>
      </c>
      <c r="H290" s="86" t="b">
        <f>EXACT(Table28[[#This Row],[OLD LICK TYPE]],Table28[[#This Row],[NEW LICK TYPE]])</f>
        <v>0</v>
      </c>
      <c r="I290" s="91" t="s">
        <v>262</v>
      </c>
      <c r="J290" s="91" t="s">
        <v>138</v>
      </c>
      <c r="K290" s="87"/>
    </row>
    <row r="291" spans="2:11" s="83" customFormat="1" ht="19.5" hidden="1" customHeight="1" x14ac:dyDescent="0.3">
      <c r="B291" s="86">
        <v>9</v>
      </c>
      <c r="C291" s="87">
        <v>6</v>
      </c>
      <c r="D291" s="92" t="s">
        <v>161</v>
      </c>
      <c r="E291" s="93" t="s">
        <v>186</v>
      </c>
      <c r="F291" s="93" t="s">
        <v>162</v>
      </c>
      <c r="G291" s="94" t="s">
        <v>163</v>
      </c>
      <c r="H291" s="86" t="b">
        <f>EXACT(Table28[[#This Row],[OLD LICK TYPE]],Table28[[#This Row],[NEW LICK TYPE]])</f>
        <v>0</v>
      </c>
      <c r="I291" s="91" t="s">
        <v>262</v>
      </c>
      <c r="J291" s="91" t="s">
        <v>138</v>
      </c>
      <c r="K291" s="87"/>
    </row>
    <row r="292" spans="2:11" s="83" customFormat="1" ht="19.5" hidden="1" customHeight="1" x14ac:dyDescent="0.3">
      <c r="B292" s="86">
        <v>10</v>
      </c>
      <c r="C292" s="87">
        <v>3</v>
      </c>
      <c r="D292" s="92" t="s">
        <v>161</v>
      </c>
      <c r="E292" s="93" t="s">
        <v>192</v>
      </c>
      <c r="F292" s="93" t="s">
        <v>162</v>
      </c>
      <c r="G292" s="94" t="s">
        <v>163</v>
      </c>
      <c r="H292" s="86" t="b">
        <f>EXACT(Table28[[#This Row],[OLD LICK TYPE]],Table28[[#This Row],[NEW LICK TYPE]])</f>
        <v>0</v>
      </c>
      <c r="I292" s="91" t="s">
        <v>262</v>
      </c>
      <c r="J292" s="91" t="s">
        <v>173</v>
      </c>
      <c r="K292" s="87"/>
    </row>
    <row r="293" spans="2:11" s="83" customFormat="1" ht="19.5" customHeight="1" x14ac:dyDescent="0.3">
      <c r="B293" s="86">
        <v>17</v>
      </c>
      <c r="C293" s="87">
        <v>7</v>
      </c>
      <c r="D293" s="92" t="s">
        <v>161</v>
      </c>
      <c r="E293" s="93" t="s">
        <v>240</v>
      </c>
      <c r="F293" s="93" t="s">
        <v>162</v>
      </c>
      <c r="G293" s="94" t="s">
        <v>163</v>
      </c>
      <c r="H293" s="86" t="b">
        <f>EXACT(Table28[[#This Row],[OLD LICK TYPE]],Table28[[#This Row],[NEW LICK TYPE]])</f>
        <v>0</v>
      </c>
      <c r="I293" s="91" t="s">
        <v>261</v>
      </c>
      <c r="J293" s="108" t="s">
        <v>122</v>
      </c>
      <c r="K293" s="87"/>
    </row>
    <row r="294" spans="2:11" s="83" customFormat="1" ht="19.5" hidden="1" customHeight="1" x14ac:dyDescent="0.3">
      <c r="B294" s="86">
        <v>7</v>
      </c>
      <c r="C294" s="87">
        <v>14</v>
      </c>
      <c r="D294" s="92" t="s">
        <v>161</v>
      </c>
      <c r="E294" s="93" t="s">
        <v>196</v>
      </c>
      <c r="F294" s="93" t="s">
        <v>165</v>
      </c>
      <c r="G294" s="94" t="s">
        <v>161</v>
      </c>
      <c r="H294" s="86" t="b">
        <f>EXACT(Table28[[#This Row],[OLD LICK TYPE]],Table28[[#This Row],[NEW LICK TYPE]])</f>
        <v>0</v>
      </c>
      <c r="I294" s="91" t="s">
        <v>262</v>
      </c>
      <c r="J294" s="91" t="s">
        <v>171</v>
      </c>
      <c r="K294" s="87"/>
    </row>
    <row r="295" spans="2:11" s="83" customFormat="1" ht="19.5" customHeight="1" x14ac:dyDescent="0.3">
      <c r="B295" s="86">
        <v>15</v>
      </c>
      <c r="C295" s="87">
        <v>7</v>
      </c>
      <c r="D295" s="92" t="s">
        <v>161</v>
      </c>
      <c r="E295" s="93" t="s">
        <v>222</v>
      </c>
      <c r="F295" s="93" t="s">
        <v>165</v>
      </c>
      <c r="G295" s="94" t="s">
        <v>161</v>
      </c>
      <c r="H295" s="86" t="b">
        <f>EXACT(Table28[[#This Row],[OLD LICK TYPE]],Table28[[#This Row],[NEW LICK TYPE]])</f>
        <v>0</v>
      </c>
      <c r="I295" s="91" t="s">
        <v>261</v>
      </c>
      <c r="J295" s="108" t="s">
        <v>124</v>
      </c>
      <c r="K295" s="87"/>
    </row>
    <row r="296" spans="2:11" s="83" customFormat="1" ht="19.5" customHeight="1" x14ac:dyDescent="0.3">
      <c r="B296" s="86">
        <v>22</v>
      </c>
      <c r="C296" s="87">
        <v>2</v>
      </c>
      <c r="D296" s="92" t="s">
        <v>161</v>
      </c>
      <c r="E296" s="93" t="s">
        <v>210</v>
      </c>
      <c r="F296" s="93" t="s">
        <v>165</v>
      </c>
      <c r="G296" s="94" t="s">
        <v>161</v>
      </c>
      <c r="H296" s="86" t="b">
        <f>EXACT(Table28[[#This Row],[OLD LICK TYPE]],Table28[[#This Row],[NEW LICK TYPE]])</f>
        <v>0</v>
      </c>
      <c r="I296" s="91" t="s">
        <v>261</v>
      </c>
      <c r="J296" s="108" t="s">
        <v>126</v>
      </c>
      <c r="K296" s="87"/>
    </row>
    <row r="297" spans="2:11" s="83" customFormat="1" ht="19.5" customHeight="1" thickBot="1" x14ac:dyDescent="0.35">
      <c r="B297" s="96">
        <v>23</v>
      </c>
      <c r="C297" s="97">
        <v>15</v>
      </c>
      <c r="D297" s="98" t="s">
        <v>161</v>
      </c>
      <c r="E297" s="99" t="s">
        <v>246</v>
      </c>
      <c r="F297" s="99" t="s">
        <v>165</v>
      </c>
      <c r="G297" s="100" t="s">
        <v>161</v>
      </c>
      <c r="H297" s="96" t="b">
        <f>EXACT(Table28[[#This Row],[OLD LICK TYPE]],Table28[[#This Row],[NEW LICK TYPE]])</f>
        <v>0</v>
      </c>
      <c r="I297" s="101" t="s">
        <v>261</v>
      </c>
      <c r="J297" s="121" t="s">
        <v>176</v>
      </c>
      <c r="K297" s="97"/>
    </row>
  </sheetData>
  <conditionalFormatting sqref="H298:H1048576 E2:E297 H1">
    <cfRule type="containsText" dxfId="78" priority="11" operator="containsText" text="False">
      <formula>NOT(ISERROR(SEARCH("False",E1)))</formula>
    </cfRule>
  </conditionalFormatting>
  <conditionalFormatting sqref="J3:J297">
    <cfRule type="containsText" dxfId="77" priority="10" operator="containsText" text="FALSE">
      <formula>NOT(ISERROR(SEARCH("FALSE",J3)))</formula>
    </cfRule>
  </conditionalFormatting>
  <conditionalFormatting sqref="H2:H297">
    <cfRule type="containsText" dxfId="76" priority="9" operator="containsText" text="False">
      <formula>NOT(ISERROR(SEARCH("False",H2)))</formula>
    </cfRule>
  </conditionalFormatting>
  <conditionalFormatting sqref="D3:D297">
    <cfRule type="containsText" dxfId="75" priority="3" operator="containsText" text="inhibited">
      <formula>NOT(ISERROR(SEARCH("inhibited",D3)))</formula>
    </cfRule>
    <cfRule type="containsText" dxfId="74" priority="4" operator="containsText" text="'excited'">
      <formula>NOT(ISERROR(SEARCH("'excited'",D3)))</formula>
    </cfRule>
    <cfRule type="containsText" dxfId="73" priority="8" operator="containsText" text="'CRF'">
      <formula>NOT(ISERROR(SEARCH("'CRF'",D3)))</formula>
    </cfRule>
  </conditionalFormatting>
  <conditionalFormatting sqref="F3:G297">
    <cfRule type="containsText" dxfId="72" priority="5" operator="containsText" text="'excited'">
      <formula>NOT(ISERROR(SEARCH("'excited'",F3)))</formula>
    </cfRule>
    <cfRule type="containsText" dxfId="71" priority="6" operator="containsText" text="pred">
      <formula>NOT(ISERROR(SEARCH("pred",F3)))</formula>
    </cfRule>
    <cfRule type="containsText" dxfId="70" priority="7" operator="containsText" text="'inhibited'">
      <formula>NOT(ISERROR(SEARCH("'inhibited'",F3)))</formula>
    </cfRule>
  </conditionalFormatting>
  <conditionalFormatting sqref="I3:I297">
    <cfRule type="containsText" dxfId="69" priority="1" operator="containsText" text="N">
      <formula>NOT(ISERROR(SEARCH("N",I3)))</formula>
    </cfRule>
    <cfRule type="containsText" dxfId="68" priority="2" operator="containsText" text="False">
      <formula>NOT(ISERROR(SEARCH("False",I3)))</formula>
    </cfRule>
  </conditionalFormatting>
  <printOptions gridLines="1"/>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297"/>
  <sheetViews>
    <sheetView workbookViewId="0"/>
  </sheetViews>
  <sheetFormatPr defaultRowHeight="14.4" x14ac:dyDescent="0.3"/>
  <cols>
    <col min="3" max="3" width="21" customWidth="1"/>
    <col min="4" max="4" width="19.33203125" customWidth="1"/>
    <col min="7" max="7" width="12.109375" customWidth="1"/>
    <col min="8" max="8" width="18.44140625" customWidth="1"/>
  </cols>
  <sheetData>
    <row r="1" spans="1:8" x14ac:dyDescent="0.3">
      <c r="A1" t="s">
        <v>265</v>
      </c>
    </row>
    <row r="2" spans="1:8" s="85" customFormat="1" ht="19.5" customHeight="1" x14ac:dyDescent="0.35">
      <c r="C2" s="118" t="s">
        <v>256</v>
      </c>
      <c r="D2" s="118" t="s">
        <v>259</v>
      </c>
      <c r="E2" s="119" t="s">
        <v>158</v>
      </c>
      <c r="F2" s="118" t="s">
        <v>159</v>
      </c>
      <c r="G2" s="118" t="s">
        <v>264</v>
      </c>
      <c r="H2" s="118" t="s">
        <v>258</v>
      </c>
    </row>
    <row r="3" spans="1:8" s="83" customFormat="1" ht="19.5" hidden="1" customHeight="1" x14ac:dyDescent="0.3">
      <c r="C3" s="111" t="s">
        <v>166</v>
      </c>
      <c r="D3" s="112" t="s">
        <v>163</v>
      </c>
      <c r="E3" s="109">
        <v>3</v>
      </c>
      <c r="F3" s="110">
        <v>7</v>
      </c>
      <c r="G3" s="110" t="s">
        <v>261</v>
      </c>
      <c r="H3" s="112" t="s">
        <v>162</v>
      </c>
    </row>
    <row r="4" spans="1:8" s="83" customFormat="1" ht="19.5" hidden="1" customHeight="1" x14ac:dyDescent="0.3">
      <c r="C4" s="114" t="s">
        <v>166</v>
      </c>
      <c r="D4" s="115" t="s">
        <v>163</v>
      </c>
      <c r="E4" s="113">
        <v>4</v>
      </c>
      <c r="F4" s="97">
        <v>3</v>
      </c>
      <c r="G4" s="97" t="s">
        <v>261</v>
      </c>
      <c r="H4" s="115" t="s">
        <v>163</v>
      </c>
    </row>
    <row r="5" spans="1:8" s="83" customFormat="1" ht="19.5" hidden="1" customHeight="1" x14ac:dyDescent="0.3">
      <c r="C5" s="116" t="s">
        <v>166</v>
      </c>
      <c r="D5" s="117" t="s">
        <v>163</v>
      </c>
      <c r="E5" s="109">
        <v>4</v>
      </c>
      <c r="F5" s="110">
        <v>6</v>
      </c>
      <c r="G5" s="110" t="s">
        <v>261</v>
      </c>
      <c r="H5" s="117" t="s">
        <v>162</v>
      </c>
    </row>
    <row r="6" spans="1:8" s="83" customFormat="1" ht="19.5" hidden="1" customHeight="1" x14ac:dyDescent="0.3">
      <c r="C6" s="114" t="s">
        <v>166</v>
      </c>
      <c r="D6" s="115" t="s">
        <v>163</v>
      </c>
      <c r="E6" s="113">
        <v>16</v>
      </c>
      <c r="F6" s="97">
        <v>5</v>
      </c>
      <c r="G6" s="97" t="s">
        <v>261</v>
      </c>
      <c r="H6" s="115" t="s">
        <v>162</v>
      </c>
    </row>
    <row r="7" spans="1:8" s="83" customFormat="1" ht="19.5" hidden="1" customHeight="1" x14ac:dyDescent="0.3">
      <c r="C7" s="116" t="s">
        <v>166</v>
      </c>
      <c r="D7" s="117" t="s">
        <v>163</v>
      </c>
      <c r="E7" s="109">
        <v>17</v>
      </c>
      <c r="F7" s="110">
        <v>6</v>
      </c>
      <c r="G7" s="110" t="s">
        <v>261</v>
      </c>
      <c r="H7" s="117" t="s">
        <v>163</v>
      </c>
    </row>
    <row r="8" spans="1:8" s="83" customFormat="1" ht="19.5" hidden="1" customHeight="1" x14ac:dyDescent="0.3">
      <c r="C8" s="114" t="s">
        <v>166</v>
      </c>
      <c r="D8" s="115" t="s">
        <v>163</v>
      </c>
      <c r="E8" s="113">
        <v>17</v>
      </c>
      <c r="F8" s="97">
        <v>11</v>
      </c>
      <c r="G8" s="97" t="s">
        <v>261</v>
      </c>
      <c r="H8" s="115" t="s">
        <v>163</v>
      </c>
    </row>
    <row r="9" spans="1:8" s="83" customFormat="1" ht="19.5" customHeight="1" x14ac:dyDescent="0.3">
      <c r="C9" s="116" t="s">
        <v>166</v>
      </c>
      <c r="D9" s="117" t="s">
        <v>160</v>
      </c>
      <c r="E9" s="109">
        <v>1</v>
      </c>
      <c r="F9" s="110">
        <v>18</v>
      </c>
      <c r="G9" s="110" t="s">
        <v>261</v>
      </c>
      <c r="H9" s="117" t="s">
        <v>160</v>
      </c>
    </row>
    <row r="10" spans="1:8" s="83" customFormat="1" ht="19.5" hidden="1" customHeight="1" x14ac:dyDescent="0.3">
      <c r="C10" s="114" t="s">
        <v>166</v>
      </c>
      <c r="D10" s="115" t="s">
        <v>160</v>
      </c>
      <c r="E10" s="113">
        <v>3</v>
      </c>
      <c r="F10" s="97">
        <v>1</v>
      </c>
      <c r="G10" s="97" t="s">
        <v>262</v>
      </c>
      <c r="H10" s="115" t="s">
        <v>160</v>
      </c>
    </row>
    <row r="11" spans="1:8" s="83" customFormat="1" ht="19.5" customHeight="1" x14ac:dyDescent="0.3">
      <c r="C11" s="116" t="s">
        <v>166</v>
      </c>
      <c r="D11" s="117" t="s">
        <v>164</v>
      </c>
      <c r="E11" s="109">
        <v>11</v>
      </c>
      <c r="F11" s="110">
        <v>3</v>
      </c>
      <c r="G11" s="110" t="s">
        <v>261</v>
      </c>
      <c r="H11" s="117" t="s">
        <v>160</v>
      </c>
    </row>
    <row r="12" spans="1:8" s="83" customFormat="1" ht="19.5" customHeight="1" x14ac:dyDescent="0.3">
      <c r="C12" s="114" t="s">
        <v>166</v>
      </c>
      <c r="D12" s="115" t="s">
        <v>164</v>
      </c>
      <c r="E12" s="113">
        <v>11</v>
      </c>
      <c r="F12" s="97">
        <v>5</v>
      </c>
      <c r="G12" s="97" t="s">
        <v>261</v>
      </c>
      <c r="H12" s="115" t="s">
        <v>160</v>
      </c>
    </row>
    <row r="13" spans="1:8" s="83" customFormat="1" ht="19.5" customHeight="1" x14ac:dyDescent="0.3">
      <c r="C13" s="116" t="s">
        <v>166</v>
      </c>
      <c r="D13" s="117" t="s">
        <v>164</v>
      </c>
      <c r="E13" s="109">
        <v>12</v>
      </c>
      <c r="F13" s="110">
        <v>1</v>
      </c>
      <c r="G13" s="110" t="s">
        <v>261</v>
      </c>
      <c r="H13" s="117" t="s">
        <v>160</v>
      </c>
    </row>
    <row r="14" spans="1:8" s="83" customFormat="1" ht="19.5" customHeight="1" x14ac:dyDescent="0.3">
      <c r="C14" s="114" t="s">
        <v>166</v>
      </c>
      <c r="D14" s="115" t="s">
        <v>164</v>
      </c>
      <c r="E14" s="113">
        <v>12</v>
      </c>
      <c r="F14" s="97">
        <v>3</v>
      </c>
      <c r="G14" s="97" t="s">
        <v>261</v>
      </c>
      <c r="H14" s="115" t="s">
        <v>160</v>
      </c>
    </row>
    <row r="15" spans="1:8" s="83" customFormat="1" ht="19.5" customHeight="1" x14ac:dyDescent="0.3">
      <c r="C15" s="116" t="s">
        <v>166</v>
      </c>
      <c r="D15" s="117" t="s">
        <v>164</v>
      </c>
      <c r="E15" s="109">
        <v>12</v>
      </c>
      <c r="F15" s="110">
        <v>4</v>
      </c>
      <c r="G15" s="110" t="s">
        <v>261</v>
      </c>
      <c r="H15" s="117" t="s">
        <v>160</v>
      </c>
    </row>
    <row r="16" spans="1:8" s="83" customFormat="1" ht="19.5" customHeight="1" x14ac:dyDescent="0.3">
      <c r="C16" s="114" t="s">
        <v>166</v>
      </c>
      <c r="D16" s="115" t="s">
        <v>164</v>
      </c>
      <c r="E16" s="113">
        <v>12</v>
      </c>
      <c r="F16" s="97">
        <v>8</v>
      </c>
      <c r="G16" s="97" t="s">
        <v>261</v>
      </c>
      <c r="H16" s="115" t="s">
        <v>160</v>
      </c>
    </row>
    <row r="17" spans="3:8" s="83" customFormat="1" ht="19.5" customHeight="1" x14ac:dyDescent="0.3">
      <c r="C17" s="116" t="s">
        <v>166</v>
      </c>
      <c r="D17" s="117" t="s">
        <v>164</v>
      </c>
      <c r="E17" s="109">
        <v>12</v>
      </c>
      <c r="F17" s="110">
        <v>9</v>
      </c>
      <c r="G17" s="110" t="s">
        <v>261</v>
      </c>
      <c r="H17" s="117" t="s">
        <v>160</v>
      </c>
    </row>
    <row r="18" spans="3:8" s="83" customFormat="1" ht="19.5" hidden="1" customHeight="1" x14ac:dyDescent="0.3">
      <c r="C18" s="114" t="s">
        <v>166</v>
      </c>
      <c r="D18" s="115" t="s">
        <v>161</v>
      </c>
      <c r="E18" s="113">
        <v>1</v>
      </c>
      <c r="F18" s="97">
        <v>2</v>
      </c>
      <c r="G18" s="97" t="s">
        <v>261</v>
      </c>
      <c r="H18" s="115" t="s">
        <v>161</v>
      </c>
    </row>
    <row r="19" spans="3:8" s="83" customFormat="1" ht="19.5" hidden="1" customHeight="1" x14ac:dyDescent="0.3">
      <c r="C19" s="116" t="s">
        <v>166</v>
      </c>
      <c r="D19" s="117" t="s">
        <v>161</v>
      </c>
      <c r="E19" s="109">
        <v>3</v>
      </c>
      <c r="F19" s="110">
        <v>11</v>
      </c>
      <c r="G19" s="110" t="s">
        <v>261</v>
      </c>
      <c r="H19" s="117" t="s">
        <v>161</v>
      </c>
    </row>
    <row r="20" spans="3:8" s="83" customFormat="1" ht="19.5" hidden="1" customHeight="1" x14ac:dyDescent="0.3">
      <c r="C20" s="114" t="s">
        <v>166</v>
      </c>
      <c r="D20" s="115" t="s">
        <v>161</v>
      </c>
      <c r="E20" s="113">
        <v>3</v>
      </c>
      <c r="F20" s="97">
        <v>15</v>
      </c>
      <c r="G20" s="97" t="s">
        <v>261</v>
      </c>
      <c r="H20" s="115" t="s">
        <v>161</v>
      </c>
    </row>
    <row r="21" spans="3:8" s="83" customFormat="1" ht="19.5" hidden="1" customHeight="1" x14ac:dyDescent="0.3">
      <c r="C21" s="116" t="s">
        <v>166</v>
      </c>
      <c r="D21" s="117" t="s">
        <v>161</v>
      </c>
      <c r="E21" s="109">
        <v>13</v>
      </c>
      <c r="F21" s="110">
        <v>4</v>
      </c>
      <c r="G21" s="110" t="s">
        <v>261</v>
      </c>
      <c r="H21" s="117" t="s">
        <v>161</v>
      </c>
    </row>
    <row r="22" spans="3:8" s="83" customFormat="1" ht="19.5" hidden="1" customHeight="1" x14ac:dyDescent="0.3">
      <c r="C22" s="114" t="s">
        <v>166</v>
      </c>
      <c r="D22" s="115" t="s">
        <v>161</v>
      </c>
      <c r="E22" s="113">
        <v>13</v>
      </c>
      <c r="F22" s="97">
        <v>9</v>
      </c>
      <c r="G22" s="97" t="s">
        <v>261</v>
      </c>
      <c r="H22" s="115" t="s">
        <v>161</v>
      </c>
    </row>
    <row r="23" spans="3:8" s="83" customFormat="1" ht="19.5" hidden="1" customHeight="1" x14ac:dyDescent="0.3">
      <c r="C23" s="116" t="s">
        <v>166</v>
      </c>
      <c r="D23" s="117" t="s">
        <v>161</v>
      </c>
      <c r="E23" s="109">
        <v>13</v>
      </c>
      <c r="F23" s="110">
        <v>14</v>
      </c>
      <c r="G23" s="110" t="s">
        <v>261</v>
      </c>
      <c r="H23" s="117" t="s">
        <v>161</v>
      </c>
    </row>
    <row r="24" spans="3:8" s="83" customFormat="1" ht="19.5" hidden="1" customHeight="1" x14ac:dyDescent="0.3">
      <c r="C24" s="114" t="s">
        <v>166</v>
      </c>
      <c r="D24" s="115" t="s">
        <v>161</v>
      </c>
      <c r="E24" s="113">
        <v>14</v>
      </c>
      <c r="F24" s="97">
        <v>4</v>
      </c>
      <c r="G24" s="97" t="s">
        <v>261</v>
      </c>
      <c r="H24" s="115" t="s">
        <v>161</v>
      </c>
    </row>
    <row r="25" spans="3:8" s="83" customFormat="1" ht="19.5" hidden="1" customHeight="1" x14ac:dyDescent="0.3">
      <c r="C25" s="116" t="s">
        <v>166</v>
      </c>
      <c r="D25" s="117" t="s">
        <v>161</v>
      </c>
      <c r="E25" s="109">
        <v>14</v>
      </c>
      <c r="F25" s="110">
        <v>5</v>
      </c>
      <c r="G25" s="110" t="s">
        <v>261</v>
      </c>
      <c r="H25" s="117" t="s">
        <v>161</v>
      </c>
    </row>
    <row r="26" spans="3:8" s="83" customFormat="1" ht="19.5" hidden="1" customHeight="1" x14ac:dyDescent="0.3">
      <c r="C26" s="114" t="s">
        <v>166</v>
      </c>
      <c r="D26" s="115" t="s">
        <v>161</v>
      </c>
      <c r="E26" s="113">
        <v>14</v>
      </c>
      <c r="F26" s="97">
        <v>6</v>
      </c>
      <c r="G26" s="97" t="s">
        <v>261</v>
      </c>
      <c r="H26" s="115" t="s">
        <v>161</v>
      </c>
    </row>
    <row r="27" spans="3:8" s="83" customFormat="1" ht="19.5" hidden="1" customHeight="1" x14ac:dyDescent="0.3">
      <c r="C27" s="116" t="s">
        <v>166</v>
      </c>
      <c r="D27" s="117" t="s">
        <v>161</v>
      </c>
      <c r="E27" s="109">
        <v>14</v>
      </c>
      <c r="F27" s="110">
        <v>7</v>
      </c>
      <c r="G27" s="110" t="s">
        <v>261</v>
      </c>
      <c r="H27" s="117" t="s">
        <v>161</v>
      </c>
    </row>
    <row r="28" spans="3:8" s="83" customFormat="1" ht="19.5" hidden="1" customHeight="1" x14ac:dyDescent="0.3">
      <c r="C28" s="114" t="s">
        <v>166</v>
      </c>
      <c r="D28" s="115" t="s">
        <v>161</v>
      </c>
      <c r="E28" s="113">
        <v>14</v>
      </c>
      <c r="F28" s="97">
        <v>9</v>
      </c>
      <c r="G28" s="97" t="s">
        <v>261</v>
      </c>
      <c r="H28" s="115" t="s">
        <v>161</v>
      </c>
    </row>
    <row r="29" spans="3:8" s="83" customFormat="1" ht="19.5" hidden="1" customHeight="1" x14ac:dyDescent="0.3">
      <c r="C29" s="116" t="s">
        <v>166</v>
      </c>
      <c r="D29" s="117" t="s">
        <v>161</v>
      </c>
      <c r="E29" s="109">
        <v>14</v>
      </c>
      <c r="F29" s="110">
        <v>15</v>
      </c>
      <c r="G29" s="110" t="s">
        <v>261</v>
      </c>
      <c r="H29" s="117" t="s">
        <v>161</v>
      </c>
    </row>
    <row r="30" spans="3:8" s="83" customFormat="1" ht="19.5" hidden="1" customHeight="1" x14ac:dyDescent="0.3">
      <c r="C30" s="114" t="s">
        <v>166</v>
      </c>
      <c r="D30" s="115" t="s">
        <v>161</v>
      </c>
      <c r="E30" s="113">
        <v>14</v>
      </c>
      <c r="F30" s="97">
        <v>19</v>
      </c>
      <c r="G30" s="97" t="s">
        <v>261</v>
      </c>
      <c r="H30" s="115" t="s">
        <v>161</v>
      </c>
    </row>
    <row r="31" spans="3:8" s="83" customFormat="1" ht="19.5" hidden="1" customHeight="1" x14ac:dyDescent="0.3">
      <c r="C31" s="116" t="s">
        <v>166</v>
      </c>
      <c r="D31" s="117" t="s">
        <v>161</v>
      </c>
      <c r="E31" s="109">
        <v>17</v>
      </c>
      <c r="F31" s="110">
        <v>1</v>
      </c>
      <c r="G31" s="110" t="s">
        <v>261</v>
      </c>
      <c r="H31" s="117" t="s">
        <v>161</v>
      </c>
    </row>
    <row r="32" spans="3:8" s="83" customFormat="1" ht="19.5" hidden="1" customHeight="1" x14ac:dyDescent="0.3">
      <c r="C32" s="114" t="s">
        <v>166</v>
      </c>
      <c r="D32" s="115" t="s">
        <v>161</v>
      </c>
      <c r="E32" s="113">
        <v>17</v>
      </c>
      <c r="F32" s="97">
        <v>8</v>
      </c>
      <c r="G32" s="97" t="s">
        <v>261</v>
      </c>
      <c r="H32" s="115" t="s">
        <v>161</v>
      </c>
    </row>
    <row r="33" spans="3:8" s="83" customFormat="1" ht="19.5" hidden="1" customHeight="1" x14ac:dyDescent="0.3">
      <c r="C33" s="116" t="s">
        <v>166</v>
      </c>
      <c r="D33" s="117" t="s">
        <v>161</v>
      </c>
      <c r="E33" s="109">
        <v>19</v>
      </c>
      <c r="F33" s="110">
        <v>1</v>
      </c>
      <c r="G33" s="110" t="s">
        <v>261</v>
      </c>
      <c r="H33" s="117" t="s">
        <v>161</v>
      </c>
    </row>
    <row r="34" spans="3:8" s="83" customFormat="1" ht="19.5" hidden="1" customHeight="1" x14ac:dyDescent="0.3">
      <c r="C34" s="114" t="s">
        <v>166</v>
      </c>
      <c r="D34" s="115" t="s">
        <v>161</v>
      </c>
      <c r="E34" s="113">
        <v>20</v>
      </c>
      <c r="F34" s="97">
        <v>3</v>
      </c>
      <c r="G34" s="97" t="s">
        <v>261</v>
      </c>
      <c r="H34" s="115" t="s">
        <v>161</v>
      </c>
    </row>
    <row r="35" spans="3:8" s="83" customFormat="1" ht="19.5" hidden="1" customHeight="1" x14ac:dyDescent="0.3">
      <c r="C35" s="116" t="s">
        <v>166</v>
      </c>
      <c r="D35" s="117" t="s">
        <v>161</v>
      </c>
      <c r="E35" s="109">
        <v>20</v>
      </c>
      <c r="F35" s="110">
        <v>4</v>
      </c>
      <c r="G35" s="110" t="s">
        <v>261</v>
      </c>
      <c r="H35" s="117" t="s">
        <v>161</v>
      </c>
    </row>
    <row r="36" spans="3:8" s="83" customFormat="1" ht="19.5" hidden="1" customHeight="1" x14ac:dyDescent="0.3">
      <c r="C36" s="114" t="s">
        <v>166</v>
      </c>
      <c r="D36" s="115" t="s">
        <v>161</v>
      </c>
      <c r="E36" s="113">
        <v>20</v>
      </c>
      <c r="F36" s="97">
        <v>9</v>
      </c>
      <c r="G36" s="97" t="s">
        <v>261</v>
      </c>
      <c r="H36" s="115" t="s">
        <v>161</v>
      </c>
    </row>
    <row r="37" spans="3:8" s="83" customFormat="1" ht="19.5" hidden="1" customHeight="1" x14ac:dyDescent="0.3">
      <c r="C37" s="116" t="s">
        <v>166</v>
      </c>
      <c r="D37" s="117" t="s">
        <v>161</v>
      </c>
      <c r="E37" s="109">
        <v>20</v>
      </c>
      <c r="F37" s="110">
        <v>14</v>
      </c>
      <c r="G37" s="110" t="s">
        <v>261</v>
      </c>
      <c r="H37" s="117" t="s">
        <v>161</v>
      </c>
    </row>
    <row r="38" spans="3:8" s="83" customFormat="1" ht="19.5" hidden="1" customHeight="1" x14ac:dyDescent="0.3">
      <c r="C38" s="114" t="s">
        <v>166</v>
      </c>
      <c r="D38" s="115" t="s">
        <v>161</v>
      </c>
      <c r="E38" s="113">
        <v>21</v>
      </c>
      <c r="F38" s="97">
        <v>3</v>
      </c>
      <c r="G38" s="97" t="s">
        <v>261</v>
      </c>
      <c r="H38" s="115" t="s">
        <v>161</v>
      </c>
    </row>
    <row r="39" spans="3:8" s="83" customFormat="1" ht="19.5" hidden="1" customHeight="1" x14ac:dyDescent="0.3">
      <c r="C39" s="116" t="s">
        <v>166</v>
      </c>
      <c r="D39" s="117" t="s">
        <v>161</v>
      </c>
      <c r="E39" s="109">
        <v>21</v>
      </c>
      <c r="F39" s="110">
        <v>4</v>
      </c>
      <c r="G39" s="110" t="s">
        <v>261</v>
      </c>
      <c r="H39" s="117" t="s">
        <v>161</v>
      </c>
    </row>
    <row r="40" spans="3:8" s="83" customFormat="1" ht="19.5" hidden="1" customHeight="1" x14ac:dyDescent="0.3">
      <c r="C40" s="114" t="s">
        <v>166</v>
      </c>
      <c r="D40" s="115" t="s">
        <v>161</v>
      </c>
      <c r="E40" s="113">
        <v>21</v>
      </c>
      <c r="F40" s="97">
        <v>8</v>
      </c>
      <c r="G40" s="97" t="s">
        <v>261</v>
      </c>
      <c r="H40" s="115" t="s">
        <v>161</v>
      </c>
    </row>
    <row r="41" spans="3:8" s="83" customFormat="1" ht="19.5" hidden="1" customHeight="1" x14ac:dyDescent="0.3">
      <c r="C41" s="116" t="s">
        <v>166</v>
      </c>
      <c r="D41" s="117" t="s">
        <v>161</v>
      </c>
      <c r="E41" s="109">
        <v>21</v>
      </c>
      <c r="F41" s="110">
        <v>11</v>
      </c>
      <c r="G41" s="110" t="s">
        <v>261</v>
      </c>
      <c r="H41" s="117" t="s">
        <v>161</v>
      </c>
    </row>
    <row r="42" spans="3:8" s="83" customFormat="1" ht="19.5" hidden="1" customHeight="1" x14ac:dyDescent="0.3">
      <c r="C42" s="114" t="s">
        <v>166</v>
      </c>
      <c r="D42" s="115" t="s">
        <v>161</v>
      </c>
      <c r="E42" s="113">
        <v>22</v>
      </c>
      <c r="F42" s="97">
        <v>12</v>
      </c>
      <c r="G42" s="97" t="s">
        <v>261</v>
      </c>
      <c r="H42" s="115" t="s">
        <v>161</v>
      </c>
    </row>
    <row r="43" spans="3:8" s="83" customFormat="1" ht="19.5" hidden="1" customHeight="1" x14ac:dyDescent="0.3">
      <c r="C43" s="116" t="s">
        <v>166</v>
      </c>
      <c r="D43" s="117" t="s">
        <v>161</v>
      </c>
      <c r="E43" s="109">
        <v>22</v>
      </c>
      <c r="F43" s="110">
        <v>15</v>
      </c>
      <c r="G43" s="110" t="s">
        <v>261</v>
      </c>
      <c r="H43" s="117" t="s">
        <v>161</v>
      </c>
    </row>
    <row r="44" spans="3:8" s="83" customFormat="1" ht="19.5" hidden="1" customHeight="1" x14ac:dyDescent="0.3">
      <c r="C44" s="114" t="s">
        <v>166</v>
      </c>
      <c r="D44" s="115" t="s">
        <v>161</v>
      </c>
      <c r="E44" s="113">
        <v>22</v>
      </c>
      <c r="F44" s="97">
        <v>16</v>
      </c>
      <c r="G44" s="97" t="s">
        <v>261</v>
      </c>
      <c r="H44" s="115" t="s">
        <v>161</v>
      </c>
    </row>
    <row r="45" spans="3:8" s="83" customFormat="1" ht="19.5" hidden="1" customHeight="1" x14ac:dyDescent="0.3">
      <c r="C45" s="116" t="s">
        <v>166</v>
      </c>
      <c r="D45" s="117" t="s">
        <v>161</v>
      </c>
      <c r="E45" s="109">
        <v>22</v>
      </c>
      <c r="F45" s="110">
        <v>17</v>
      </c>
      <c r="G45" s="110" t="s">
        <v>261</v>
      </c>
      <c r="H45" s="117" t="s">
        <v>161</v>
      </c>
    </row>
    <row r="46" spans="3:8" s="83" customFormat="1" ht="19.5" hidden="1" customHeight="1" x14ac:dyDescent="0.3">
      <c r="C46" s="114" t="s">
        <v>166</v>
      </c>
      <c r="D46" s="115" t="s">
        <v>161</v>
      </c>
      <c r="E46" s="113">
        <v>22</v>
      </c>
      <c r="F46" s="97">
        <v>18</v>
      </c>
      <c r="G46" s="97" t="s">
        <v>261</v>
      </c>
      <c r="H46" s="115" t="s">
        <v>161</v>
      </c>
    </row>
    <row r="47" spans="3:8" s="83" customFormat="1" ht="19.5" hidden="1" customHeight="1" x14ac:dyDescent="0.3">
      <c r="C47" s="116" t="s">
        <v>166</v>
      </c>
      <c r="D47" s="117" t="s">
        <v>161</v>
      </c>
      <c r="E47" s="109">
        <v>23</v>
      </c>
      <c r="F47" s="110">
        <v>8</v>
      </c>
      <c r="G47" s="110" t="s">
        <v>261</v>
      </c>
      <c r="H47" s="117" t="s">
        <v>161</v>
      </c>
    </row>
    <row r="48" spans="3:8" s="83" customFormat="1" ht="19.5" hidden="1" customHeight="1" x14ac:dyDescent="0.3">
      <c r="C48" s="114" t="s">
        <v>166</v>
      </c>
      <c r="D48" s="115" t="s">
        <v>161</v>
      </c>
      <c r="E48" s="113">
        <v>23</v>
      </c>
      <c r="F48" s="97">
        <v>17</v>
      </c>
      <c r="G48" s="97" t="s">
        <v>261</v>
      </c>
      <c r="H48" s="115" t="s">
        <v>161</v>
      </c>
    </row>
    <row r="49" spans="3:8" s="83" customFormat="1" ht="19.5" customHeight="1" x14ac:dyDescent="0.3">
      <c r="C49" s="114" t="s">
        <v>166</v>
      </c>
      <c r="D49" s="115" t="s">
        <v>160</v>
      </c>
      <c r="E49" s="113">
        <v>12</v>
      </c>
      <c r="F49" s="97">
        <v>13</v>
      </c>
      <c r="G49" s="97" t="s">
        <v>261</v>
      </c>
      <c r="H49" s="115" t="s">
        <v>160</v>
      </c>
    </row>
    <row r="50" spans="3:8" s="83" customFormat="1" ht="19.5" customHeight="1" x14ac:dyDescent="0.3">
      <c r="C50" s="114" t="s">
        <v>166</v>
      </c>
      <c r="D50" s="115" t="s">
        <v>164</v>
      </c>
      <c r="E50" s="113">
        <v>12</v>
      </c>
      <c r="F50" s="97">
        <v>14</v>
      </c>
      <c r="G50" s="97" t="s">
        <v>261</v>
      </c>
      <c r="H50" s="115" t="s">
        <v>160</v>
      </c>
    </row>
    <row r="51" spans="3:8" s="83" customFormat="1" ht="19.5" customHeight="1" x14ac:dyDescent="0.3">
      <c r="C51" s="116" t="s">
        <v>166</v>
      </c>
      <c r="D51" s="117" t="s">
        <v>164</v>
      </c>
      <c r="E51" s="109">
        <v>12</v>
      </c>
      <c r="F51" s="110">
        <v>15</v>
      </c>
      <c r="G51" s="110" t="s">
        <v>261</v>
      </c>
      <c r="H51" s="117" t="s">
        <v>160</v>
      </c>
    </row>
    <row r="52" spans="3:8" s="83" customFormat="1" ht="19.5" customHeight="1" x14ac:dyDescent="0.3">
      <c r="C52" s="114" t="s">
        <v>166</v>
      </c>
      <c r="D52" s="115" t="s">
        <v>164</v>
      </c>
      <c r="E52" s="113">
        <v>12</v>
      </c>
      <c r="F52" s="97">
        <v>17</v>
      </c>
      <c r="G52" s="97" t="s">
        <v>261</v>
      </c>
      <c r="H52" s="115" t="s">
        <v>160</v>
      </c>
    </row>
    <row r="53" spans="3:8" s="83" customFormat="1" ht="19.5" customHeight="1" x14ac:dyDescent="0.3">
      <c r="C53" s="116" t="s">
        <v>166</v>
      </c>
      <c r="D53" s="117" t="s">
        <v>164</v>
      </c>
      <c r="E53" s="109">
        <v>13</v>
      </c>
      <c r="F53" s="110">
        <v>1</v>
      </c>
      <c r="G53" s="110" t="s">
        <v>261</v>
      </c>
      <c r="H53" s="117" t="s">
        <v>160</v>
      </c>
    </row>
    <row r="54" spans="3:8" s="83" customFormat="1" ht="19.5" customHeight="1" x14ac:dyDescent="0.3">
      <c r="C54" s="116" t="s">
        <v>166</v>
      </c>
      <c r="D54" s="117" t="s">
        <v>160</v>
      </c>
      <c r="E54" s="109">
        <v>13</v>
      </c>
      <c r="F54" s="110">
        <v>5</v>
      </c>
      <c r="G54" s="110" t="s">
        <v>261</v>
      </c>
      <c r="H54" s="117" t="s">
        <v>160</v>
      </c>
    </row>
    <row r="55" spans="3:8" s="83" customFormat="1" ht="19.5" customHeight="1" x14ac:dyDescent="0.3">
      <c r="C55" s="114" t="s">
        <v>166</v>
      </c>
      <c r="D55" s="115" t="s">
        <v>164</v>
      </c>
      <c r="E55" s="113">
        <v>13</v>
      </c>
      <c r="F55" s="97">
        <v>8</v>
      </c>
      <c r="G55" s="97" t="s">
        <v>261</v>
      </c>
      <c r="H55" s="115" t="s">
        <v>160</v>
      </c>
    </row>
    <row r="56" spans="3:8" s="83" customFormat="1" ht="19.5" customHeight="1" x14ac:dyDescent="0.3">
      <c r="C56" s="114" t="s">
        <v>166</v>
      </c>
      <c r="D56" s="115" t="s">
        <v>160</v>
      </c>
      <c r="E56" s="113">
        <v>13</v>
      </c>
      <c r="F56" s="97">
        <v>10</v>
      </c>
      <c r="G56" s="97" t="s">
        <v>261</v>
      </c>
      <c r="H56" s="115" t="s">
        <v>160</v>
      </c>
    </row>
    <row r="57" spans="3:8" s="83" customFormat="1" ht="19.5" customHeight="1" x14ac:dyDescent="0.3">
      <c r="C57" s="116" t="s">
        <v>166</v>
      </c>
      <c r="D57" s="117" t="s">
        <v>160</v>
      </c>
      <c r="E57" s="109">
        <v>13</v>
      </c>
      <c r="F57" s="110">
        <v>13</v>
      </c>
      <c r="G57" s="110" t="s">
        <v>261</v>
      </c>
      <c r="H57" s="117" t="s">
        <v>160</v>
      </c>
    </row>
    <row r="58" spans="3:8" s="83" customFormat="1" ht="19.5" customHeight="1" x14ac:dyDescent="0.3">
      <c r="C58" s="116" t="s">
        <v>166</v>
      </c>
      <c r="D58" s="117" t="s">
        <v>164</v>
      </c>
      <c r="E58" s="109">
        <v>20</v>
      </c>
      <c r="F58" s="110">
        <v>1</v>
      </c>
      <c r="G58" s="110" t="s">
        <v>261</v>
      </c>
      <c r="H58" s="117" t="s">
        <v>160</v>
      </c>
    </row>
    <row r="59" spans="3:8" s="83" customFormat="1" ht="19.5" customHeight="1" x14ac:dyDescent="0.3">
      <c r="C59" s="114" t="s">
        <v>166</v>
      </c>
      <c r="D59" s="115" t="s">
        <v>160</v>
      </c>
      <c r="E59" s="113">
        <v>20</v>
      </c>
      <c r="F59" s="97">
        <v>5</v>
      </c>
      <c r="G59" s="97" t="s">
        <v>261</v>
      </c>
      <c r="H59" s="115" t="s">
        <v>160</v>
      </c>
    </row>
    <row r="60" spans="3:8" s="83" customFormat="1" ht="19.5" customHeight="1" x14ac:dyDescent="0.3">
      <c r="C60" s="114" t="s">
        <v>166</v>
      </c>
      <c r="D60" s="115" t="s">
        <v>164</v>
      </c>
      <c r="E60" s="113">
        <v>20</v>
      </c>
      <c r="F60" s="97">
        <v>8</v>
      </c>
      <c r="G60" s="97" t="s">
        <v>261</v>
      </c>
      <c r="H60" s="115" t="s">
        <v>160</v>
      </c>
    </row>
    <row r="61" spans="3:8" s="83" customFormat="1" ht="19.5" customHeight="1" x14ac:dyDescent="0.3">
      <c r="C61" s="116" t="s">
        <v>166</v>
      </c>
      <c r="D61" s="117" t="s">
        <v>160</v>
      </c>
      <c r="E61" s="109">
        <v>20</v>
      </c>
      <c r="F61" s="110">
        <v>10</v>
      </c>
      <c r="G61" s="110" t="s">
        <v>261</v>
      </c>
      <c r="H61" s="117" t="s">
        <v>160</v>
      </c>
    </row>
    <row r="62" spans="3:8" s="84" customFormat="1" ht="19.5" customHeight="1" x14ac:dyDescent="0.3">
      <c r="C62" s="114" t="s">
        <v>166</v>
      </c>
      <c r="D62" s="115" t="s">
        <v>160</v>
      </c>
      <c r="E62" s="113">
        <v>20</v>
      </c>
      <c r="F62" s="97">
        <v>13</v>
      </c>
      <c r="G62" s="97" t="s">
        <v>261</v>
      </c>
      <c r="H62" s="115" t="s">
        <v>160</v>
      </c>
    </row>
    <row r="63" spans="3:8" s="84" customFormat="1" ht="19.5" hidden="1" customHeight="1" x14ac:dyDescent="0.3">
      <c r="C63" s="116" t="s">
        <v>166</v>
      </c>
      <c r="D63" s="117" t="s">
        <v>164</v>
      </c>
      <c r="E63" s="109">
        <v>21</v>
      </c>
      <c r="F63" s="110">
        <v>12</v>
      </c>
      <c r="G63" s="110" t="s">
        <v>261</v>
      </c>
      <c r="H63" s="117" t="s">
        <v>161</v>
      </c>
    </row>
    <row r="64" spans="3:8" s="84" customFormat="1" ht="19.5" customHeight="1" x14ac:dyDescent="0.3">
      <c r="C64" s="114" t="s">
        <v>166</v>
      </c>
      <c r="D64" s="115" t="s">
        <v>164</v>
      </c>
      <c r="E64" s="113">
        <v>22</v>
      </c>
      <c r="F64" s="97">
        <v>4</v>
      </c>
      <c r="G64" s="97" t="s">
        <v>261</v>
      </c>
      <c r="H64" s="115" t="s">
        <v>160</v>
      </c>
    </row>
    <row r="65" spans="3:8" s="84" customFormat="1" ht="19.5" customHeight="1" x14ac:dyDescent="0.3">
      <c r="C65" s="116" t="s">
        <v>166</v>
      </c>
      <c r="D65" s="117" t="s">
        <v>164</v>
      </c>
      <c r="E65" s="109">
        <v>22</v>
      </c>
      <c r="F65" s="110">
        <v>7</v>
      </c>
      <c r="G65" s="110" t="s">
        <v>261</v>
      </c>
      <c r="H65" s="117" t="s">
        <v>160</v>
      </c>
    </row>
    <row r="66" spans="3:8" s="84" customFormat="1" ht="19.5" customHeight="1" x14ac:dyDescent="0.3">
      <c r="C66" s="114" t="s">
        <v>166</v>
      </c>
      <c r="D66" s="115" t="s">
        <v>164</v>
      </c>
      <c r="E66" s="113">
        <v>22</v>
      </c>
      <c r="F66" s="97">
        <v>8</v>
      </c>
      <c r="G66" s="97" t="s">
        <v>261</v>
      </c>
      <c r="H66" s="115" t="s">
        <v>160</v>
      </c>
    </row>
    <row r="67" spans="3:8" s="84" customFormat="1" ht="19.5" customHeight="1" x14ac:dyDescent="0.3">
      <c r="C67" s="116" t="s">
        <v>166</v>
      </c>
      <c r="D67" s="117" t="s">
        <v>160</v>
      </c>
      <c r="E67" s="109">
        <v>22</v>
      </c>
      <c r="F67" s="110">
        <v>9</v>
      </c>
      <c r="G67" s="110" t="s">
        <v>261</v>
      </c>
      <c r="H67" s="117" t="s">
        <v>160</v>
      </c>
    </row>
    <row r="68" spans="3:8" s="84" customFormat="1" ht="19.5" customHeight="1" x14ac:dyDescent="0.3">
      <c r="C68" s="116" t="s">
        <v>166</v>
      </c>
      <c r="D68" s="117" t="s">
        <v>164</v>
      </c>
      <c r="E68" s="109">
        <v>22</v>
      </c>
      <c r="F68" s="110">
        <v>10</v>
      </c>
      <c r="G68" s="110" t="s">
        <v>261</v>
      </c>
      <c r="H68" s="117" t="s">
        <v>160</v>
      </c>
    </row>
    <row r="69" spans="3:8" s="84" customFormat="1" ht="19.5" customHeight="1" x14ac:dyDescent="0.3">
      <c r="C69" s="114" t="s">
        <v>166</v>
      </c>
      <c r="D69" s="115" t="s">
        <v>164</v>
      </c>
      <c r="E69" s="113">
        <v>22</v>
      </c>
      <c r="F69" s="97">
        <v>11</v>
      </c>
      <c r="G69" s="97" t="s">
        <v>261</v>
      </c>
      <c r="H69" s="115" t="s">
        <v>160</v>
      </c>
    </row>
    <row r="70" spans="3:8" s="84" customFormat="1" ht="19.5" customHeight="1" x14ac:dyDescent="0.3">
      <c r="C70" s="116" t="s">
        <v>166</v>
      </c>
      <c r="D70" s="117" t="s">
        <v>164</v>
      </c>
      <c r="E70" s="109">
        <v>22</v>
      </c>
      <c r="F70" s="110">
        <v>13</v>
      </c>
      <c r="G70" s="110" t="s">
        <v>261</v>
      </c>
      <c r="H70" s="117" t="s">
        <v>160</v>
      </c>
    </row>
    <row r="71" spans="3:8" s="84" customFormat="1" ht="19.5" hidden="1" customHeight="1" x14ac:dyDescent="0.3">
      <c r="C71" s="116" t="s">
        <v>163</v>
      </c>
      <c r="D71" s="117" t="s">
        <v>161</v>
      </c>
      <c r="E71" s="109">
        <v>1</v>
      </c>
      <c r="F71" s="110">
        <v>10</v>
      </c>
      <c r="G71" s="110" t="s">
        <v>261</v>
      </c>
      <c r="H71" s="117" t="s">
        <v>161</v>
      </c>
    </row>
    <row r="72" spans="3:8" s="84" customFormat="1" ht="19.5" hidden="1" customHeight="1" x14ac:dyDescent="0.3">
      <c r="C72" s="114" t="s">
        <v>163</v>
      </c>
      <c r="D72" s="115" t="s">
        <v>161</v>
      </c>
      <c r="E72" s="113">
        <v>15</v>
      </c>
      <c r="F72" s="97">
        <v>2</v>
      </c>
      <c r="G72" s="97" t="s">
        <v>261</v>
      </c>
      <c r="H72" s="115" t="s">
        <v>161</v>
      </c>
    </row>
    <row r="73" spans="3:8" s="84" customFormat="1" ht="19.5" hidden="1" customHeight="1" x14ac:dyDescent="0.3">
      <c r="C73" s="116" t="s">
        <v>163</v>
      </c>
      <c r="D73" s="117" t="s">
        <v>164</v>
      </c>
      <c r="E73" s="109">
        <v>11</v>
      </c>
      <c r="F73" s="110">
        <v>7</v>
      </c>
      <c r="G73" s="110" t="s">
        <v>261</v>
      </c>
      <c r="H73" s="117" t="s">
        <v>160</v>
      </c>
    </row>
    <row r="74" spans="3:8" s="84" customFormat="1" ht="19.5" hidden="1" customHeight="1" x14ac:dyDescent="0.3">
      <c r="C74" s="114" t="s">
        <v>163</v>
      </c>
      <c r="D74" s="115" t="s">
        <v>164</v>
      </c>
      <c r="E74" s="113">
        <v>12</v>
      </c>
      <c r="F74" s="97">
        <v>6</v>
      </c>
      <c r="G74" s="97" t="s">
        <v>261</v>
      </c>
      <c r="H74" s="115" t="s">
        <v>160</v>
      </c>
    </row>
    <row r="75" spans="3:8" s="84" customFormat="1" ht="19.5" hidden="1" customHeight="1" x14ac:dyDescent="0.3">
      <c r="C75" s="116" t="s">
        <v>160</v>
      </c>
      <c r="D75" s="117" t="s">
        <v>161</v>
      </c>
      <c r="E75" s="109">
        <v>3</v>
      </c>
      <c r="F75" s="110">
        <v>9</v>
      </c>
      <c r="G75" s="110" t="s">
        <v>261</v>
      </c>
      <c r="H75" s="117" t="s">
        <v>161</v>
      </c>
    </row>
    <row r="76" spans="3:8" s="84" customFormat="1" ht="19.5" hidden="1" customHeight="1" x14ac:dyDescent="0.3">
      <c r="C76" s="114" t="s">
        <v>160</v>
      </c>
      <c r="D76" s="115" t="s">
        <v>161</v>
      </c>
      <c r="E76" s="113">
        <v>4</v>
      </c>
      <c r="F76" s="97">
        <v>8</v>
      </c>
      <c r="G76" s="97" t="s">
        <v>261</v>
      </c>
      <c r="H76" s="115" t="s">
        <v>161</v>
      </c>
    </row>
    <row r="77" spans="3:8" s="84" customFormat="1" ht="19.5" hidden="1" customHeight="1" x14ac:dyDescent="0.3">
      <c r="C77" s="116" t="s">
        <v>160</v>
      </c>
      <c r="D77" s="117" t="s">
        <v>161</v>
      </c>
      <c r="E77" s="109">
        <v>6</v>
      </c>
      <c r="F77" s="110">
        <v>9</v>
      </c>
      <c r="G77" s="110" t="s">
        <v>261</v>
      </c>
      <c r="H77" s="117" t="s">
        <v>165</v>
      </c>
    </row>
    <row r="78" spans="3:8" s="84" customFormat="1" ht="19.5" hidden="1" customHeight="1" x14ac:dyDescent="0.3">
      <c r="C78" s="114" t="s">
        <v>160</v>
      </c>
      <c r="D78" s="115" t="s">
        <v>161</v>
      </c>
      <c r="E78" s="113">
        <v>6</v>
      </c>
      <c r="F78" s="97">
        <v>11</v>
      </c>
      <c r="G78" s="97" t="s">
        <v>261</v>
      </c>
      <c r="H78" s="115" t="s">
        <v>161</v>
      </c>
    </row>
    <row r="79" spans="3:8" s="84" customFormat="1" ht="19.5" hidden="1" customHeight="1" x14ac:dyDescent="0.3">
      <c r="C79" s="116" t="s">
        <v>160</v>
      </c>
      <c r="D79" s="117" t="s">
        <v>161</v>
      </c>
      <c r="E79" s="109">
        <v>6</v>
      </c>
      <c r="F79" s="110">
        <v>12</v>
      </c>
      <c r="G79" s="110" t="s">
        <v>261</v>
      </c>
      <c r="H79" s="117" t="s">
        <v>165</v>
      </c>
    </row>
    <row r="80" spans="3:8" s="84" customFormat="1" ht="19.5" hidden="1" customHeight="1" x14ac:dyDescent="0.3">
      <c r="C80" s="114" t="s">
        <v>160</v>
      </c>
      <c r="D80" s="115" t="s">
        <v>161</v>
      </c>
      <c r="E80" s="113">
        <v>6</v>
      </c>
      <c r="F80" s="97">
        <v>15</v>
      </c>
      <c r="G80" s="97" t="s">
        <v>261</v>
      </c>
      <c r="H80" s="115" t="s">
        <v>161</v>
      </c>
    </row>
    <row r="81" spans="3:8" s="84" customFormat="1" ht="19.5" hidden="1" customHeight="1" x14ac:dyDescent="0.3">
      <c r="C81" s="116" t="s">
        <v>160</v>
      </c>
      <c r="D81" s="117" t="s">
        <v>161</v>
      </c>
      <c r="E81" s="109">
        <v>13</v>
      </c>
      <c r="F81" s="110">
        <v>6</v>
      </c>
      <c r="G81" s="110" t="s">
        <v>261</v>
      </c>
      <c r="H81" s="117" t="s">
        <v>161</v>
      </c>
    </row>
    <row r="82" spans="3:8" s="84" customFormat="1" ht="19.5" hidden="1" customHeight="1" x14ac:dyDescent="0.3">
      <c r="C82" s="114" t="s">
        <v>160</v>
      </c>
      <c r="D82" s="115" t="s">
        <v>161</v>
      </c>
      <c r="E82" s="113">
        <v>13</v>
      </c>
      <c r="F82" s="97">
        <v>7</v>
      </c>
      <c r="G82" s="97" t="s">
        <v>261</v>
      </c>
      <c r="H82" s="115" t="s">
        <v>161</v>
      </c>
    </row>
    <row r="83" spans="3:8" s="84" customFormat="1" ht="19.5" hidden="1" customHeight="1" x14ac:dyDescent="0.3">
      <c r="C83" s="116" t="s">
        <v>160</v>
      </c>
      <c r="D83" s="117" t="s">
        <v>161</v>
      </c>
      <c r="E83" s="109">
        <v>13</v>
      </c>
      <c r="F83" s="110">
        <v>12</v>
      </c>
      <c r="G83" s="110" t="s">
        <v>261</v>
      </c>
      <c r="H83" s="117" t="s">
        <v>161</v>
      </c>
    </row>
    <row r="84" spans="3:8" s="84" customFormat="1" ht="19.5" hidden="1" customHeight="1" x14ac:dyDescent="0.3">
      <c r="C84" s="114" t="s">
        <v>160</v>
      </c>
      <c r="D84" s="115" t="s">
        <v>161</v>
      </c>
      <c r="E84" s="113">
        <v>19</v>
      </c>
      <c r="F84" s="97">
        <v>3</v>
      </c>
      <c r="G84" s="97" t="s">
        <v>261</v>
      </c>
      <c r="H84" s="115" t="s">
        <v>161</v>
      </c>
    </row>
    <row r="85" spans="3:8" s="84" customFormat="1" ht="19.5" hidden="1" customHeight="1" x14ac:dyDescent="0.3">
      <c r="C85" s="116" t="s">
        <v>160</v>
      </c>
      <c r="D85" s="117" t="s">
        <v>161</v>
      </c>
      <c r="E85" s="109">
        <v>20</v>
      </c>
      <c r="F85" s="110">
        <v>6</v>
      </c>
      <c r="G85" s="110" t="s">
        <v>261</v>
      </c>
      <c r="H85" s="117" t="s">
        <v>161</v>
      </c>
    </row>
    <row r="86" spans="3:8" s="84" customFormat="1" ht="19.5" hidden="1" customHeight="1" x14ac:dyDescent="0.3">
      <c r="C86" s="114" t="s">
        <v>160</v>
      </c>
      <c r="D86" s="115" t="s">
        <v>161</v>
      </c>
      <c r="E86" s="113">
        <v>20</v>
      </c>
      <c r="F86" s="97">
        <v>7</v>
      </c>
      <c r="G86" s="97" t="s">
        <v>261</v>
      </c>
      <c r="H86" s="115" t="s">
        <v>161</v>
      </c>
    </row>
    <row r="87" spans="3:8" s="84" customFormat="1" ht="19.5" hidden="1" customHeight="1" x14ac:dyDescent="0.3">
      <c r="C87" s="116" t="s">
        <v>160</v>
      </c>
      <c r="D87" s="117" t="s">
        <v>161</v>
      </c>
      <c r="E87" s="109">
        <v>20</v>
      </c>
      <c r="F87" s="110">
        <v>12</v>
      </c>
      <c r="G87" s="110" t="s">
        <v>261</v>
      </c>
      <c r="H87" s="117" t="s">
        <v>161</v>
      </c>
    </row>
    <row r="88" spans="3:8" s="84" customFormat="1" ht="19.5" hidden="1" customHeight="1" x14ac:dyDescent="0.3">
      <c r="C88" s="114" t="s">
        <v>160</v>
      </c>
      <c r="D88" s="115" t="s">
        <v>161</v>
      </c>
      <c r="E88" s="113">
        <v>22</v>
      </c>
      <c r="F88" s="97">
        <v>3</v>
      </c>
      <c r="G88" s="97" t="s">
        <v>261</v>
      </c>
      <c r="H88" s="115" t="s">
        <v>161</v>
      </c>
    </row>
    <row r="89" spans="3:8" s="84" customFormat="1" ht="19.5" hidden="1" customHeight="1" x14ac:dyDescent="0.3">
      <c r="C89" s="116" t="s">
        <v>161</v>
      </c>
      <c r="D89" s="117" t="s">
        <v>163</v>
      </c>
      <c r="E89" s="109">
        <v>1</v>
      </c>
      <c r="F89" s="110">
        <v>4</v>
      </c>
      <c r="G89" s="110" t="s">
        <v>261</v>
      </c>
      <c r="H89" s="117" t="s">
        <v>162</v>
      </c>
    </row>
    <row r="90" spans="3:8" s="84" customFormat="1" ht="19.5" hidden="1" customHeight="1" x14ac:dyDescent="0.3">
      <c r="C90" s="114" t="s">
        <v>161</v>
      </c>
      <c r="D90" s="115" t="s">
        <v>163</v>
      </c>
      <c r="E90" s="113">
        <v>1</v>
      </c>
      <c r="F90" s="97">
        <v>8</v>
      </c>
      <c r="G90" s="97" t="s">
        <v>261</v>
      </c>
      <c r="H90" s="115" t="s">
        <v>162</v>
      </c>
    </row>
    <row r="91" spans="3:8" s="84" customFormat="1" ht="19.5" hidden="1" customHeight="1" x14ac:dyDescent="0.3">
      <c r="C91" s="116" t="s">
        <v>161</v>
      </c>
      <c r="D91" s="117" t="s">
        <v>163</v>
      </c>
      <c r="E91" s="109">
        <v>1</v>
      </c>
      <c r="F91" s="110">
        <v>9</v>
      </c>
      <c r="G91" s="110" t="s">
        <v>261</v>
      </c>
      <c r="H91" s="117" t="s">
        <v>162</v>
      </c>
    </row>
    <row r="92" spans="3:8" s="84" customFormat="1" ht="19.5" hidden="1" customHeight="1" x14ac:dyDescent="0.3">
      <c r="C92" s="114" t="s">
        <v>161</v>
      </c>
      <c r="D92" s="115" t="s">
        <v>163</v>
      </c>
      <c r="E92" s="113">
        <v>6</v>
      </c>
      <c r="F92" s="97">
        <v>2</v>
      </c>
      <c r="G92" s="97" t="s">
        <v>261</v>
      </c>
      <c r="H92" s="115" t="s">
        <v>163</v>
      </c>
    </row>
    <row r="93" spans="3:8" s="84" customFormat="1" ht="19.5" hidden="1" customHeight="1" x14ac:dyDescent="0.3">
      <c r="C93" s="116" t="s">
        <v>161</v>
      </c>
      <c r="D93" s="117" t="s">
        <v>163</v>
      </c>
      <c r="E93" s="109">
        <v>6</v>
      </c>
      <c r="F93" s="110">
        <v>13</v>
      </c>
      <c r="G93" s="110" t="s">
        <v>261</v>
      </c>
      <c r="H93" s="117" t="s">
        <v>162</v>
      </c>
    </row>
    <row r="94" spans="3:8" s="84" customFormat="1" ht="19.5" hidden="1" customHeight="1" x14ac:dyDescent="0.3">
      <c r="C94" s="114" t="s">
        <v>161</v>
      </c>
      <c r="D94" s="115" t="s">
        <v>163</v>
      </c>
      <c r="E94" s="113">
        <v>9</v>
      </c>
      <c r="F94" s="97">
        <v>1</v>
      </c>
      <c r="G94" s="97" t="s">
        <v>261</v>
      </c>
      <c r="H94" s="115" t="s">
        <v>163</v>
      </c>
    </row>
    <row r="95" spans="3:8" s="84" customFormat="1" ht="19.5" hidden="1" customHeight="1" x14ac:dyDescent="0.3">
      <c r="C95" s="116" t="s">
        <v>161</v>
      </c>
      <c r="D95" s="117" t="s">
        <v>163</v>
      </c>
      <c r="E95" s="109">
        <v>16</v>
      </c>
      <c r="F95" s="110">
        <v>4</v>
      </c>
      <c r="G95" s="110" t="s">
        <v>261</v>
      </c>
      <c r="H95" s="117" t="s">
        <v>163</v>
      </c>
    </row>
    <row r="96" spans="3:8" s="84" customFormat="1" ht="19.5" hidden="1" customHeight="1" x14ac:dyDescent="0.3">
      <c r="C96" s="114" t="s">
        <v>161</v>
      </c>
      <c r="D96" s="115" t="s">
        <v>163</v>
      </c>
      <c r="E96" s="113">
        <v>17</v>
      </c>
      <c r="F96" s="97">
        <v>7</v>
      </c>
      <c r="G96" s="97" t="s">
        <v>261</v>
      </c>
      <c r="H96" s="115" t="s">
        <v>162</v>
      </c>
    </row>
    <row r="97" spans="3:8" s="84" customFormat="1" ht="19.5" hidden="1" customHeight="1" x14ac:dyDescent="0.3">
      <c r="C97" s="116" t="s">
        <v>161</v>
      </c>
      <c r="D97" s="117" t="s">
        <v>163</v>
      </c>
      <c r="E97" s="109">
        <v>17</v>
      </c>
      <c r="F97" s="110">
        <v>9</v>
      </c>
      <c r="G97" s="110" t="s">
        <v>261</v>
      </c>
      <c r="H97" s="117" t="s">
        <v>163</v>
      </c>
    </row>
    <row r="98" spans="3:8" s="84" customFormat="1" ht="19.5" hidden="1" customHeight="1" x14ac:dyDescent="0.3">
      <c r="C98" s="114" t="s">
        <v>161</v>
      </c>
      <c r="D98" s="115" t="s">
        <v>160</v>
      </c>
      <c r="E98" s="113">
        <v>1</v>
      </c>
      <c r="F98" s="97">
        <v>1</v>
      </c>
      <c r="G98" s="97" t="s">
        <v>261</v>
      </c>
      <c r="H98" s="115" t="s">
        <v>160</v>
      </c>
    </row>
    <row r="99" spans="3:8" s="84" customFormat="1" ht="19.5" hidden="1" customHeight="1" x14ac:dyDescent="0.3">
      <c r="C99" s="116" t="s">
        <v>161</v>
      </c>
      <c r="D99" s="117" t="s">
        <v>160</v>
      </c>
      <c r="E99" s="109">
        <v>9</v>
      </c>
      <c r="F99" s="110">
        <v>13</v>
      </c>
      <c r="G99" s="110" t="s">
        <v>261</v>
      </c>
      <c r="H99" s="117" t="s">
        <v>160</v>
      </c>
    </row>
    <row r="100" spans="3:8" s="84" customFormat="1" ht="19.5" hidden="1" customHeight="1" x14ac:dyDescent="0.3">
      <c r="C100" s="114" t="s">
        <v>161</v>
      </c>
      <c r="D100" s="115" t="s">
        <v>160</v>
      </c>
      <c r="E100" s="113">
        <v>20</v>
      </c>
      <c r="F100" s="97">
        <v>11</v>
      </c>
      <c r="G100" s="97" t="s">
        <v>261</v>
      </c>
      <c r="H100" s="115" t="s">
        <v>160</v>
      </c>
    </row>
    <row r="101" spans="3:8" s="84" customFormat="1" ht="19.5" hidden="1" customHeight="1" x14ac:dyDescent="0.3">
      <c r="C101" s="116" t="s">
        <v>161</v>
      </c>
      <c r="D101" s="117" t="s">
        <v>160</v>
      </c>
      <c r="E101" s="109">
        <v>22</v>
      </c>
      <c r="F101" s="110">
        <v>5</v>
      </c>
      <c r="G101" s="110" t="s">
        <v>261</v>
      </c>
      <c r="H101" s="117" t="s">
        <v>160</v>
      </c>
    </row>
    <row r="102" spans="3:8" s="84" customFormat="1" ht="19.5" hidden="1" customHeight="1" x14ac:dyDescent="0.3">
      <c r="C102" s="114" t="s">
        <v>161</v>
      </c>
      <c r="D102" s="115" t="s">
        <v>160</v>
      </c>
      <c r="E102" s="113">
        <v>23</v>
      </c>
      <c r="F102" s="97">
        <v>1</v>
      </c>
      <c r="G102" s="97" t="s">
        <v>261</v>
      </c>
      <c r="H102" s="115" t="s">
        <v>160</v>
      </c>
    </row>
    <row r="103" spans="3:8" s="84" customFormat="1" ht="19.5" hidden="1" customHeight="1" x14ac:dyDescent="0.3">
      <c r="C103" s="116" t="s">
        <v>161</v>
      </c>
      <c r="D103" s="117" t="s">
        <v>160</v>
      </c>
      <c r="E103" s="109">
        <v>24</v>
      </c>
      <c r="F103" s="110">
        <v>2</v>
      </c>
      <c r="G103" s="110" t="s">
        <v>261</v>
      </c>
      <c r="H103" s="117" t="s">
        <v>160</v>
      </c>
    </row>
    <row r="104" spans="3:8" s="84" customFormat="1" ht="19.5" hidden="1" customHeight="1" x14ac:dyDescent="0.3">
      <c r="C104" s="114" t="s">
        <v>161</v>
      </c>
      <c r="D104" s="115" t="s">
        <v>161</v>
      </c>
      <c r="E104" s="113">
        <v>1</v>
      </c>
      <c r="F104" s="97">
        <v>14</v>
      </c>
      <c r="G104" s="97" t="s">
        <v>261</v>
      </c>
      <c r="H104" s="115" t="s">
        <v>161</v>
      </c>
    </row>
    <row r="105" spans="3:8" s="84" customFormat="1" ht="19.5" hidden="1" customHeight="1" x14ac:dyDescent="0.3">
      <c r="C105" s="116" t="s">
        <v>161</v>
      </c>
      <c r="D105" s="117" t="s">
        <v>161</v>
      </c>
      <c r="E105" s="109">
        <v>3</v>
      </c>
      <c r="F105" s="110">
        <v>5</v>
      </c>
      <c r="G105" s="110" t="s">
        <v>261</v>
      </c>
      <c r="H105" s="117" t="s">
        <v>161</v>
      </c>
    </row>
    <row r="106" spans="3:8" s="84" customFormat="1" ht="19.5" hidden="1" customHeight="1" x14ac:dyDescent="0.3">
      <c r="C106" s="114" t="s">
        <v>161</v>
      </c>
      <c r="D106" s="115" t="s">
        <v>161</v>
      </c>
      <c r="E106" s="113">
        <v>3</v>
      </c>
      <c r="F106" s="97">
        <v>6</v>
      </c>
      <c r="G106" s="97" t="s">
        <v>261</v>
      </c>
      <c r="H106" s="115" t="s">
        <v>161</v>
      </c>
    </row>
    <row r="107" spans="3:8" s="84" customFormat="1" ht="19.5" hidden="1" customHeight="1" x14ac:dyDescent="0.3">
      <c r="C107" s="116" t="s">
        <v>161</v>
      </c>
      <c r="D107" s="117" t="s">
        <v>161</v>
      </c>
      <c r="E107" s="109">
        <v>3</v>
      </c>
      <c r="F107" s="110">
        <v>8</v>
      </c>
      <c r="G107" s="110" t="s">
        <v>261</v>
      </c>
      <c r="H107" s="117" t="s">
        <v>161</v>
      </c>
    </row>
    <row r="108" spans="3:8" s="84" customFormat="1" ht="19.5" hidden="1" customHeight="1" x14ac:dyDescent="0.3">
      <c r="C108" s="114" t="s">
        <v>161</v>
      </c>
      <c r="D108" s="115" t="s">
        <v>161</v>
      </c>
      <c r="E108" s="113">
        <v>4</v>
      </c>
      <c r="F108" s="97">
        <v>4</v>
      </c>
      <c r="G108" s="97" t="s">
        <v>261</v>
      </c>
      <c r="H108" s="115" t="s">
        <v>161</v>
      </c>
    </row>
    <row r="109" spans="3:8" s="84" customFormat="1" ht="19.5" hidden="1" customHeight="1" x14ac:dyDescent="0.3">
      <c r="C109" s="116" t="s">
        <v>161</v>
      </c>
      <c r="D109" s="117" t="s">
        <v>161</v>
      </c>
      <c r="E109" s="109">
        <v>4</v>
      </c>
      <c r="F109" s="110">
        <v>7</v>
      </c>
      <c r="G109" s="110" t="s">
        <v>261</v>
      </c>
      <c r="H109" s="117" t="s">
        <v>161</v>
      </c>
    </row>
    <row r="110" spans="3:8" s="84" customFormat="1" ht="19.5" hidden="1" customHeight="1" x14ac:dyDescent="0.3">
      <c r="C110" s="114" t="s">
        <v>161</v>
      </c>
      <c r="D110" s="115" t="s">
        <v>161</v>
      </c>
      <c r="E110" s="113">
        <v>4</v>
      </c>
      <c r="F110" s="97">
        <v>12</v>
      </c>
      <c r="G110" s="97" t="s">
        <v>261</v>
      </c>
      <c r="H110" s="115" t="s">
        <v>161</v>
      </c>
    </row>
    <row r="111" spans="3:8" s="84" customFormat="1" ht="19.5" hidden="1" customHeight="1" x14ac:dyDescent="0.3">
      <c r="C111" s="116" t="s">
        <v>161</v>
      </c>
      <c r="D111" s="117" t="s">
        <v>161</v>
      </c>
      <c r="E111" s="109">
        <v>6</v>
      </c>
      <c r="F111" s="110">
        <v>1</v>
      </c>
      <c r="G111" s="110" t="s">
        <v>261</v>
      </c>
      <c r="H111" s="117" t="s">
        <v>161</v>
      </c>
    </row>
    <row r="112" spans="3:8" s="84" customFormat="1" ht="19.5" hidden="1" customHeight="1" x14ac:dyDescent="0.3">
      <c r="C112" s="114" t="s">
        <v>161</v>
      </c>
      <c r="D112" s="115" t="s">
        <v>161</v>
      </c>
      <c r="E112" s="113">
        <v>6</v>
      </c>
      <c r="F112" s="97">
        <v>8</v>
      </c>
      <c r="G112" s="97" t="s">
        <v>261</v>
      </c>
      <c r="H112" s="115" t="s">
        <v>161</v>
      </c>
    </row>
    <row r="113" spans="3:8" s="84" customFormat="1" ht="19.5" hidden="1" customHeight="1" x14ac:dyDescent="0.3">
      <c r="C113" s="116" t="s">
        <v>161</v>
      </c>
      <c r="D113" s="117" t="s">
        <v>161</v>
      </c>
      <c r="E113" s="109">
        <v>6</v>
      </c>
      <c r="F113" s="110">
        <v>14</v>
      </c>
      <c r="G113" s="110" t="s">
        <v>261</v>
      </c>
      <c r="H113" s="117" t="s">
        <v>161</v>
      </c>
    </row>
    <row r="114" spans="3:8" s="84" customFormat="1" ht="19.5" hidden="1" customHeight="1" x14ac:dyDescent="0.3">
      <c r="C114" s="114" t="s">
        <v>161</v>
      </c>
      <c r="D114" s="115" t="s">
        <v>161</v>
      </c>
      <c r="E114" s="113">
        <v>9</v>
      </c>
      <c r="F114" s="97">
        <v>14</v>
      </c>
      <c r="G114" s="97" t="s">
        <v>261</v>
      </c>
      <c r="H114" s="115" t="s">
        <v>161</v>
      </c>
    </row>
    <row r="115" spans="3:8" s="84" customFormat="1" ht="19.5" hidden="1" customHeight="1" x14ac:dyDescent="0.3">
      <c r="C115" s="116" t="s">
        <v>161</v>
      </c>
      <c r="D115" s="117" t="s">
        <v>161</v>
      </c>
      <c r="E115" s="109">
        <v>13</v>
      </c>
      <c r="F115" s="110">
        <v>2</v>
      </c>
      <c r="G115" s="110" t="s">
        <v>261</v>
      </c>
      <c r="H115" s="117" t="s">
        <v>161</v>
      </c>
    </row>
    <row r="116" spans="3:8" s="84" customFormat="1" ht="19.5" hidden="1" customHeight="1" x14ac:dyDescent="0.3">
      <c r="C116" s="114" t="s">
        <v>161</v>
      </c>
      <c r="D116" s="115" t="s">
        <v>161</v>
      </c>
      <c r="E116" s="113">
        <v>14</v>
      </c>
      <c r="F116" s="97">
        <v>3</v>
      </c>
      <c r="G116" s="97" t="s">
        <v>261</v>
      </c>
      <c r="H116" s="115" t="s">
        <v>161</v>
      </c>
    </row>
    <row r="117" spans="3:8" s="84" customFormat="1" ht="19.5" hidden="1" customHeight="1" x14ac:dyDescent="0.3">
      <c r="C117" s="116" t="s">
        <v>161</v>
      </c>
      <c r="D117" s="117" t="s">
        <v>161</v>
      </c>
      <c r="E117" s="109">
        <v>14</v>
      </c>
      <c r="F117" s="110">
        <v>11</v>
      </c>
      <c r="G117" s="110" t="s">
        <v>261</v>
      </c>
      <c r="H117" s="117" t="s">
        <v>161</v>
      </c>
    </row>
    <row r="118" spans="3:8" s="84" customFormat="1" ht="19.5" hidden="1" customHeight="1" x14ac:dyDescent="0.3">
      <c r="C118" s="114" t="s">
        <v>161</v>
      </c>
      <c r="D118" s="115" t="s">
        <v>161</v>
      </c>
      <c r="E118" s="113">
        <v>14</v>
      </c>
      <c r="F118" s="97">
        <v>14</v>
      </c>
      <c r="G118" s="97" t="s">
        <v>261</v>
      </c>
      <c r="H118" s="115" t="s">
        <v>161</v>
      </c>
    </row>
    <row r="119" spans="3:8" s="84" customFormat="1" ht="19.5" hidden="1" customHeight="1" x14ac:dyDescent="0.3">
      <c r="C119" s="116" t="s">
        <v>161</v>
      </c>
      <c r="D119" s="117" t="s">
        <v>161</v>
      </c>
      <c r="E119" s="109">
        <v>14</v>
      </c>
      <c r="F119" s="110">
        <v>16</v>
      </c>
      <c r="G119" s="110" t="s">
        <v>261</v>
      </c>
      <c r="H119" s="117" t="s">
        <v>161</v>
      </c>
    </row>
    <row r="120" spans="3:8" s="84" customFormat="1" ht="19.5" hidden="1" customHeight="1" x14ac:dyDescent="0.3">
      <c r="C120" s="114" t="s">
        <v>161</v>
      </c>
      <c r="D120" s="115" t="s">
        <v>161</v>
      </c>
      <c r="E120" s="113">
        <v>15</v>
      </c>
      <c r="F120" s="97">
        <v>7</v>
      </c>
      <c r="G120" s="97" t="s">
        <v>261</v>
      </c>
      <c r="H120" s="115" t="s">
        <v>165</v>
      </c>
    </row>
    <row r="121" spans="3:8" s="84" customFormat="1" ht="19.5" hidden="1" customHeight="1" x14ac:dyDescent="0.3">
      <c r="C121" s="116" t="s">
        <v>161</v>
      </c>
      <c r="D121" s="117" t="s">
        <v>161</v>
      </c>
      <c r="E121" s="109">
        <v>16</v>
      </c>
      <c r="F121" s="110">
        <v>3</v>
      </c>
      <c r="G121" s="110" t="s">
        <v>261</v>
      </c>
      <c r="H121" s="117" t="s">
        <v>161</v>
      </c>
    </row>
    <row r="122" spans="3:8" s="84" customFormat="1" ht="19.5" hidden="1" customHeight="1" x14ac:dyDescent="0.3">
      <c r="C122" s="114" t="s">
        <v>161</v>
      </c>
      <c r="D122" s="115" t="s">
        <v>161</v>
      </c>
      <c r="E122" s="113">
        <v>16</v>
      </c>
      <c r="F122" s="97">
        <v>8</v>
      </c>
      <c r="G122" s="97" t="s">
        <v>261</v>
      </c>
      <c r="H122" s="115" t="s">
        <v>161</v>
      </c>
    </row>
    <row r="123" spans="3:8" s="84" customFormat="1" ht="19.5" hidden="1" customHeight="1" x14ac:dyDescent="0.3">
      <c r="C123" s="116" t="s">
        <v>161</v>
      </c>
      <c r="D123" s="117" t="s">
        <v>161</v>
      </c>
      <c r="E123" s="109">
        <v>16</v>
      </c>
      <c r="F123" s="110">
        <v>10</v>
      </c>
      <c r="G123" s="110" t="s">
        <v>261</v>
      </c>
      <c r="H123" s="117" t="s">
        <v>161</v>
      </c>
    </row>
    <row r="124" spans="3:8" s="84" customFormat="1" ht="19.5" hidden="1" customHeight="1" x14ac:dyDescent="0.3">
      <c r="C124" s="114" t="s">
        <v>161</v>
      </c>
      <c r="D124" s="115" t="s">
        <v>161</v>
      </c>
      <c r="E124" s="113">
        <v>16</v>
      </c>
      <c r="F124" s="97">
        <v>11</v>
      </c>
      <c r="G124" s="97" t="s">
        <v>261</v>
      </c>
      <c r="H124" s="115" t="s">
        <v>161</v>
      </c>
    </row>
    <row r="125" spans="3:8" s="84" customFormat="1" ht="19.5" hidden="1" customHeight="1" x14ac:dyDescent="0.3">
      <c r="C125" s="116" t="s">
        <v>161</v>
      </c>
      <c r="D125" s="117" t="s">
        <v>161</v>
      </c>
      <c r="E125" s="109">
        <v>17</v>
      </c>
      <c r="F125" s="110">
        <v>5</v>
      </c>
      <c r="G125" s="110" t="s">
        <v>261</v>
      </c>
      <c r="H125" s="117" t="s">
        <v>161</v>
      </c>
    </row>
    <row r="126" spans="3:8" s="84" customFormat="1" ht="19.5" hidden="1" customHeight="1" x14ac:dyDescent="0.3">
      <c r="C126" s="114" t="s">
        <v>161</v>
      </c>
      <c r="D126" s="115" t="s">
        <v>161</v>
      </c>
      <c r="E126" s="113">
        <v>17</v>
      </c>
      <c r="F126" s="97">
        <v>12</v>
      </c>
      <c r="G126" s="97" t="s">
        <v>261</v>
      </c>
      <c r="H126" s="115" t="s">
        <v>161</v>
      </c>
    </row>
    <row r="127" spans="3:8" s="84" customFormat="1" ht="19.5" hidden="1" customHeight="1" x14ac:dyDescent="0.3">
      <c r="C127" s="116" t="s">
        <v>161</v>
      </c>
      <c r="D127" s="117" t="s">
        <v>161</v>
      </c>
      <c r="E127" s="109">
        <v>18</v>
      </c>
      <c r="F127" s="110">
        <v>1</v>
      </c>
      <c r="G127" s="110" t="s">
        <v>261</v>
      </c>
      <c r="H127" s="117" t="s">
        <v>161</v>
      </c>
    </row>
    <row r="128" spans="3:8" s="84" customFormat="1" ht="19.5" hidden="1" customHeight="1" x14ac:dyDescent="0.3">
      <c r="C128" s="114" t="s">
        <v>161</v>
      </c>
      <c r="D128" s="115" t="s">
        <v>161</v>
      </c>
      <c r="E128" s="113">
        <v>19</v>
      </c>
      <c r="F128" s="97">
        <v>2</v>
      </c>
      <c r="G128" s="97" t="s">
        <v>261</v>
      </c>
      <c r="H128" s="115" t="s">
        <v>161</v>
      </c>
    </row>
    <row r="129" spans="3:8" s="84" customFormat="1" ht="19.5" hidden="1" customHeight="1" x14ac:dyDescent="0.3">
      <c r="C129" s="116" t="s">
        <v>161</v>
      </c>
      <c r="D129" s="117" t="s">
        <v>161</v>
      </c>
      <c r="E129" s="109">
        <v>19</v>
      </c>
      <c r="F129" s="110">
        <v>4</v>
      </c>
      <c r="G129" s="110" t="s">
        <v>261</v>
      </c>
      <c r="H129" s="117" t="s">
        <v>161</v>
      </c>
    </row>
    <row r="130" spans="3:8" s="84" customFormat="1" ht="19.5" hidden="1" customHeight="1" x14ac:dyDescent="0.3">
      <c r="C130" s="114" t="s">
        <v>161</v>
      </c>
      <c r="D130" s="115" t="s">
        <v>161</v>
      </c>
      <c r="E130" s="113">
        <v>19</v>
      </c>
      <c r="F130" s="97">
        <v>5</v>
      </c>
      <c r="G130" s="97" t="s">
        <v>261</v>
      </c>
      <c r="H130" s="115" t="s">
        <v>161</v>
      </c>
    </row>
    <row r="131" spans="3:8" s="84" customFormat="1" ht="19.5" hidden="1" customHeight="1" x14ac:dyDescent="0.3">
      <c r="C131" s="116" t="s">
        <v>161</v>
      </c>
      <c r="D131" s="117" t="s">
        <v>161</v>
      </c>
      <c r="E131" s="109">
        <v>19</v>
      </c>
      <c r="F131" s="110">
        <v>6</v>
      </c>
      <c r="G131" s="110" t="s">
        <v>261</v>
      </c>
      <c r="H131" s="117" t="s">
        <v>161</v>
      </c>
    </row>
    <row r="132" spans="3:8" s="84" customFormat="1" ht="19.5" hidden="1" customHeight="1" x14ac:dyDescent="0.3">
      <c r="C132" s="114" t="s">
        <v>161</v>
      </c>
      <c r="D132" s="115" t="s">
        <v>161</v>
      </c>
      <c r="E132" s="113">
        <v>19</v>
      </c>
      <c r="F132" s="97">
        <v>10</v>
      </c>
      <c r="G132" s="97" t="s">
        <v>261</v>
      </c>
      <c r="H132" s="115" t="s">
        <v>161</v>
      </c>
    </row>
    <row r="133" spans="3:8" s="84" customFormat="1" ht="19.5" hidden="1" customHeight="1" x14ac:dyDescent="0.3">
      <c r="C133" s="116" t="s">
        <v>161</v>
      </c>
      <c r="D133" s="117" t="s">
        <v>161</v>
      </c>
      <c r="E133" s="109">
        <v>19</v>
      </c>
      <c r="F133" s="110">
        <v>11</v>
      </c>
      <c r="G133" s="110" t="s">
        <v>261</v>
      </c>
      <c r="H133" s="117" t="s">
        <v>161</v>
      </c>
    </row>
    <row r="134" spans="3:8" s="84" customFormat="1" ht="19.5" hidden="1" customHeight="1" x14ac:dyDescent="0.3">
      <c r="C134" s="114" t="s">
        <v>161</v>
      </c>
      <c r="D134" s="115" t="s">
        <v>161</v>
      </c>
      <c r="E134" s="113">
        <v>20</v>
      </c>
      <c r="F134" s="97">
        <v>2</v>
      </c>
      <c r="G134" s="97" t="s">
        <v>261</v>
      </c>
      <c r="H134" s="115" t="s">
        <v>161</v>
      </c>
    </row>
    <row r="135" spans="3:8" s="84" customFormat="1" ht="19.5" hidden="1" customHeight="1" x14ac:dyDescent="0.3">
      <c r="C135" s="116" t="s">
        <v>161</v>
      </c>
      <c r="D135" s="117" t="s">
        <v>161</v>
      </c>
      <c r="E135" s="109">
        <v>21</v>
      </c>
      <c r="F135" s="110">
        <v>1</v>
      </c>
      <c r="G135" s="110" t="s">
        <v>261</v>
      </c>
      <c r="H135" s="117" t="s">
        <v>161</v>
      </c>
    </row>
    <row r="136" spans="3:8" s="84" customFormat="1" ht="19.5" hidden="1" customHeight="1" x14ac:dyDescent="0.3">
      <c r="C136" s="114" t="s">
        <v>161</v>
      </c>
      <c r="D136" s="115" t="s">
        <v>161</v>
      </c>
      <c r="E136" s="113">
        <v>21</v>
      </c>
      <c r="F136" s="97">
        <v>2</v>
      </c>
      <c r="G136" s="97" t="s">
        <v>261</v>
      </c>
      <c r="H136" s="115" t="s">
        <v>161</v>
      </c>
    </row>
    <row r="137" spans="3:8" s="84" customFormat="1" ht="19.5" hidden="1" customHeight="1" x14ac:dyDescent="0.3">
      <c r="C137" s="116" t="s">
        <v>161</v>
      </c>
      <c r="D137" s="117" t="s">
        <v>161</v>
      </c>
      <c r="E137" s="109">
        <v>21</v>
      </c>
      <c r="F137" s="110">
        <v>5</v>
      </c>
      <c r="G137" s="110" t="s">
        <v>261</v>
      </c>
      <c r="H137" s="117" t="s">
        <v>161</v>
      </c>
    </row>
    <row r="138" spans="3:8" s="84" customFormat="1" ht="19.5" hidden="1" customHeight="1" x14ac:dyDescent="0.3">
      <c r="C138" s="114" t="s">
        <v>161</v>
      </c>
      <c r="D138" s="115" t="s">
        <v>161</v>
      </c>
      <c r="E138" s="113">
        <v>21</v>
      </c>
      <c r="F138" s="97">
        <v>6</v>
      </c>
      <c r="G138" s="97" t="s">
        <v>261</v>
      </c>
      <c r="H138" s="115" t="s">
        <v>161</v>
      </c>
    </row>
    <row r="139" spans="3:8" s="84" customFormat="1" ht="19.5" hidden="1" customHeight="1" x14ac:dyDescent="0.3">
      <c r="C139" s="116" t="s">
        <v>161</v>
      </c>
      <c r="D139" s="117" t="s">
        <v>161</v>
      </c>
      <c r="E139" s="109">
        <v>21</v>
      </c>
      <c r="F139" s="110">
        <v>9</v>
      </c>
      <c r="G139" s="110" t="s">
        <v>261</v>
      </c>
      <c r="H139" s="117" t="s">
        <v>161</v>
      </c>
    </row>
    <row r="140" spans="3:8" s="84" customFormat="1" ht="19.5" hidden="1" customHeight="1" x14ac:dyDescent="0.3">
      <c r="C140" s="114" t="s">
        <v>161</v>
      </c>
      <c r="D140" s="115" t="s">
        <v>161</v>
      </c>
      <c r="E140" s="113">
        <v>22</v>
      </c>
      <c r="F140" s="97">
        <v>1</v>
      </c>
      <c r="G140" s="97" t="s">
        <v>261</v>
      </c>
      <c r="H140" s="115" t="s">
        <v>161</v>
      </c>
    </row>
    <row r="141" spans="3:8" s="84" customFormat="1" ht="19.5" hidden="1" customHeight="1" x14ac:dyDescent="0.3">
      <c r="C141" s="116" t="s">
        <v>161</v>
      </c>
      <c r="D141" s="117" t="s">
        <v>161</v>
      </c>
      <c r="E141" s="109">
        <v>22</v>
      </c>
      <c r="F141" s="110">
        <v>2</v>
      </c>
      <c r="G141" s="110" t="s">
        <v>261</v>
      </c>
      <c r="H141" s="117" t="s">
        <v>165</v>
      </c>
    </row>
    <row r="142" spans="3:8" s="84" customFormat="1" ht="19.5" hidden="1" customHeight="1" x14ac:dyDescent="0.3">
      <c r="C142" s="114" t="s">
        <v>161</v>
      </c>
      <c r="D142" s="115" t="s">
        <v>161</v>
      </c>
      <c r="E142" s="113">
        <v>22</v>
      </c>
      <c r="F142" s="97">
        <v>6</v>
      </c>
      <c r="G142" s="97" t="s">
        <v>261</v>
      </c>
      <c r="H142" s="115" t="s">
        <v>161</v>
      </c>
    </row>
    <row r="143" spans="3:8" s="84" customFormat="1" ht="19.5" hidden="1" customHeight="1" x14ac:dyDescent="0.3">
      <c r="C143" s="116" t="s">
        <v>161</v>
      </c>
      <c r="D143" s="117" t="s">
        <v>161</v>
      </c>
      <c r="E143" s="109">
        <v>22</v>
      </c>
      <c r="F143" s="110">
        <v>14</v>
      </c>
      <c r="G143" s="110" t="s">
        <v>261</v>
      </c>
      <c r="H143" s="117" t="s">
        <v>161</v>
      </c>
    </row>
    <row r="144" spans="3:8" s="84" customFormat="1" ht="19.5" hidden="1" customHeight="1" x14ac:dyDescent="0.3">
      <c r="C144" s="114" t="s">
        <v>161</v>
      </c>
      <c r="D144" s="115" t="s">
        <v>161</v>
      </c>
      <c r="E144" s="113">
        <v>23</v>
      </c>
      <c r="F144" s="97">
        <v>2</v>
      </c>
      <c r="G144" s="97" t="s">
        <v>261</v>
      </c>
      <c r="H144" s="115" t="s">
        <v>161</v>
      </c>
    </row>
    <row r="145" spans="3:8" s="84" customFormat="1" ht="19.5" hidden="1" customHeight="1" x14ac:dyDescent="0.3">
      <c r="C145" s="116" t="s">
        <v>161</v>
      </c>
      <c r="D145" s="117" t="s">
        <v>161</v>
      </c>
      <c r="E145" s="109">
        <v>23</v>
      </c>
      <c r="F145" s="110">
        <v>4</v>
      </c>
      <c r="G145" s="110" t="s">
        <v>261</v>
      </c>
      <c r="H145" s="117" t="s">
        <v>161</v>
      </c>
    </row>
    <row r="146" spans="3:8" s="84" customFormat="1" ht="19.5" hidden="1" customHeight="1" x14ac:dyDescent="0.3">
      <c r="C146" s="114" t="s">
        <v>161</v>
      </c>
      <c r="D146" s="115" t="s">
        <v>161</v>
      </c>
      <c r="E146" s="113">
        <v>23</v>
      </c>
      <c r="F146" s="97">
        <v>5</v>
      </c>
      <c r="G146" s="97" t="s">
        <v>261</v>
      </c>
      <c r="H146" s="115" t="s">
        <v>161</v>
      </c>
    </row>
    <row r="147" spans="3:8" s="84" customFormat="1" ht="19.5" hidden="1" customHeight="1" x14ac:dyDescent="0.3">
      <c r="C147" s="116" t="s">
        <v>161</v>
      </c>
      <c r="D147" s="117" t="s">
        <v>161</v>
      </c>
      <c r="E147" s="109">
        <v>23</v>
      </c>
      <c r="F147" s="110">
        <v>12</v>
      </c>
      <c r="G147" s="110" t="s">
        <v>261</v>
      </c>
      <c r="H147" s="117" t="s">
        <v>161</v>
      </c>
    </row>
    <row r="148" spans="3:8" s="84" customFormat="1" ht="19.5" hidden="1" customHeight="1" x14ac:dyDescent="0.3">
      <c r="C148" s="114" t="s">
        <v>161</v>
      </c>
      <c r="D148" s="115" t="s">
        <v>161</v>
      </c>
      <c r="E148" s="113">
        <v>23</v>
      </c>
      <c r="F148" s="97">
        <v>14</v>
      </c>
      <c r="G148" s="97" t="s">
        <v>261</v>
      </c>
      <c r="H148" s="115" t="s">
        <v>161</v>
      </c>
    </row>
    <row r="149" spans="3:8" s="84" customFormat="1" ht="19.5" hidden="1" customHeight="1" x14ac:dyDescent="0.3">
      <c r="C149" s="116" t="s">
        <v>161</v>
      </c>
      <c r="D149" s="117" t="s">
        <v>161</v>
      </c>
      <c r="E149" s="109">
        <v>23</v>
      </c>
      <c r="F149" s="110">
        <v>15</v>
      </c>
      <c r="G149" s="110" t="s">
        <v>261</v>
      </c>
      <c r="H149" s="117" t="s">
        <v>165</v>
      </c>
    </row>
    <row r="150" spans="3:8" s="84" customFormat="1" ht="19.5" hidden="1" customHeight="1" x14ac:dyDescent="0.3">
      <c r="C150" s="114" t="s">
        <v>161</v>
      </c>
      <c r="D150" s="115" t="s">
        <v>161</v>
      </c>
      <c r="E150" s="113">
        <v>23</v>
      </c>
      <c r="F150" s="97">
        <v>16</v>
      </c>
      <c r="G150" s="97" t="s">
        <v>261</v>
      </c>
      <c r="H150" s="115" t="s">
        <v>161</v>
      </c>
    </row>
    <row r="151" spans="3:8" s="84" customFormat="1" ht="19.5" hidden="1" customHeight="1" x14ac:dyDescent="0.3">
      <c r="C151" s="116" t="s">
        <v>161</v>
      </c>
      <c r="D151" s="117" t="s">
        <v>161</v>
      </c>
      <c r="E151" s="109">
        <v>24</v>
      </c>
      <c r="F151" s="110">
        <v>3</v>
      </c>
      <c r="G151" s="110" t="s">
        <v>261</v>
      </c>
      <c r="H151" s="117" t="s">
        <v>161</v>
      </c>
    </row>
    <row r="152" spans="3:8" s="84" customFormat="1" ht="19.5" hidden="1" customHeight="1" x14ac:dyDescent="0.3">
      <c r="C152" s="114" t="s">
        <v>161</v>
      </c>
      <c r="D152" s="115" t="s">
        <v>164</v>
      </c>
      <c r="E152" s="113">
        <v>11</v>
      </c>
      <c r="F152" s="97">
        <v>1</v>
      </c>
      <c r="G152" s="97" t="s">
        <v>261</v>
      </c>
      <c r="H152" s="115" t="s">
        <v>160</v>
      </c>
    </row>
    <row r="153" spans="3:8" s="84" customFormat="1" ht="19.5" hidden="1" customHeight="1" x14ac:dyDescent="0.3">
      <c r="C153" s="116" t="s">
        <v>161</v>
      </c>
      <c r="D153" s="117" t="s">
        <v>164</v>
      </c>
      <c r="E153" s="109">
        <v>11</v>
      </c>
      <c r="F153" s="110">
        <v>2</v>
      </c>
      <c r="G153" s="110" t="s">
        <v>261</v>
      </c>
      <c r="H153" s="117" t="s">
        <v>160</v>
      </c>
    </row>
    <row r="154" spans="3:8" s="84" customFormat="1" ht="19.5" hidden="1" customHeight="1" x14ac:dyDescent="0.3">
      <c r="C154" s="114" t="s">
        <v>161</v>
      </c>
      <c r="D154" s="115" t="s">
        <v>164</v>
      </c>
      <c r="E154" s="113">
        <v>11</v>
      </c>
      <c r="F154" s="97">
        <v>8</v>
      </c>
      <c r="G154" s="97" t="s">
        <v>261</v>
      </c>
      <c r="H154" s="115" t="s">
        <v>160</v>
      </c>
    </row>
    <row r="155" spans="3:8" s="84" customFormat="1" ht="19.5" hidden="1" customHeight="1" x14ac:dyDescent="0.3">
      <c r="C155" s="116" t="s">
        <v>161</v>
      </c>
      <c r="D155" s="117" t="s">
        <v>164</v>
      </c>
      <c r="E155" s="109">
        <v>12</v>
      </c>
      <c r="F155" s="110">
        <v>10</v>
      </c>
      <c r="G155" s="110" t="s">
        <v>261</v>
      </c>
      <c r="H155" s="117" t="s">
        <v>160</v>
      </c>
    </row>
    <row r="156" spans="3:8" s="84" customFormat="1" ht="19.5" hidden="1" customHeight="1" x14ac:dyDescent="0.3">
      <c r="C156" s="114" t="s">
        <v>161</v>
      </c>
      <c r="D156" s="115" t="s">
        <v>164</v>
      </c>
      <c r="E156" s="113">
        <v>12</v>
      </c>
      <c r="F156" s="97">
        <v>16</v>
      </c>
      <c r="G156" s="97" t="s">
        <v>261</v>
      </c>
      <c r="H156" s="115" t="s">
        <v>160</v>
      </c>
    </row>
    <row r="157" spans="3:8" s="84" customFormat="1" ht="19.5" hidden="1" customHeight="1" x14ac:dyDescent="0.3">
      <c r="C157" s="116" t="s">
        <v>161</v>
      </c>
      <c r="D157" s="117" t="s">
        <v>164</v>
      </c>
      <c r="E157" s="109">
        <v>15</v>
      </c>
      <c r="F157" s="110">
        <v>3</v>
      </c>
      <c r="G157" s="110" t="s">
        <v>261</v>
      </c>
      <c r="H157" s="117" t="s">
        <v>161</v>
      </c>
    </row>
    <row r="158" spans="3:8" s="84" customFormat="1" ht="19.5" hidden="1" customHeight="1" x14ac:dyDescent="0.3">
      <c r="C158" s="114" t="s">
        <v>161</v>
      </c>
      <c r="D158" s="115" t="s">
        <v>164</v>
      </c>
      <c r="E158" s="113">
        <v>15</v>
      </c>
      <c r="F158" s="97">
        <v>5</v>
      </c>
      <c r="G158" s="97" t="s">
        <v>261</v>
      </c>
      <c r="H158" s="115" t="s">
        <v>160</v>
      </c>
    </row>
    <row r="159" spans="3:8" s="84" customFormat="1" ht="19.5" hidden="1" customHeight="1" x14ac:dyDescent="0.3">
      <c r="C159" s="116" t="s">
        <v>161</v>
      </c>
      <c r="D159" s="117" t="s">
        <v>164</v>
      </c>
      <c r="E159" s="109">
        <v>15</v>
      </c>
      <c r="F159" s="110">
        <v>8</v>
      </c>
      <c r="G159" s="110" t="s">
        <v>261</v>
      </c>
      <c r="H159" s="117" t="s">
        <v>160</v>
      </c>
    </row>
    <row r="160" spans="3:8" s="84" customFormat="1" ht="19.5" hidden="1" customHeight="1" x14ac:dyDescent="0.3">
      <c r="C160" s="114" t="s">
        <v>161</v>
      </c>
      <c r="D160" s="115" t="s">
        <v>164</v>
      </c>
      <c r="E160" s="113">
        <v>19</v>
      </c>
      <c r="F160" s="97">
        <v>9</v>
      </c>
      <c r="G160" s="97" t="s">
        <v>261</v>
      </c>
      <c r="H160" s="115" t="s">
        <v>160</v>
      </c>
    </row>
    <row r="161" spans="3:8" s="84" customFormat="1" ht="19.5" hidden="1" customHeight="1" x14ac:dyDescent="0.3">
      <c r="C161" s="116" t="s">
        <v>161</v>
      </c>
      <c r="D161" s="117" t="s">
        <v>164</v>
      </c>
      <c r="E161" s="109">
        <v>19</v>
      </c>
      <c r="F161" s="110">
        <v>12</v>
      </c>
      <c r="G161" s="110" t="s">
        <v>261</v>
      </c>
      <c r="H161" s="117" t="s">
        <v>160</v>
      </c>
    </row>
    <row r="162" spans="3:8" s="84" customFormat="1" ht="19.5" hidden="1" customHeight="1" x14ac:dyDescent="0.3">
      <c r="C162" s="114" t="s">
        <v>161</v>
      </c>
      <c r="D162" s="115" t="s">
        <v>164</v>
      </c>
      <c r="E162" s="113">
        <v>19</v>
      </c>
      <c r="F162" s="97">
        <v>13</v>
      </c>
      <c r="G162" s="97" t="s">
        <v>261</v>
      </c>
      <c r="H162" s="115" t="s">
        <v>160</v>
      </c>
    </row>
    <row r="163" spans="3:8" s="84" customFormat="1" ht="19.5" hidden="1" customHeight="1" x14ac:dyDescent="0.3">
      <c r="C163" s="116" t="s">
        <v>161</v>
      </c>
      <c r="D163" s="117" t="s">
        <v>164</v>
      </c>
      <c r="E163" s="109">
        <v>21</v>
      </c>
      <c r="F163" s="110">
        <v>7</v>
      </c>
      <c r="G163" s="110" t="s">
        <v>261</v>
      </c>
      <c r="H163" s="117" t="s">
        <v>161</v>
      </c>
    </row>
    <row r="164" spans="3:8" s="84" customFormat="1" ht="19.5" hidden="1" customHeight="1" x14ac:dyDescent="0.3">
      <c r="C164" s="114" t="s">
        <v>161</v>
      </c>
      <c r="D164" s="115" t="s">
        <v>164</v>
      </c>
      <c r="E164" s="113">
        <v>24</v>
      </c>
      <c r="F164" s="97">
        <v>4</v>
      </c>
      <c r="G164" s="97" t="s">
        <v>261</v>
      </c>
      <c r="H164" s="115" t="s">
        <v>160</v>
      </c>
    </row>
    <row r="165" spans="3:8" s="84" customFormat="1" ht="19.5" hidden="1" customHeight="1" x14ac:dyDescent="0.3">
      <c r="C165" s="116" t="s">
        <v>161</v>
      </c>
      <c r="D165" s="117" t="s">
        <v>164</v>
      </c>
      <c r="E165" s="109">
        <v>24</v>
      </c>
      <c r="F165" s="110">
        <v>8</v>
      </c>
      <c r="G165" s="110" t="s">
        <v>261</v>
      </c>
      <c r="H165" s="117" t="s">
        <v>161</v>
      </c>
    </row>
    <row r="166" spans="3:8" s="84" customFormat="1" ht="19.5" hidden="1" customHeight="1" x14ac:dyDescent="0.3">
      <c r="C166" s="114" t="s">
        <v>166</v>
      </c>
      <c r="D166" s="115" t="s">
        <v>163</v>
      </c>
      <c r="E166" s="113">
        <v>1</v>
      </c>
      <c r="F166" s="97">
        <v>3</v>
      </c>
      <c r="G166" s="97" t="s">
        <v>262</v>
      </c>
      <c r="H166" s="115" t="s">
        <v>162</v>
      </c>
    </row>
    <row r="167" spans="3:8" s="84" customFormat="1" ht="19.5" hidden="1" customHeight="1" x14ac:dyDescent="0.3">
      <c r="C167" s="116" t="s">
        <v>166</v>
      </c>
      <c r="D167" s="117" t="s">
        <v>163</v>
      </c>
      <c r="E167" s="109">
        <v>1</v>
      </c>
      <c r="F167" s="110">
        <v>11</v>
      </c>
      <c r="G167" s="110" t="s">
        <v>262</v>
      </c>
      <c r="H167" s="117" t="s">
        <v>162</v>
      </c>
    </row>
    <row r="168" spans="3:8" s="84" customFormat="1" ht="19.5" hidden="1" customHeight="1" x14ac:dyDescent="0.3">
      <c r="C168" s="114" t="s">
        <v>166</v>
      </c>
      <c r="D168" s="115" t="s">
        <v>163</v>
      </c>
      <c r="E168" s="113">
        <v>1</v>
      </c>
      <c r="F168" s="97">
        <v>16</v>
      </c>
      <c r="G168" s="97" t="s">
        <v>262</v>
      </c>
      <c r="H168" s="115" t="s">
        <v>162</v>
      </c>
    </row>
    <row r="169" spans="3:8" s="84" customFormat="1" ht="19.5" hidden="1" customHeight="1" x14ac:dyDescent="0.3">
      <c r="C169" s="116" t="s">
        <v>166</v>
      </c>
      <c r="D169" s="117" t="s">
        <v>163</v>
      </c>
      <c r="E169" s="109">
        <v>2</v>
      </c>
      <c r="F169" s="110">
        <v>6</v>
      </c>
      <c r="G169" s="110" t="s">
        <v>262</v>
      </c>
      <c r="H169" s="117" t="s">
        <v>162</v>
      </c>
    </row>
    <row r="170" spans="3:8" s="84" customFormat="1" ht="19.5" hidden="1" customHeight="1" x14ac:dyDescent="0.3">
      <c r="C170" s="114" t="s">
        <v>166</v>
      </c>
      <c r="D170" s="115" t="s">
        <v>163</v>
      </c>
      <c r="E170" s="113">
        <v>3</v>
      </c>
      <c r="F170" s="97">
        <v>13</v>
      </c>
      <c r="G170" s="97" t="s">
        <v>262</v>
      </c>
      <c r="H170" s="115" t="s">
        <v>162</v>
      </c>
    </row>
    <row r="171" spans="3:8" s="84" customFormat="1" ht="19.5" hidden="1" customHeight="1" x14ac:dyDescent="0.3">
      <c r="C171" s="116" t="s">
        <v>166</v>
      </c>
      <c r="D171" s="117" t="s">
        <v>163</v>
      </c>
      <c r="E171" s="109">
        <v>8</v>
      </c>
      <c r="F171" s="110">
        <v>1</v>
      </c>
      <c r="G171" s="110" t="s">
        <v>262</v>
      </c>
      <c r="H171" s="117" t="s">
        <v>162</v>
      </c>
    </row>
    <row r="172" spans="3:8" s="84" customFormat="1" ht="19.5" customHeight="1" x14ac:dyDescent="0.3">
      <c r="C172" s="114" t="s">
        <v>166</v>
      </c>
      <c r="D172" s="115" t="s">
        <v>164</v>
      </c>
      <c r="E172" s="113">
        <v>24</v>
      </c>
      <c r="F172" s="97">
        <v>5</v>
      </c>
      <c r="G172" s="97" t="s">
        <v>261</v>
      </c>
      <c r="H172" s="115" t="s">
        <v>160</v>
      </c>
    </row>
    <row r="173" spans="3:8" s="84" customFormat="1" ht="19.5" hidden="1" customHeight="1" x14ac:dyDescent="0.3">
      <c r="C173" s="116" t="s">
        <v>166</v>
      </c>
      <c r="D173" s="117" t="s">
        <v>161</v>
      </c>
      <c r="E173" s="109">
        <v>1</v>
      </c>
      <c r="F173" s="110">
        <v>15</v>
      </c>
      <c r="G173" s="110" t="s">
        <v>262</v>
      </c>
      <c r="H173" s="117" t="s">
        <v>161</v>
      </c>
    </row>
    <row r="174" spans="3:8" s="84" customFormat="1" ht="19.5" hidden="1" customHeight="1" x14ac:dyDescent="0.3">
      <c r="C174" s="114" t="s">
        <v>166</v>
      </c>
      <c r="D174" s="115" t="s">
        <v>161</v>
      </c>
      <c r="E174" s="113">
        <v>2</v>
      </c>
      <c r="F174" s="97">
        <v>7</v>
      </c>
      <c r="G174" s="97" t="s">
        <v>262</v>
      </c>
      <c r="H174" s="115" t="s">
        <v>165</v>
      </c>
    </row>
    <row r="175" spans="3:8" s="84" customFormat="1" ht="19.5" hidden="1" customHeight="1" x14ac:dyDescent="0.3">
      <c r="C175" s="116" t="s">
        <v>166</v>
      </c>
      <c r="D175" s="117" t="s">
        <v>161</v>
      </c>
      <c r="E175" s="109">
        <v>4</v>
      </c>
      <c r="F175" s="110">
        <v>11</v>
      </c>
      <c r="G175" s="110" t="s">
        <v>262</v>
      </c>
      <c r="H175" s="117" t="s">
        <v>161</v>
      </c>
    </row>
    <row r="176" spans="3:8" s="84" customFormat="1" ht="19.5" hidden="1" customHeight="1" x14ac:dyDescent="0.3">
      <c r="C176" s="114" t="s">
        <v>166</v>
      </c>
      <c r="D176" s="115" t="s">
        <v>161</v>
      </c>
      <c r="E176" s="113">
        <v>12</v>
      </c>
      <c r="F176" s="97">
        <v>12</v>
      </c>
      <c r="G176" s="97" t="s">
        <v>262</v>
      </c>
      <c r="H176" s="115" t="s">
        <v>161</v>
      </c>
    </row>
    <row r="177" spans="3:8" s="84" customFormat="1" ht="19.5" hidden="1" customHeight="1" x14ac:dyDescent="0.3">
      <c r="C177" s="116" t="s">
        <v>166</v>
      </c>
      <c r="D177" s="117" t="s">
        <v>161</v>
      </c>
      <c r="E177" s="109">
        <v>13</v>
      </c>
      <c r="F177" s="110">
        <v>3</v>
      </c>
      <c r="G177" s="110" t="s">
        <v>262</v>
      </c>
      <c r="H177" s="117" t="s">
        <v>161</v>
      </c>
    </row>
    <row r="178" spans="3:8" s="84" customFormat="1" ht="19.5" hidden="1" customHeight="1" x14ac:dyDescent="0.3">
      <c r="C178" s="114" t="s">
        <v>166</v>
      </c>
      <c r="D178" s="115" t="s">
        <v>161</v>
      </c>
      <c r="E178" s="113">
        <v>14</v>
      </c>
      <c r="F178" s="97">
        <v>1</v>
      </c>
      <c r="G178" s="97" t="s">
        <v>262</v>
      </c>
      <c r="H178" s="115" t="s">
        <v>161</v>
      </c>
    </row>
    <row r="179" spans="3:8" s="84" customFormat="1" ht="19.5" hidden="1" customHeight="1" x14ac:dyDescent="0.3">
      <c r="C179" s="116" t="s">
        <v>166</v>
      </c>
      <c r="D179" s="117" t="s">
        <v>161</v>
      </c>
      <c r="E179" s="109">
        <v>14</v>
      </c>
      <c r="F179" s="110">
        <v>13</v>
      </c>
      <c r="G179" s="110" t="s">
        <v>262</v>
      </c>
      <c r="H179" s="117" t="s">
        <v>161</v>
      </c>
    </row>
    <row r="180" spans="3:8" s="84" customFormat="1" ht="19.5" hidden="1" customHeight="1" x14ac:dyDescent="0.3">
      <c r="C180" s="114" t="s">
        <v>166</v>
      </c>
      <c r="D180" s="115" t="s">
        <v>161</v>
      </c>
      <c r="E180" s="113">
        <v>15</v>
      </c>
      <c r="F180" s="97">
        <v>1</v>
      </c>
      <c r="G180" s="97" t="s">
        <v>262</v>
      </c>
      <c r="H180" s="115" t="s">
        <v>161</v>
      </c>
    </row>
    <row r="181" spans="3:8" s="84" customFormat="1" ht="19.5" hidden="1" customHeight="1" x14ac:dyDescent="0.3">
      <c r="C181" s="116" t="s">
        <v>166</v>
      </c>
      <c r="D181" s="117" t="s">
        <v>161</v>
      </c>
      <c r="E181" s="109">
        <v>17</v>
      </c>
      <c r="F181" s="110">
        <v>14</v>
      </c>
      <c r="G181" s="110" t="s">
        <v>262</v>
      </c>
      <c r="H181" s="117" t="s">
        <v>161</v>
      </c>
    </row>
    <row r="182" spans="3:8" s="84" customFormat="1" ht="19.5" hidden="1" customHeight="1" x14ac:dyDescent="0.3">
      <c r="C182" s="114" t="s">
        <v>166</v>
      </c>
      <c r="D182" s="115" t="s">
        <v>161</v>
      </c>
      <c r="E182" s="113">
        <v>20</v>
      </c>
      <c r="F182" s="97">
        <v>15</v>
      </c>
      <c r="G182" s="97" t="s">
        <v>262</v>
      </c>
      <c r="H182" s="115" t="s">
        <v>161</v>
      </c>
    </row>
    <row r="183" spans="3:8" s="84" customFormat="1" ht="19.5" hidden="1" customHeight="1" x14ac:dyDescent="0.3">
      <c r="C183" s="116" t="s">
        <v>166</v>
      </c>
      <c r="D183" s="117" t="s">
        <v>161</v>
      </c>
      <c r="E183" s="109">
        <v>23</v>
      </c>
      <c r="F183" s="110">
        <v>9</v>
      </c>
      <c r="G183" s="110" t="s">
        <v>262</v>
      </c>
      <c r="H183" s="117" t="s">
        <v>161</v>
      </c>
    </row>
    <row r="184" spans="3:8" s="84" customFormat="1" ht="19.5" hidden="1" customHeight="1" x14ac:dyDescent="0.3">
      <c r="C184" s="114" t="s">
        <v>166</v>
      </c>
      <c r="D184" s="115" t="s">
        <v>161</v>
      </c>
      <c r="E184" s="113">
        <v>23</v>
      </c>
      <c r="F184" s="97">
        <v>10</v>
      </c>
      <c r="G184" s="97" t="s">
        <v>262</v>
      </c>
      <c r="H184" s="115" t="s">
        <v>161</v>
      </c>
    </row>
    <row r="185" spans="3:8" s="84" customFormat="1" ht="19.5" hidden="1" customHeight="1" x14ac:dyDescent="0.3">
      <c r="C185" s="116" t="s">
        <v>166</v>
      </c>
      <c r="D185" s="117" t="s">
        <v>161</v>
      </c>
      <c r="E185" s="109">
        <v>23</v>
      </c>
      <c r="F185" s="110">
        <v>11</v>
      </c>
      <c r="G185" s="110" t="s">
        <v>262</v>
      </c>
      <c r="H185" s="117" t="s">
        <v>161</v>
      </c>
    </row>
    <row r="186" spans="3:8" s="84" customFormat="1" ht="19.5" hidden="1" customHeight="1" x14ac:dyDescent="0.3">
      <c r="C186" s="114" t="s">
        <v>166</v>
      </c>
      <c r="D186" s="115" t="s">
        <v>161</v>
      </c>
      <c r="E186" s="113">
        <v>24</v>
      </c>
      <c r="F186" s="97">
        <v>1</v>
      </c>
      <c r="G186" s="97" t="s">
        <v>262</v>
      </c>
      <c r="H186" s="115" t="s">
        <v>161</v>
      </c>
    </row>
    <row r="187" spans="3:8" s="84" customFormat="1" ht="19.5" hidden="1" customHeight="1" x14ac:dyDescent="0.3">
      <c r="C187" s="116" t="s">
        <v>166</v>
      </c>
      <c r="D187" s="117" t="s">
        <v>161</v>
      </c>
      <c r="E187" s="109">
        <v>24</v>
      </c>
      <c r="F187" s="110">
        <v>6</v>
      </c>
      <c r="G187" s="110" t="s">
        <v>262</v>
      </c>
      <c r="H187" s="117" t="s">
        <v>161</v>
      </c>
    </row>
    <row r="188" spans="3:8" s="84" customFormat="1" ht="19.5" hidden="1" customHeight="1" x14ac:dyDescent="0.3">
      <c r="C188" s="114" t="s">
        <v>166</v>
      </c>
      <c r="D188" s="115" t="s">
        <v>161</v>
      </c>
      <c r="E188" s="113">
        <v>24</v>
      </c>
      <c r="F188" s="97">
        <v>10</v>
      </c>
      <c r="G188" s="97" t="s">
        <v>262</v>
      </c>
      <c r="H188" s="115" t="s">
        <v>161</v>
      </c>
    </row>
    <row r="189" spans="3:8" s="84" customFormat="1" ht="19.5" hidden="1" customHeight="1" x14ac:dyDescent="0.3">
      <c r="C189" s="116" t="s">
        <v>166</v>
      </c>
      <c r="D189" s="117" t="s">
        <v>164</v>
      </c>
      <c r="E189" s="109">
        <v>1</v>
      </c>
      <c r="F189" s="110">
        <v>13</v>
      </c>
      <c r="G189" s="110" t="s">
        <v>262</v>
      </c>
      <c r="H189" s="117" t="s">
        <v>160</v>
      </c>
    </row>
    <row r="190" spans="3:8" s="84" customFormat="1" ht="19.5" hidden="1" customHeight="1" x14ac:dyDescent="0.3">
      <c r="C190" s="114" t="s">
        <v>166</v>
      </c>
      <c r="D190" s="115" t="s">
        <v>164</v>
      </c>
      <c r="E190" s="113">
        <v>4</v>
      </c>
      <c r="F190" s="97">
        <v>9</v>
      </c>
      <c r="G190" s="97" t="s">
        <v>262</v>
      </c>
      <c r="H190" s="115" t="s">
        <v>160</v>
      </c>
    </row>
    <row r="191" spans="3:8" s="84" customFormat="1" ht="19.5" hidden="1" customHeight="1" x14ac:dyDescent="0.3">
      <c r="C191" s="116" t="s">
        <v>166</v>
      </c>
      <c r="D191" s="117" t="s">
        <v>164</v>
      </c>
      <c r="E191" s="109">
        <v>14</v>
      </c>
      <c r="F191" s="110">
        <v>12</v>
      </c>
      <c r="G191" s="110" t="s">
        <v>262</v>
      </c>
      <c r="H191" s="117" t="s">
        <v>161</v>
      </c>
    </row>
    <row r="192" spans="3:8" s="84" customFormat="1" ht="19.5" hidden="1" customHeight="1" x14ac:dyDescent="0.3">
      <c r="C192" s="114" t="s">
        <v>166</v>
      </c>
      <c r="D192" s="115" t="s">
        <v>164</v>
      </c>
      <c r="E192" s="113">
        <v>23</v>
      </c>
      <c r="F192" s="97">
        <v>3</v>
      </c>
      <c r="G192" s="97" t="s">
        <v>262</v>
      </c>
      <c r="H192" s="115" t="s">
        <v>161</v>
      </c>
    </row>
    <row r="193" spans="3:8" s="84" customFormat="1" ht="19.5" hidden="1" customHeight="1" x14ac:dyDescent="0.3">
      <c r="C193" s="116" t="s">
        <v>166</v>
      </c>
      <c r="D193" s="117" t="s">
        <v>164</v>
      </c>
      <c r="E193" s="109">
        <v>23</v>
      </c>
      <c r="F193" s="110">
        <v>7</v>
      </c>
      <c r="G193" s="110" t="s">
        <v>262</v>
      </c>
      <c r="H193" s="117" t="s">
        <v>161</v>
      </c>
    </row>
    <row r="194" spans="3:8" s="84" customFormat="1" ht="19.5" hidden="1" customHeight="1" x14ac:dyDescent="0.3">
      <c r="C194" s="114" t="s">
        <v>163</v>
      </c>
      <c r="D194" s="115" t="s">
        <v>161</v>
      </c>
      <c r="E194" s="113">
        <v>13</v>
      </c>
      <c r="F194" s="97">
        <v>15</v>
      </c>
      <c r="G194" s="97" t="s">
        <v>262</v>
      </c>
      <c r="H194" s="115" t="s">
        <v>161</v>
      </c>
    </row>
    <row r="195" spans="3:8" s="84" customFormat="1" ht="19.5" hidden="1" customHeight="1" x14ac:dyDescent="0.3">
      <c r="C195" s="116" t="s">
        <v>163</v>
      </c>
      <c r="D195" s="117" t="s">
        <v>161</v>
      </c>
      <c r="E195" s="109">
        <v>16</v>
      </c>
      <c r="F195" s="110">
        <v>9</v>
      </c>
      <c r="G195" s="110" t="s">
        <v>262</v>
      </c>
      <c r="H195" s="117" t="s">
        <v>161</v>
      </c>
    </row>
    <row r="196" spans="3:8" s="84" customFormat="1" ht="19.5" hidden="1" customHeight="1" x14ac:dyDescent="0.3">
      <c r="C196" s="114" t="s">
        <v>160</v>
      </c>
      <c r="D196" s="115" t="s">
        <v>163</v>
      </c>
      <c r="E196" s="113">
        <v>6</v>
      </c>
      <c r="F196" s="97">
        <v>7</v>
      </c>
      <c r="G196" s="97" t="s">
        <v>262</v>
      </c>
      <c r="H196" s="115" t="s">
        <v>162</v>
      </c>
    </row>
    <row r="197" spans="3:8" s="84" customFormat="1" ht="19.5" hidden="1" customHeight="1" x14ac:dyDescent="0.3">
      <c r="C197" s="116" t="s">
        <v>160</v>
      </c>
      <c r="D197" s="117" t="s">
        <v>163</v>
      </c>
      <c r="E197" s="109">
        <v>6</v>
      </c>
      <c r="F197" s="110">
        <v>10</v>
      </c>
      <c r="G197" s="110" t="s">
        <v>262</v>
      </c>
      <c r="H197" s="117" t="s">
        <v>162</v>
      </c>
    </row>
    <row r="198" spans="3:8" s="84" customFormat="1" ht="19.5" hidden="1" customHeight="1" x14ac:dyDescent="0.3">
      <c r="C198" s="114" t="s">
        <v>160</v>
      </c>
      <c r="D198" s="115" t="s">
        <v>163</v>
      </c>
      <c r="E198" s="113">
        <v>7</v>
      </c>
      <c r="F198" s="97">
        <v>6</v>
      </c>
      <c r="G198" s="97" t="s">
        <v>262</v>
      </c>
      <c r="H198" s="115" t="s">
        <v>162</v>
      </c>
    </row>
    <row r="199" spans="3:8" s="84" customFormat="1" ht="19.5" hidden="1" customHeight="1" x14ac:dyDescent="0.3">
      <c r="C199" s="116" t="s">
        <v>160</v>
      </c>
      <c r="D199" s="117" t="s">
        <v>163</v>
      </c>
      <c r="E199" s="109">
        <v>7</v>
      </c>
      <c r="F199" s="110">
        <v>10</v>
      </c>
      <c r="G199" s="110" t="s">
        <v>262</v>
      </c>
      <c r="H199" s="117" t="s">
        <v>162</v>
      </c>
    </row>
    <row r="200" spans="3:8" s="84" customFormat="1" ht="19.5" hidden="1" customHeight="1" x14ac:dyDescent="0.3">
      <c r="C200" s="114" t="s">
        <v>160</v>
      </c>
      <c r="D200" s="115" t="s">
        <v>163</v>
      </c>
      <c r="E200" s="113">
        <v>7</v>
      </c>
      <c r="F200" s="97">
        <v>13</v>
      </c>
      <c r="G200" s="97" t="s">
        <v>262</v>
      </c>
      <c r="H200" s="115" t="s">
        <v>162</v>
      </c>
    </row>
    <row r="201" spans="3:8" s="84" customFormat="1" ht="19.5" hidden="1" customHeight="1" x14ac:dyDescent="0.3">
      <c r="C201" s="116" t="s">
        <v>160</v>
      </c>
      <c r="D201" s="117" t="s">
        <v>160</v>
      </c>
      <c r="E201" s="109">
        <v>4</v>
      </c>
      <c r="F201" s="110">
        <v>2</v>
      </c>
      <c r="G201" s="110" t="s">
        <v>262</v>
      </c>
      <c r="H201" s="117" t="s">
        <v>160</v>
      </c>
    </row>
    <row r="202" spans="3:8" s="84" customFormat="1" ht="19.5" hidden="1" customHeight="1" x14ac:dyDescent="0.3">
      <c r="C202" s="114" t="s">
        <v>160</v>
      </c>
      <c r="D202" s="115" t="s">
        <v>160</v>
      </c>
      <c r="E202" s="113">
        <v>7</v>
      </c>
      <c r="F202" s="97">
        <v>2</v>
      </c>
      <c r="G202" s="97" t="s">
        <v>262</v>
      </c>
      <c r="H202" s="115" t="s">
        <v>160</v>
      </c>
    </row>
    <row r="203" spans="3:8" s="84" customFormat="1" ht="19.5" hidden="1" customHeight="1" x14ac:dyDescent="0.3">
      <c r="C203" s="116" t="s">
        <v>160</v>
      </c>
      <c r="D203" s="117" t="s">
        <v>160</v>
      </c>
      <c r="E203" s="109">
        <v>8</v>
      </c>
      <c r="F203" s="110">
        <v>5</v>
      </c>
      <c r="G203" s="110" t="s">
        <v>262</v>
      </c>
      <c r="H203" s="117" t="s">
        <v>160</v>
      </c>
    </row>
    <row r="204" spans="3:8" s="84" customFormat="1" ht="19.5" hidden="1" customHeight="1" x14ac:dyDescent="0.3">
      <c r="C204" s="114" t="s">
        <v>160</v>
      </c>
      <c r="D204" s="115" t="s">
        <v>164</v>
      </c>
      <c r="E204" s="113">
        <v>4</v>
      </c>
      <c r="F204" s="97">
        <v>1</v>
      </c>
      <c r="G204" s="97" t="s">
        <v>262</v>
      </c>
      <c r="H204" s="115" t="s">
        <v>160</v>
      </c>
    </row>
    <row r="205" spans="3:8" s="84" customFormat="1" ht="19.5" hidden="1" customHeight="1" x14ac:dyDescent="0.3">
      <c r="C205" s="116" t="s">
        <v>161</v>
      </c>
      <c r="D205" s="117" t="s">
        <v>163</v>
      </c>
      <c r="E205" s="109">
        <v>1</v>
      </c>
      <c r="F205" s="110">
        <v>7</v>
      </c>
      <c r="G205" s="110" t="s">
        <v>262</v>
      </c>
      <c r="H205" s="117" t="s">
        <v>162</v>
      </c>
    </row>
    <row r="206" spans="3:8" s="84" customFormat="1" ht="19.5" hidden="1" customHeight="1" x14ac:dyDescent="0.3">
      <c r="C206" s="114" t="s">
        <v>161</v>
      </c>
      <c r="D206" s="115" t="s">
        <v>163</v>
      </c>
      <c r="E206" s="113">
        <v>1</v>
      </c>
      <c r="F206" s="97">
        <v>17</v>
      </c>
      <c r="G206" s="97" t="s">
        <v>262</v>
      </c>
      <c r="H206" s="115" t="s">
        <v>162</v>
      </c>
    </row>
    <row r="207" spans="3:8" s="84" customFormat="1" ht="19.5" hidden="1" customHeight="1" x14ac:dyDescent="0.3">
      <c r="C207" s="116" t="s">
        <v>161</v>
      </c>
      <c r="D207" s="117" t="s">
        <v>163</v>
      </c>
      <c r="E207" s="109">
        <v>3</v>
      </c>
      <c r="F207" s="110">
        <v>4</v>
      </c>
      <c r="G207" s="110" t="s">
        <v>262</v>
      </c>
      <c r="H207" s="117" t="s">
        <v>163</v>
      </c>
    </row>
    <row r="208" spans="3:8" s="84" customFormat="1" ht="19.5" hidden="1" customHeight="1" x14ac:dyDescent="0.3">
      <c r="C208" s="114" t="s">
        <v>161</v>
      </c>
      <c r="D208" s="115" t="s">
        <v>163</v>
      </c>
      <c r="E208" s="113">
        <v>3</v>
      </c>
      <c r="F208" s="97">
        <v>14</v>
      </c>
      <c r="G208" s="97" t="s">
        <v>262</v>
      </c>
      <c r="H208" s="115" t="s">
        <v>162</v>
      </c>
    </row>
    <row r="209" spans="3:8" s="84" customFormat="1" ht="19.5" hidden="1" customHeight="1" x14ac:dyDescent="0.3">
      <c r="C209" s="116" t="s">
        <v>161</v>
      </c>
      <c r="D209" s="117" t="s">
        <v>163</v>
      </c>
      <c r="E209" s="109">
        <v>7</v>
      </c>
      <c r="F209" s="110">
        <v>4</v>
      </c>
      <c r="G209" s="110" t="s">
        <v>262</v>
      </c>
      <c r="H209" s="117" t="s">
        <v>163</v>
      </c>
    </row>
    <row r="210" spans="3:8" s="84" customFormat="1" ht="19.5" hidden="1" customHeight="1" x14ac:dyDescent="0.3">
      <c r="C210" s="114" t="s">
        <v>161</v>
      </c>
      <c r="D210" s="115" t="s">
        <v>163</v>
      </c>
      <c r="E210" s="113">
        <v>7</v>
      </c>
      <c r="F210" s="97">
        <v>11</v>
      </c>
      <c r="G210" s="97" t="s">
        <v>262</v>
      </c>
      <c r="H210" s="115" t="s">
        <v>162</v>
      </c>
    </row>
    <row r="211" spans="3:8" s="84" customFormat="1" ht="19.5" hidden="1" customHeight="1" x14ac:dyDescent="0.3">
      <c r="C211" s="116" t="s">
        <v>161</v>
      </c>
      <c r="D211" s="117" t="s">
        <v>163</v>
      </c>
      <c r="E211" s="109">
        <v>7</v>
      </c>
      <c r="F211" s="110">
        <v>12</v>
      </c>
      <c r="G211" s="110" t="s">
        <v>262</v>
      </c>
      <c r="H211" s="117" t="s">
        <v>162</v>
      </c>
    </row>
    <row r="212" spans="3:8" s="84" customFormat="1" ht="19.5" hidden="1" customHeight="1" x14ac:dyDescent="0.3">
      <c r="C212" s="114" t="s">
        <v>161</v>
      </c>
      <c r="D212" s="115" t="s">
        <v>163</v>
      </c>
      <c r="E212" s="113">
        <v>9</v>
      </c>
      <c r="F212" s="97">
        <v>3</v>
      </c>
      <c r="G212" s="97" t="s">
        <v>262</v>
      </c>
      <c r="H212" s="115" t="s">
        <v>162</v>
      </c>
    </row>
    <row r="213" spans="3:8" s="84" customFormat="1" ht="19.5" hidden="1" customHeight="1" x14ac:dyDescent="0.3">
      <c r="C213" s="116" t="s">
        <v>161</v>
      </c>
      <c r="D213" s="117" t="s">
        <v>163</v>
      </c>
      <c r="E213" s="109">
        <v>9</v>
      </c>
      <c r="F213" s="110">
        <v>4</v>
      </c>
      <c r="G213" s="110" t="s">
        <v>262</v>
      </c>
      <c r="H213" s="117" t="s">
        <v>162</v>
      </c>
    </row>
    <row r="214" spans="3:8" s="84" customFormat="1" ht="19.5" hidden="1" customHeight="1" x14ac:dyDescent="0.3">
      <c r="C214" s="114" t="s">
        <v>161</v>
      </c>
      <c r="D214" s="115" t="s">
        <v>163</v>
      </c>
      <c r="E214" s="113">
        <v>9</v>
      </c>
      <c r="F214" s="97">
        <v>6</v>
      </c>
      <c r="G214" s="97" t="s">
        <v>262</v>
      </c>
      <c r="H214" s="115" t="s">
        <v>162</v>
      </c>
    </row>
    <row r="215" spans="3:8" s="84" customFormat="1" ht="19.5" hidden="1" customHeight="1" x14ac:dyDescent="0.3">
      <c r="C215" s="116" t="s">
        <v>161</v>
      </c>
      <c r="D215" s="117" t="s">
        <v>163</v>
      </c>
      <c r="E215" s="109">
        <v>10</v>
      </c>
      <c r="F215" s="110">
        <v>3</v>
      </c>
      <c r="G215" s="110" t="s">
        <v>262</v>
      </c>
      <c r="H215" s="117" t="s">
        <v>162</v>
      </c>
    </row>
    <row r="216" spans="3:8" s="84" customFormat="1" ht="19.5" hidden="1" customHeight="1" x14ac:dyDescent="0.3">
      <c r="C216" s="114" t="s">
        <v>161</v>
      </c>
      <c r="D216" s="115" t="s">
        <v>163</v>
      </c>
      <c r="E216" s="113">
        <v>17</v>
      </c>
      <c r="F216" s="97">
        <v>3</v>
      </c>
      <c r="G216" s="97" t="s">
        <v>262</v>
      </c>
      <c r="H216" s="115" t="s">
        <v>163</v>
      </c>
    </row>
    <row r="217" spans="3:8" s="84" customFormat="1" ht="19.5" hidden="1" customHeight="1" x14ac:dyDescent="0.3">
      <c r="C217" s="116" t="s">
        <v>161</v>
      </c>
      <c r="D217" s="117" t="s">
        <v>160</v>
      </c>
      <c r="E217" s="109">
        <v>3</v>
      </c>
      <c r="F217" s="110">
        <v>2</v>
      </c>
      <c r="G217" s="110" t="s">
        <v>262</v>
      </c>
      <c r="H217" s="117" t="s">
        <v>160</v>
      </c>
    </row>
    <row r="218" spans="3:8" s="84" customFormat="1" ht="19.5" hidden="1" customHeight="1" x14ac:dyDescent="0.3">
      <c r="C218" s="114" t="s">
        <v>161</v>
      </c>
      <c r="D218" s="115" t="s">
        <v>160</v>
      </c>
      <c r="E218" s="113">
        <v>6</v>
      </c>
      <c r="F218" s="97">
        <v>3</v>
      </c>
      <c r="G218" s="97" t="s">
        <v>262</v>
      </c>
      <c r="H218" s="115" t="s">
        <v>160</v>
      </c>
    </row>
    <row r="219" spans="3:8" s="84" customFormat="1" ht="19.5" hidden="1" customHeight="1" x14ac:dyDescent="0.3">
      <c r="C219" s="116" t="s">
        <v>161</v>
      </c>
      <c r="D219" s="117" t="s">
        <v>160</v>
      </c>
      <c r="E219" s="109">
        <v>7</v>
      </c>
      <c r="F219" s="110">
        <v>1</v>
      </c>
      <c r="G219" s="110" t="s">
        <v>262</v>
      </c>
      <c r="H219" s="117" t="s">
        <v>160</v>
      </c>
    </row>
    <row r="220" spans="3:8" s="84" customFormat="1" ht="19.5" hidden="1" customHeight="1" x14ac:dyDescent="0.3">
      <c r="C220" s="114" t="s">
        <v>161</v>
      </c>
      <c r="D220" s="115" t="s">
        <v>160</v>
      </c>
      <c r="E220" s="113">
        <v>8</v>
      </c>
      <c r="F220" s="97">
        <v>4</v>
      </c>
      <c r="G220" s="97" t="s">
        <v>262</v>
      </c>
      <c r="H220" s="115" t="s">
        <v>160</v>
      </c>
    </row>
    <row r="221" spans="3:8" s="84" customFormat="1" ht="19.5" hidden="1" customHeight="1" x14ac:dyDescent="0.3">
      <c r="C221" s="116" t="s">
        <v>161</v>
      </c>
      <c r="D221" s="117" t="s">
        <v>160</v>
      </c>
      <c r="E221" s="109">
        <v>9</v>
      </c>
      <c r="F221" s="110">
        <v>8</v>
      </c>
      <c r="G221" s="110" t="s">
        <v>262</v>
      </c>
      <c r="H221" s="117" t="s">
        <v>160</v>
      </c>
    </row>
    <row r="222" spans="3:8" s="84" customFormat="1" ht="19.5" hidden="1" customHeight="1" x14ac:dyDescent="0.3">
      <c r="C222" s="114" t="s">
        <v>161</v>
      </c>
      <c r="D222" s="115" t="s">
        <v>160</v>
      </c>
      <c r="E222" s="113">
        <v>9</v>
      </c>
      <c r="F222" s="97">
        <v>12</v>
      </c>
      <c r="G222" s="97" t="s">
        <v>262</v>
      </c>
      <c r="H222" s="115" t="s">
        <v>160</v>
      </c>
    </row>
    <row r="223" spans="3:8" s="84" customFormat="1" ht="19.5" hidden="1" customHeight="1" x14ac:dyDescent="0.3">
      <c r="C223" s="116" t="s">
        <v>161</v>
      </c>
      <c r="D223" s="117" t="s">
        <v>160</v>
      </c>
      <c r="E223" s="109">
        <v>13</v>
      </c>
      <c r="F223" s="110">
        <v>11</v>
      </c>
      <c r="G223" s="110" t="s">
        <v>262</v>
      </c>
      <c r="H223" s="117" t="s">
        <v>160</v>
      </c>
    </row>
    <row r="224" spans="3:8" s="84" customFormat="1" ht="19.5" hidden="1" customHeight="1" x14ac:dyDescent="0.3">
      <c r="C224" s="114" t="s">
        <v>161</v>
      </c>
      <c r="D224" s="115" t="s">
        <v>160</v>
      </c>
      <c r="E224" s="113">
        <v>17</v>
      </c>
      <c r="F224" s="97">
        <v>4</v>
      </c>
      <c r="G224" s="97" t="s">
        <v>262</v>
      </c>
      <c r="H224" s="115" t="s">
        <v>160</v>
      </c>
    </row>
    <row r="225" spans="3:8" s="84" customFormat="1" ht="19.5" hidden="1" customHeight="1" x14ac:dyDescent="0.3">
      <c r="C225" s="116" t="s">
        <v>161</v>
      </c>
      <c r="D225" s="117" t="s">
        <v>161</v>
      </c>
      <c r="E225" s="109">
        <v>1</v>
      </c>
      <c r="F225" s="110">
        <v>6</v>
      </c>
      <c r="G225" s="110" t="s">
        <v>262</v>
      </c>
      <c r="H225" s="117" t="s">
        <v>161</v>
      </c>
    </row>
    <row r="226" spans="3:8" s="84" customFormat="1" ht="19.5" hidden="1" customHeight="1" x14ac:dyDescent="0.3">
      <c r="C226" s="114" t="s">
        <v>161</v>
      </c>
      <c r="D226" s="115" t="s">
        <v>161</v>
      </c>
      <c r="E226" s="113">
        <v>1</v>
      </c>
      <c r="F226" s="97">
        <v>12</v>
      </c>
      <c r="G226" s="97" t="s">
        <v>262</v>
      </c>
      <c r="H226" s="115" t="s">
        <v>161</v>
      </c>
    </row>
    <row r="227" spans="3:8" s="84" customFormat="1" ht="19.5" hidden="1" customHeight="1" x14ac:dyDescent="0.3">
      <c r="C227" s="116" t="s">
        <v>161</v>
      </c>
      <c r="D227" s="117" t="s">
        <v>161</v>
      </c>
      <c r="E227" s="109">
        <v>2</v>
      </c>
      <c r="F227" s="110">
        <v>2</v>
      </c>
      <c r="G227" s="110" t="s">
        <v>262</v>
      </c>
      <c r="H227" s="117" t="s">
        <v>161</v>
      </c>
    </row>
    <row r="228" spans="3:8" s="84" customFormat="1" ht="19.5" hidden="1" customHeight="1" x14ac:dyDescent="0.3">
      <c r="C228" s="114" t="s">
        <v>161</v>
      </c>
      <c r="D228" s="115" t="s">
        <v>161</v>
      </c>
      <c r="E228" s="113">
        <v>2</v>
      </c>
      <c r="F228" s="97">
        <v>3</v>
      </c>
      <c r="G228" s="97" t="s">
        <v>262</v>
      </c>
      <c r="H228" s="115" t="s">
        <v>161</v>
      </c>
    </row>
    <row r="229" spans="3:8" s="84" customFormat="1" ht="19.5" hidden="1" customHeight="1" x14ac:dyDescent="0.3">
      <c r="C229" s="116" t="s">
        <v>161</v>
      </c>
      <c r="D229" s="117" t="s">
        <v>161</v>
      </c>
      <c r="E229" s="109">
        <v>2</v>
      </c>
      <c r="F229" s="110">
        <v>4</v>
      </c>
      <c r="G229" s="110" t="s">
        <v>262</v>
      </c>
      <c r="H229" s="117" t="s">
        <v>161</v>
      </c>
    </row>
    <row r="230" spans="3:8" s="84" customFormat="1" ht="19.5" hidden="1" customHeight="1" x14ac:dyDescent="0.3">
      <c r="C230" s="114" t="s">
        <v>161</v>
      </c>
      <c r="D230" s="115" t="s">
        <v>161</v>
      </c>
      <c r="E230" s="113">
        <v>2</v>
      </c>
      <c r="F230" s="97">
        <v>5</v>
      </c>
      <c r="G230" s="97" t="s">
        <v>262</v>
      </c>
      <c r="H230" s="115" t="s">
        <v>161</v>
      </c>
    </row>
    <row r="231" spans="3:8" s="84" customFormat="1" ht="19.5" hidden="1" customHeight="1" x14ac:dyDescent="0.3">
      <c r="C231" s="116" t="s">
        <v>161</v>
      </c>
      <c r="D231" s="117" t="s">
        <v>161</v>
      </c>
      <c r="E231" s="109">
        <v>3</v>
      </c>
      <c r="F231" s="110">
        <v>3</v>
      </c>
      <c r="G231" s="110" t="s">
        <v>262</v>
      </c>
      <c r="H231" s="117" t="s">
        <v>161</v>
      </c>
    </row>
    <row r="232" spans="3:8" s="84" customFormat="1" ht="19.5" hidden="1" customHeight="1" x14ac:dyDescent="0.3">
      <c r="C232" s="114" t="s">
        <v>161</v>
      </c>
      <c r="D232" s="115" t="s">
        <v>161</v>
      </c>
      <c r="E232" s="113">
        <v>3</v>
      </c>
      <c r="F232" s="97">
        <v>10</v>
      </c>
      <c r="G232" s="97" t="s">
        <v>262</v>
      </c>
      <c r="H232" s="115" t="s">
        <v>161</v>
      </c>
    </row>
    <row r="233" spans="3:8" s="84" customFormat="1" ht="19.5" hidden="1" customHeight="1" x14ac:dyDescent="0.3">
      <c r="C233" s="116" t="s">
        <v>161</v>
      </c>
      <c r="D233" s="117" t="s">
        <v>161</v>
      </c>
      <c r="E233" s="109">
        <v>4</v>
      </c>
      <c r="F233" s="110">
        <v>5</v>
      </c>
      <c r="G233" s="110" t="s">
        <v>262</v>
      </c>
      <c r="H233" s="117" t="s">
        <v>161</v>
      </c>
    </row>
    <row r="234" spans="3:8" s="84" customFormat="1" ht="19.5" hidden="1" customHeight="1" x14ac:dyDescent="0.3">
      <c r="C234" s="114" t="s">
        <v>161</v>
      </c>
      <c r="D234" s="115" t="s">
        <v>161</v>
      </c>
      <c r="E234" s="113">
        <v>4</v>
      </c>
      <c r="F234" s="97">
        <v>10</v>
      </c>
      <c r="G234" s="97" t="s">
        <v>262</v>
      </c>
      <c r="H234" s="115" t="s">
        <v>161</v>
      </c>
    </row>
    <row r="235" spans="3:8" s="84" customFormat="1" ht="19.5" hidden="1" customHeight="1" x14ac:dyDescent="0.3">
      <c r="C235" s="116" t="s">
        <v>161</v>
      </c>
      <c r="D235" s="117" t="s">
        <v>161</v>
      </c>
      <c r="E235" s="109">
        <v>6</v>
      </c>
      <c r="F235" s="110">
        <v>4</v>
      </c>
      <c r="G235" s="110" t="s">
        <v>262</v>
      </c>
      <c r="H235" s="117" t="s">
        <v>161</v>
      </c>
    </row>
    <row r="236" spans="3:8" s="84" customFormat="1" ht="19.5" hidden="1" customHeight="1" x14ac:dyDescent="0.3">
      <c r="C236" s="114" t="s">
        <v>161</v>
      </c>
      <c r="D236" s="115" t="s">
        <v>161</v>
      </c>
      <c r="E236" s="113">
        <v>6</v>
      </c>
      <c r="F236" s="97">
        <v>5</v>
      </c>
      <c r="G236" s="97" t="s">
        <v>262</v>
      </c>
      <c r="H236" s="115" t="s">
        <v>161</v>
      </c>
    </row>
    <row r="237" spans="3:8" s="84" customFormat="1" ht="19.5" hidden="1" customHeight="1" x14ac:dyDescent="0.3">
      <c r="C237" s="116" t="s">
        <v>161</v>
      </c>
      <c r="D237" s="117" t="s">
        <v>161</v>
      </c>
      <c r="E237" s="109">
        <v>6</v>
      </c>
      <c r="F237" s="110">
        <v>6</v>
      </c>
      <c r="G237" s="110" t="s">
        <v>262</v>
      </c>
      <c r="H237" s="117" t="s">
        <v>161</v>
      </c>
    </row>
    <row r="238" spans="3:8" s="84" customFormat="1" ht="19.5" hidden="1" customHeight="1" x14ac:dyDescent="0.3">
      <c r="C238" s="114" t="s">
        <v>161</v>
      </c>
      <c r="D238" s="115" t="s">
        <v>161</v>
      </c>
      <c r="E238" s="113">
        <v>7</v>
      </c>
      <c r="F238" s="97">
        <v>3</v>
      </c>
      <c r="G238" s="97" t="s">
        <v>262</v>
      </c>
      <c r="H238" s="115" t="s">
        <v>161</v>
      </c>
    </row>
    <row r="239" spans="3:8" s="84" customFormat="1" ht="19.5" hidden="1" customHeight="1" x14ac:dyDescent="0.3">
      <c r="C239" s="116" t="s">
        <v>161</v>
      </c>
      <c r="D239" s="117" t="s">
        <v>161</v>
      </c>
      <c r="E239" s="109">
        <v>7</v>
      </c>
      <c r="F239" s="110">
        <v>5</v>
      </c>
      <c r="G239" s="110" t="s">
        <v>262</v>
      </c>
      <c r="H239" s="117" t="s">
        <v>161</v>
      </c>
    </row>
    <row r="240" spans="3:8" s="84" customFormat="1" ht="19.5" hidden="1" customHeight="1" x14ac:dyDescent="0.3">
      <c r="C240" s="114" t="s">
        <v>161</v>
      </c>
      <c r="D240" s="115" t="s">
        <v>161</v>
      </c>
      <c r="E240" s="113">
        <v>7</v>
      </c>
      <c r="F240" s="97">
        <v>7</v>
      </c>
      <c r="G240" s="97" t="s">
        <v>262</v>
      </c>
      <c r="H240" s="115" t="s">
        <v>161</v>
      </c>
    </row>
    <row r="241" spans="3:8" s="84" customFormat="1" ht="19.5" hidden="1" customHeight="1" x14ac:dyDescent="0.3">
      <c r="C241" s="116" t="s">
        <v>161</v>
      </c>
      <c r="D241" s="117" t="s">
        <v>161</v>
      </c>
      <c r="E241" s="109">
        <v>7</v>
      </c>
      <c r="F241" s="110">
        <v>14</v>
      </c>
      <c r="G241" s="110" t="s">
        <v>262</v>
      </c>
      <c r="H241" s="117" t="s">
        <v>165</v>
      </c>
    </row>
    <row r="242" spans="3:8" s="84" customFormat="1" ht="19.5" hidden="1" customHeight="1" x14ac:dyDescent="0.3">
      <c r="C242" s="114" t="s">
        <v>161</v>
      </c>
      <c r="D242" s="115" t="s">
        <v>161</v>
      </c>
      <c r="E242" s="113">
        <v>8</v>
      </c>
      <c r="F242" s="97">
        <v>2</v>
      </c>
      <c r="G242" s="97" t="s">
        <v>262</v>
      </c>
      <c r="H242" s="115" t="s">
        <v>161</v>
      </c>
    </row>
    <row r="243" spans="3:8" s="84" customFormat="1" ht="19.5" hidden="1" customHeight="1" x14ac:dyDescent="0.3">
      <c r="C243" s="116" t="s">
        <v>161</v>
      </c>
      <c r="D243" s="117" t="s">
        <v>161</v>
      </c>
      <c r="E243" s="109">
        <v>8</v>
      </c>
      <c r="F243" s="110">
        <v>3</v>
      </c>
      <c r="G243" s="110" t="s">
        <v>262</v>
      </c>
      <c r="H243" s="117" t="s">
        <v>161</v>
      </c>
    </row>
    <row r="244" spans="3:8" s="84" customFormat="1" ht="19.5" hidden="1" customHeight="1" x14ac:dyDescent="0.3">
      <c r="C244" s="114" t="s">
        <v>161</v>
      </c>
      <c r="D244" s="115" t="s">
        <v>161</v>
      </c>
      <c r="E244" s="113">
        <v>8</v>
      </c>
      <c r="F244" s="97">
        <v>6</v>
      </c>
      <c r="G244" s="97" t="s">
        <v>262</v>
      </c>
      <c r="H244" s="115" t="s">
        <v>161</v>
      </c>
    </row>
    <row r="245" spans="3:8" s="84" customFormat="1" ht="19.5" hidden="1" customHeight="1" x14ac:dyDescent="0.3">
      <c r="C245" s="116" t="s">
        <v>161</v>
      </c>
      <c r="D245" s="117" t="s">
        <v>161</v>
      </c>
      <c r="E245" s="109">
        <v>9</v>
      </c>
      <c r="F245" s="110">
        <v>7</v>
      </c>
      <c r="G245" s="110" t="s">
        <v>262</v>
      </c>
      <c r="H245" s="117" t="s">
        <v>161</v>
      </c>
    </row>
    <row r="246" spans="3:8" s="84" customFormat="1" ht="19.5" hidden="1" customHeight="1" x14ac:dyDescent="0.3">
      <c r="C246" s="114" t="s">
        <v>161</v>
      </c>
      <c r="D246" s="115" t="s">
        <v>161</v>
      </c>
      <c r="E246" s="113">
        <v>9</v>
      </c>
      <c r="F246" s="97">
        <v>9</v>
      </c>
      <c r="G246" s="97" t="s">
        <v>262</v>
      </c>
      <c r="H246" s="115" t="s">
        <v>161</v>
      </c>
    </row>
    <row r="247" spans="3:8" s="84" customFormat="1" ht="19.5" hidden="1" customHeight="1" x14ac:dyDescent="0.3">
      <c r="C247" s="116" t="s">
        <v>161</v>
      </c>
      <c r="D247" s="117" t="s">
        <v>161</v>
      </c>
      <c r="E247" s="109">
        <v>9</v>
      </c>
      <c r="F247" s="110">
        <v>10</v>
      </c>
      <c r="G247" s="110" t="s">
        <v>262</v>
      </c>
      <c r="H247" s="117" t="s">
        <v>161</v>
      </c>
    </row>
    <row r="248" spans="3:8" s="84" customFormat="1" ht="19.5" hidden="1" customHeight="1" x14ac:dyDescent="0.3">
      <c r="C248" s="114" t="s">
        <v>161</v>
      </c>
      <c r="D248" s="115" t="s">
        <v>161</v>
      </c>
      <c r="E248" s="113">
        <v>9</v>
      </c>
      <c r="F248" s="97">
        <v>11</v>
      </c>
      <c r="G248" s="97" t="s">
        <v>262</v>
      </c>
      <c r="H248" s="115" t="s">
        <v>161</v>
      </c>
    </row>
    <row r="249" spans="3:8" s="84" customFormat="1" ht="19.5" hidden="1" customHeight="1" x14ac:dyDescent="0.3">
      <c r="C249" s="116" t="s">
        <v>161</v>
      </c>
      <c r="D249" s="117" t="s">
        <v>161</v>
      </c>
      <c r="E249" s="109">
        <v>10</v>
      </c>
      <c r="F249" s="110">
        <v>1</v>
      </c>
      <c r="G249" s="110" t="s">
        <v>262</v>
      </c>
      <c r="H249" s="117" t="s">
        <v>161</v>
      </c>
    </row>
    <row r="250" spans="3:8" s="84" customFormat="1" ht="19.5" hidden="1" customHeight="1" x14ac:dyDescent="0.3">
      <c r="C250" s="114" t="s">
        <v>161</v>
      </c>
      <c r="D250" s="115" t="s">
        <v>161</v>
      </c>
      <c r="E250" s="113">
        <v>11</v>
      </c>
      <c r="F250" s="97">
        <v>6</v>
      </c>
      <c r="G250" s="97" t="s">
        <v>262</v>
      </c>
      <c r="H250" s="115" t="s">
        <v>161</v>
      </c>
    </row>
    <row r="251" spans="3:8" s="84" customFormat="1" ht="19.5" hidden="1" customHeight="1" x14ac:dyDescent="0.3">
      <c r="C251" s="116" t="s">
        <v>161</v>
      </c>
      <c r="D251" s="117" t="s">
        <v>161</v>
      </c>
      <c r="E251" s="109">
        <v>12</v>
      </c>
      <c r="F251" s="110">
        <v>2</v>
      </c>
      <c r="G251" s="110" t="s">
        <v>262</v>
      </c>
      <c r="H251" s="117" t="s">
        <v>161</v>
      </c>
    </row>
    <row r="252" spans="3:8" s="84" customFormat="1" ht="19.5" hidden="1" customHeight="1" x14ac:dyDescent="0.3">
      <c r="C252" s="114" t="s">
        <v>161</v>
      </c>
      <c r="D252" s="115" t="s">
        <v>161</v>
      </c>
      <c r="E252" s="113">
        <v>12</v>
      </c>
      <c r="F252" s="97">
        <v>5</v>
      </c>
      <c r="G252" s="97" t="s">
        <v>262</v>
      </c>
      <c r="H252" s="115" t="s">
        <v>161</v>
      </c>
    </row>
    <row r="253" spans="3:8" s="84" customFormat="1" ht="19.5" hidden="1" customHeight="1" x14ac:dyDescent="0.3">
      <c r="C253" s="116" t="s">
        <v>161</v>
      </c>
      <c r="D253" s="117" t="s">
        <v>161</v>
      </c>
      <c r="E253" s="109">
        <v>14</v>
      </c>
      <c r="F253" s="110">
        <v>2</v>
      </c>
      <c r="G253" s="110" t="s">
        <v>262</v>
      </c>
      <c r="H253" s="117" t="s">
        <v>161</v>
      </c>
    </row>
    <row r="254" spans="3:8" s="84" customFormat="1" ht="19.5" hidden="1" customHeight="1" x14ac:dyDescent="0.3">
      <c r="C254" s="114" t="s">
        <v>161</v>
      </c>
      <c r="D254" s="115" t="s">
        <v>161</v>
      </c>
      <c r="E254" s="113">
        <v>14</v>
      </c>
      <c r="F254" s="97">
        <v>8</v>
      </c>
      <c r="G254" s="97" t="s">
        <v>262</v>
      </c>
      <c r="H254" s="115" t="s">
        <v>161</v>
      </c>
    </row>
    <row r="255" spans="3:8" s="84" customFormat="1" ht="19.5" hidden="1" customHeight="1" x14ac:dyDescent="0.3">
      <c r="C255" s="116" t="s">
        <v>161</v>
      </c>
      <c r="D255" s="117" t="s">
        <v>161</v>
      </c>
      <c r="E255" s="109">
        <v>14</v>
      </c>
      <c r="F255" s="110">
        <v>10</v>
      </c>
      <c r="G255" s="110" t="s">
        <v>262</v>
      </c>
      <c r="H255" s="117" t="s">
        <v>161</v>
      </c>
    </row>
    <row r="256" spans="3:8" s="84" customFormat="1" ht="19.5" hidden="1" customHeight="1" x14ac:dyDescent="0.3">
      <c r="C256" s="114" t="s">
        <v>161</v>
      </c>
      <c r="D256" s="115" t="s">
        <v>161</v>
      </c>
      <c r="E256" s="113">
        <v>14</v>
      </c>
      <c r="F256" s="97">
        <v>17</v>
      </c>
      <c r="G256" s="97" t="s">
        <v>262</v>
      </c>
      <c r="H256" s="115" t="s">
        <v>161</v>
      </c>
    </row>
    <row r="257" spans="3:8" s="84" customFormat="1" ht="19.5" hidden="1" customHeight="1" x14ac:dyDescent="0.3">
      <c r="C257" s="116" t="s">
        <v>161</v>
      </c>
      <c r="D257" s="117" t="s">
        <v>161</v>
      </c>
      <c r="E257" s="109">
        <v>14</v>
      </c>
      <c r="F257" s="110">
        <v>18</v>
      </c>
      <c r="G257" s="110" t="s">
        <v>262</v>
      </c>
      <c r="H257" s="117" t="s">
        <v>161</v>
      </c>
    </row>
    <row r="258" spans="3:8" s="84" customFormat="1" ht="19.5" hidden="1" customHeight="1" x14ac:dyDescent="0.3">
      <c r="C258" s="114" t="s">
        <v>161</v>
      </c>
      <c r="D258" s="115" t="s">
        <v>161</v>
      </c>
      <c r="E258" s="113">
        <v>15</v>
      </c>
      <c r="F258" s="97">
        <v>4</v>
      </c>
      <c r="G258" s="97" t="s">
        <v>262</v>
      </c>
      <c r="H258" s="115" t="s">
        <v>161</v>
      </c>
    </row>
    <row r="259" spans="3:8" s="84" customFormat="1" ht="19.5" hidden="1" customHeight="1" x14ac:dyDescent="0.3">
      <c r="C259" s="116" t="s">
        <v>161</v>
      </c>
      <c r="D259" s="117" t="s">
        <v>161</v>
      </c>
      <c r="E259" s="109">
        <v>15</v>
      </c>
      <c r="F259" s="110">
        <v>6</v>
      </c>
      <c r="G259" s="110" t="s">
        <v>262</v>
      </c>
      <c r="H259" s="117" t="s">
        <v>161</v>
      </c>
    </row>
    <row r="260" spans="3:8" s="84" customFormat="1" ht="19.5" hidden="1" customHeight="1" x14ac:dyDescent="0.3">
      <c r="C260" s="114" t="s">
        <v>161</v>
      </c>
      <c r="D260" s="115" t="s">
        <v>161</v>
      </c>
      <c r="E260" s="113">
        <v>16</v>
      </c>
      <c r="F260" s="97">
        <v>2</v>
      </c>
      <c r="G260" s="97" t="s">
        <v>262</v>
      </c>
      <c r="H260" s="115" t="s">
        <v>161</v>
      </c>
    </row>
    <row r="261" spans="3:8" s="84" customFormat="1" ht="19.5" hidden="1" customHeight="1" x14ac:dyDescent="0.3">
      <c r="C261" s="116" t="s">
        <v>161</v>
      </c>
      <c r="D261" s="117" t="s">
        <v>161</v>
      </c>
      <c r="E261" s="109">
        <v>16</v>
      </c>
      <c r="F261" s="110">
        <v>7</v>
      </c>
      <c r="G261" s="110" t="s">
        <v>262</v>
      </c>
      <c r="H261" s="117" t="s">
        <v>161</v>
      </c>
    </row>
    <row r="262" spans="3:8" s="83" customFormat="1" ht="19.5" hidden="1" customHeight="1" x14ac:dyDescent="0.3">
      <c r="C262" s="114" t="s">
        <v>161</v>
      </c>
      <c r="D262" s="115" t="s">
        <v>161</v>
      </c>
      <c r="E262" s="113">
        <v>16</v>
      </c>
      <c r="F262" s="97">
        <v>12</v>
      </c>
      <c r="G262" s="97" t="s">
        <v>262</v>
      </c>
      <c r="H262" s="115" t="s">
        <v>161</v>
      </c>
    </row>
    <row r="263" spans="3:8" s="83" customFormat="1" ht="19.5" hidden="1" customHeight="1" x14ac:dyDescent="0.3">
      <c r="C263" s="116" t="s">
        <v>161</v>
      </c>
      <c r="D263" s="117" t="s">
        <v>161</v>
      </c>
      <c r="E263" s="109">
        <v>17</v>
      </c>
      <c r="F263" s="110">
        <v>2</v>
      </c>
      <c r="G263" s="110" t="s">
        <v>262</v>
      </c>
      <c r="H263" s="117" t="s">
        <v>161</v>
      </c>
    </row>
    <row r="264" spans="3:8" s="83" customFormat="1" ht="19.5" hidden="1" customHeight="1" x14ac:dyDescent="0.3">
      <c r="C264" s="114" t="s">
        <v>161</v>
      </c>
      <c r="D264" s="115" t="s">
        <v>161</v>
      </c>
      <c r="E264" s="113">
        <v>17</v>
      </c>
      <c r="F264" s="97">
        <v>10</v>
      </c>
      <c r="G264" s="97" t="s">
        <v>262</v>
      </c>
      <c r="H264" s="115" t="s">
        <v>161</v>
      </c>
    </row>
    <row r="265" spans="3:8" s="83" customFormat="1" ht="19.5" hidden="1" customHeight="1" x14ac:dyDescent="0.3">
      <c r="C265" s="116" t="s">
        <v>161</v>
      </c>
      <c r="D265" s="117" t="s">
        <v>161</v>
      </c>
      <c r="E265" s="109">
        <v>17</v>
      </c>
      <c r="F265" s="110">
        <v>13</v>
      </c>
      <c r="G265" s="110" t="s">
        <v>262</v>
      </c>
      <c r="H265" s="117" t="s">
        <v>161</v>
      </c>
    </row>
    <row r="266" spans="3:8" s="83" customFormat="1" ht="19.5" hidden="1" customHeight="1" x14ac:dyDescent="0.3">
      <c r="C266" s="114" t="s">
        <v>161</v>
      </c>
      <c r="D266" s="115" t="s">
        <v>161</v>
      </c>
      <c r="E266" s="113">
        <v>18</v>
      </c>
      <c r="F266" s="97">
        <v>2</v>
      </c>
      <c r="G266" s="97" t="s">
        <v>262</v>
      </c>
      <c r="H266" s="115" t="s">
        <v>161</v>
      </c>
    </row>
    <row r="267" spans="3:8" s="83" customFormat="1" ht="19.5" hidden="1" customHeight="1" x14ac:dyDescent="0.3">
      <c r="C267" s="116" t="s">
        <v>161</v>
      </c>
      <c r="D267" s="117" t="s">
        <v>161</v>
      </c>
      <c r="E267" s="109">
        <v>18</v>
      </c>
      <c r="F267" s="110">
        <v>3</v>
      </c>
      <c r="G267" s="110" t="s">
        <v>262</v>
      </c>
      <c r="H267" s="117" t="s">
        <v>161</v>
      </c>
    </row>
    <row r="268" spans="3:8" s="83" customFormat="1" ht="19.5" hidden="1" customHeight="1" x14ac:dyDescent="0.3">
      <c r="C268" s="114" t="s">
        <v>161</v>
      </c>
      <c r="D268" s="115" t="s">
        <v>161</v>
      </c>
      <c r="E268" s="113">
        <v>18</v>
      </c>
      <c r="F268" s="97">
        <v>4</v>
      </c>
      <c r="G268" s="97" t="s">
        <v>262</v>
      </c>
      <c r="H268" s="115" t="s">
        <v>161</v>
      </c>
    </row>
    <row r="269" spans="3:8" s="83" customFormat="1" ht="19.5" hidden="1" customHeight="1" x14ac:dyDescent="0.3">
      <c r="C269" s="116" t="s">
        <v>161</v>
      </c>
      <c r="D269" s="117" t="s">
        <v>161</v>
      </c>
      <c r="E269" s="109">
        <v>18</v>
      </c>
      <c r="F269" s="110">
        <v>5</v>
      </c>
      <c r="G269" s="110" t="s">
        <v>262</v>
      </c>
      <c r="H269" s="117" t="s">
        <v>161</v>
      </c>
    </row>
    <row r="270" spans="3:8" s="83" customFormat="1" ht="19.5" hidden="1" customHeight="1" x14ac:dyDescent="0.3">
      <c r="C270" s="114" t="s">
        <v>161</v>
      </c>
      <c r="D270" s="115" t="s">
        <v>161</v>
      </c>
      <c r="E270" s="113">
        <v>18</v>
      </c>
      <c r="F270" s="97">
        <v>6</v>
      </c>
      <c r="G270" s="97" t="s">
        <v>262</v>
      </c>
      <c r="H270" s="115" t="s">
        <v>161</v>
      </c>
    </row>
    <row r="271" spans="3:8" s="83" customFormat="1" ht="19.5" hidden="1" customHeight="1" x14ac:dyDescent="0.3">
      <c r="C271" s="116" t="s">
        <v>161</v>
      </c>
      <c r="D271" s="117" t="s">
        <v>161</v>
      </c>
      <c r="E271" s="109">
        <v>18</v>
      </c>
      <c r="F271" s="110">
        <v>7</v>
      </c>
      <c r="G271" s="110" t="s">
        <v>262</v>
      </c>
      <c r="H271" s="117" t="s">
        <v>161</v>
      </c>
    </row>
    <row r="272" spans="3:8" s="83" customFormat="1" ht="19.5" hidden="1" customHeight="1" x14ac:dyDescent="0.3">
      <c r="C272" s="114" t="s">
        <v>161</v>
      </c>
      <c r="D272" s="115" t="s">
        <v>161</v>
      </c>
      <c r="E272" s="113">
        <v>18</v>
      </c>
      <c r="F272" s="97">
        <v>8</v>
      </c>
      <c r="G272" s="97" t="s">
        <v>262</v>
      </c>
      <c r="H272" s="115" t="s">
        <v>161</v>
      </c>
    </row>
    <row r="273" spans="3:8" s="83" customFormat="1" ht="19.5" hidden="1" customHeight="1" x14ac:dyDescent="0.3">
      <c r="C273" s="116" t="s">
        <v>161</v>
      </c>
      <c r="D273" s="117" t="s">
        <v>161</v>
      </c>
      <c r="E273" s="109">
        <v>18</v>
      </c>
      <c r="F273" s="110">
        <v>10</v>
      </c>
      <c r="G273" s="110" t="s">
        <v>262</v>
      </c>
      <c r="H273" s="117" t="s">
        <v>161</v>
      </c>
    </row>
    <row r="274" spans="3:8" s="83" customFormat="1" ht="19.5" hidden="1" customHeight="1" x14ac:dyDescent="0.3">
      <c r="C274" s="114" t="s">
        <v>161</v>
      </c>
      <c r="D274" s="115" t="s">
        <v>161</v>
      </c>
      <c r="E274" s="113">
        <v>18</v>
      </c>
      <c r="F274" s="97">
        <v>11</v>
      </c>
      <c r="G274" s="97" t="s">
        <v>262</v>
      </c>
      <c r="H274" s="115" t="s">
        <v>161</v>
      </c>
    </row>
    <row r="275" spans="3:8" s="83" customFormat="1" ht="19.5" hidden="1" customHeight="1" x14ac:dyDescent="0.3">
      <c r="C275" s="116" t="s">
        <v>161</v>
      </c>
      <c r="D275" s="117" t="s">
        <v>161</v>
      </c>
      <c r="E275" s="109">
        <v>19</v>
      </c>
      <c r="F275" s="110">
        <v>7</v>
      </c>
      <c r="G275" s="110" t="s">
        <v>262</v>
      </c>
      <c r="H275" s="117" t="s">
        <v>161</v>
      </c>
    </row>
    <row r="276" spans="3:8" s="83" customFormat="1" ht="19.5" hidden="1" customHeight="1" x14ac:dyDescent="0.3">
      <c r="C276" s="114" t="s">
        <v>161</v>
      </c>
      <c r="D276" s="115" t="s">
        <v>161</v>
      </c>
      <c r="E276" s="113">
        <v>19</v>
      </c>
      <c r="F276" s="97">
        <v>8</v>
      </c>
      <c r="G276" s="97" t="s">
        <v>262</v>
      </c>
      <c r="H276" s="115" t="s">
        <v>161</v>
      </c>
    </row>
    <row r="277" spans="3:8" s="83" customFormat="1" ht="19.5" hidden="1" customHeight="1" x14ac:dyDescent="0.3">
      <c r="C277" s="116" t="s">
        <v>161</v>
      </c>
      <c r="D277" s="117" t="s">
        <v>161</v>
      </c>
      <c r="E277" s="109">
        <v>23</v>
      </c>
      <c r="F277" s="110">
        <v>6</v>
      </c>
      <c r="G277" s="110" t="s">
        <v>262</v>
      </c>
      <c r="H277" s="117" t="s">
        <v>161</v>
      </c>
    </row>
    <row r="278" spans="3:8" s="83" customFormat="1" ht="19.5" hidden="1" customHeight="1" x14ac:dyDescent="0.3">
      <c r="C278" s="114" t="s">
        <v>161</v>
      </c>
      <c r="D278" s="115" t="s">
        <v>161</v>
      </c>
      <c r="E278" s="113">
        <v>23</v>
      </c>
      <c r="F278" s="97">
        <v>13</v>
      </c>
      <c r="G278" s="97" t="s">
        <v>262</v>
      </c>
      <c r="H278" s="115" t="s">
        <v>161</v>
      </c>
    </row>
    <row r="279" spans="3:8" s="83" customFormat="1" ht="19.5" hidden="1" customHeight="1" x14ac:dyDescent="0.3">
      <c r="C279" s="116" t="s">
        <v>161</v>
      </c>
      <c r="D279" s="117" t="s">
        <v>161</v>
      </c>
      <c r="E279" s="109">
        <v>24</v>
      </c>
      <c r="F279" s="110">
        <v>7</v>
      </c>
      <c r="G279" s="110" t="s">
        <v>262</v>
      </c>
      <c r="H279" s="117" t="s">
        <v>161</v>
      </c>
    </row>
    <row r="280" spans="3:8" s="83" customFormat="1" ht="19.5" hidden="1" customHeight="1" x14ac:dyDescent="0.3">
      <c r="C280" s="114" t="s">
        <v>161</v>
      </c>
      <c r="D280" s="115" t="s">
        <v>164</v>
      </c>
      <c r="E280" s="113">
        <v>1</v>
      </c>
      <c r="F280" s="97">
        <v>5</v>
      </c>
      <c r="G280" s="97" t="s">
        <v>262</v>
      </c>
      <c r="H280" s="115" t="s">
        <v>160</v>
      </c>
    </row>
    <row r="281" spans="3:8" s="83" customFormat="1" ht="19.5" hidden="1" customHeight="1" x14ac:dyDescent="0.3">
      <c r="C281" s="116" t="s">
        <v>161</v>
      </c>
      <c r="D281" s="117" t="s">
        <v>164</v>
      </c>
      <c r="E281" s="109">
        <v>2</v>
      </c>
      <c r="F281" s="110">
        <v>1</v>
      </c>
      <c r="G281" s="110" t="s">
        <v>262</v>
      </c>
      <c r="H281" s="117" t="s">
        <v>160</v>
      </c>
    </row>
    <row r="282" spans="3:8" s="83" customFormat="1" ht="19.5" hidden="1" customHeight="1" x14ac:dyDescent="0.3">
      <c r="C282" s="114" t="s">
        <v>161</v>
      </c>
      <c r="D282" s="115" t="s">
        <v>164</v>
      </c>
      <c r="E282" s="113">
        <v>3</v>
      </c>
      <c r="F282" s="97">
        <v>12</v>
      </c>
      <c r="G282" s="97" t="s">
        <v>262</v>
      </c>
      <c r="H282" s="115" t="s">
        <v>161</v>
      </c>
    </row>
    <row r="283" spans="3:8" s="83" customFormat="1" ht="19.5" hidden="1" customHeight="1" x14ac:dyDescent="0.3">
      <c r="C283" s="116" t="s">
        <v>161</v>
      </c>
      <c r="D283" s="117" t="s">
        <v>164</v>
      </c>
      <c r="E283" s="109">
        <v>7</v>
      </c>
      <c r="F283" s="110">
        <v>8</v>
      </c>
      <c r="G283" s="110" t="s">
        <v>262</v>
      </c>
      <c r="H283" s="117" t="s">
        <v>160</v>
      </c>
    </row>
    <row r="284" spans="3:8" s="83" customFormat="1" ht="19.5" hidden="1" customHeight="1" x14ac:dyDescent="0.3">
      <c r="C284" s="114" t="s">
        <v>161</v>
      </c>
      <c r="D284" s="115" t="s">
        <v>164</v>
      </c>
      <c r="E284" s="113">
        <v>7</v>
      </c>
      <c r="F284" s="97">
        <v>9</v>
      </c>
      <c r="G284" s="97" t="s">
        <v>262</v>
      </c>
      <c r="H284" s="115" t="s">
        <v>160</v>
      </c>
    </row>
    <row r="285" spans="3:8" s="83" customFormat="1" ht="19.5" hidden="1" customHeight="1" x14ac:dyDescent="0.3">
      <c r="C285" s="116" t="s">
        <v>161</v>
      </c>
      <c r="D285" s="117" t="s">
        <v>164</v>
      </c>
      <c r="E285" s="109">
        <v>9</v>
      </c>
      <c r="F285" s="110">
        <v>2</v>
      </c>
      <c r="G285" s="110" t="s">
        <v>262</v>
      </c>
      <c r="H285" s="117" t="s">
        <v>161</v>
      </c>
    </row>
    <row r="286" spans="3:8" s="83" customFormat="1" ht="19.5" hidden="1" customHeight="1" x14ac:dyDescent="0.3">
      <c r="C286" s="114" t="s">
        <v>161</v>
      </c>
      <c r="D286" s="115" t="s">
        <v>164</v>
      </c>
      <c r="E286" s="113">
        <v>9</v>
      </c>
      <c r="F286" s="97">
        <v>5</v>
      </c>
      <c r="G286" s="97" t="s">
        <v>262</v>
      </c>
      <c r="H286" s="115" t="s">
        <v>160</v>
      </c>
    </row>
    <row r="287" spans="3:8" s="83" customFormat="1" ht="19.5" hidden="1" customHeight="1" x14ac:dyDescent="0.3">
      <c r="C287" s="116" t="s">
        <v>161</v>
      </c>
      <c r="D287" s="117" t="s">
        <v>164</v>
      </c>
      <c r="E287" s="109">
        <v>10</v>
      </c>
      <c r="F287" s="110">
        <v>2</v>
      </c>
      <c r="G287" s="110" t="s">
        <v>262</v>
      </c>
      <c r="H287" s="117" t="s">
        <v>160</v>
      </c>
    </row>
    <row r="288" spans="3:8" s="83" customFormat="1" ht="19.5" hidden="1" customHeight="1" x14ac:dyDescent="0.3">
      <c r="C288" s="114" t="s">
        <v>161</v>
      </c>
      <c r="D288" s="115" t="s">
        <v>164</v>
      </c>
      <c r="E288" s="113">
        <v>11</v>
      </c>
      <c r="F288" s="97">
        <v>4</v>
      </c>
      <c r="G288" s="97" t="s">
        <v>262</v>
      </c>
      <c r="H288" s="115" t="s">
        <v>160</v>
      </c>
    </row>
    <row r="289" spans="3:8" s="83" customFormat="1" ht="19.5" hidden="1" customHeight="1" x14ac:dyDescent="0.3">
      <c r="C289" s="116" t="s">
        <v>161</v>
      </c>
      <c r="D289" s="117" t="s">
        <v>164</v>
      </c>
      <c r="E289" s="109">
        <v>12</v>
      </c>
      <c r="F289" s="110">
        <v>7</v>
      </c>
      <c r="G289" s="110" t="s">
        <v>262</v>
      </c>
      <c r="H289" s="117" t="s">
        <v>160</v>
      </c>
    </row>
    <row r="290" spans="3:8" s="83" customFormat="1" ht="19.5" hidden="1" customHeight="1" x14ac:dyDescent="0.3">
      <c r="C290" s="114" t="s">
        <v>161</v>
      </c>
      <c r="D290" s="115" t="s">
        <v>164</v>
      </c>
      <c r="E290" s="113">
        <v>12</v>
      </c>
      <c r="F290" s="97">
        <v>11</v>
      </c>
      <c r="G290" s="97" t="s">
        <v>262</v>
      </c>
      <c r="H290" s="115" t="s">
        <v>160</v>
      </c>
    </row>
    <row r="291" spans="3:8" s="83" customFormat="1" ht="19.5" hidden="1" customHeight="1" x14ac:dyDescent="0.3">
      <c r="C291" s="116" t="s">
        <v>161</v>
      </c>
      <c r="D291" s="117" t="s">
        <v>164</v>
      </c>
      <c r="E291" s="109">
        <v>16</v>
      </c>
      <c r="F291" s="110">
        <v>1</v>
      </c>
      <c r="G291" s="110" t="s">
        <v>262</v>
      </c>
      <c r="H291" s="117" t="s">
        <v>160</v>
      </c>
    </row>
    <row r="292" spans="3:8" s="83" customFormat="1" ht="19.5" hidden="1" customHeight="1" x14ac:dyDescent="0.3">
      <c r="C292" s="114" t="s">
        <v>161</v>
      </c>
      <c r="D292" s="115" t="s">
        <v>164</v>
      </c>
      <c r="E292" s="113">
        <v>16</v>
      </c>
      <c r="F292" s="97">
        <v>6</v>
      </c>
      <c r="G292" s="97" t="s">
        <v>262</v>
      </c>
      <c r="H292" s="115" t="s">
        <v>161</v>
      </c>
    </row>
    <row r="293" spans="3:8" s="83" customFormat="1" ht="19.5" hidden="1" customHeight="1" x14ac:dyDescent="0.3">
      <c r="C293" s="116" t="s">
        <v>161</v>
      </c>
      <c r="D293" s="117" t="s">
        <v>164</v>
      </c>
      <c r="E293" s="109">
        <v>18</v>
      </c>
      <c r="F293" s="110">
        <v>9</v>
      </c>
      <c r="G293" s="110" t="s">
        <v>262</v>
      </c>
      <c r="H293" s="117" t="s">
        <v>161</v>
      </c>
    </row>
    <row r="294" spans="3:8" s="83" customFormat="1" ht="19.5" hidden="1" customHeight="1" x14ac:dyDescent="0.3">
      <c r="C294" s="114" t="s">
        <v>161</v>
      </c>
      <c r="D294" s="115" t="s">
        <v>164</v>
      </c>
      <c r="E294" s="113">
        <v>21</v>
      </c>
      <c r="F294" s="97">
        <v>10</v>
      </c>
      <c r="G294" s="97" t="s">
        <v>262</v>
      </c>
      <c r="H294" s="115" t="s">
        <v>160</v>
      </c>
    </row>
    <row r="295" spans="3:8" s="83" customFormat="1" ht="19.5" hidden="1" customHeight="1" x14ac:dyDescent="0.3">
      <c r="C295" s="116" t="s">
        <v>161</v>
      </c>
      <c r="D295" s="117" t="s">
        <v>164</v>
      </c>
      <c r="E295" s="109">
        <v>21</v>
      </c>
      <c r="F295" s="110">
        <v>13</v>
      </c>
      <c r="G295" s="110" t="s">
        <v>262</v>
      </c>
      <c r="H295" s="117" t="s">
        <v>160</v>
      </c>
    </row>
    <row r="296" spans="3:8" s="83" customFormat="1" ht="19.5" hidden="1" customHeight="1" x14ac:dyDescent="0.3">
      <c r="C296" s="114" t="s">
        <v>161</v>
      </c>
      <c r="D296" s="115" t="s">
        <v>164</v>
      </c>
      <c r="E296" s="113">
        <v>21</v>
      </c>
      <c r="F296" s="97">
        <v>14</v>
      </c>
      <c r="G296" s="97" t="s">
        <v>262</v>
      </c>
      <c r="H296" s="115" t="s">
        <v>160</v>
      </c>
    </row>
    <row r="297" spans="3:8" s="83" customFormat="1" ht="19.5" hidden="1" customHeight="1" x14ac:dyDescent="0.3">
      <c r="C297" s="116" t="s">
        <v>161</v>
      </c>
      <c r="D297" s="117" t="s">
        <v>164</v>
      </c>
      <c r="E297" s="109">
        <v>24</v>
      </c>
      <c r="F297" s="110">
        <v>9</v>
      </c>
      <c r="G297" s="110" t="s">
        <v>262</v>
      </c>
      <c r="H297" s="117" t="s">
        <v>160</v>
      </c>
    </row>
  </sheetData>
  <conditionalFormatting sqref="H3:H297 D3:D297">
    <cfRule type="containsText" dxfId="52" priority="16" operator="containsText" text="'excited'">
      <formula>NOT(ISERROR(SEARCH("'excited'",D3)))</formula>
    </cfRule>
    <cfRule type="containsText" dxfId="51" priority="17" operator="containsText" text="pred">
      <formula>NOT(ISERROR(SEARCH("pred",D3)))</formula>
    </cfRule>
    <cfRule type="containsText" dxfId="50" priority="18" operator="containsText" text="'inhibited'">
      <formula>NOT(ISERROR(SEARCH("'inhibited'",D3)))</formula>
    </cfRule>
  </conditionalFormatting>
  <conditionalFormatting sqref="C3:D297">
    <cfRule type="containsText" dxfId="49" priority="3" operator="containsText" text="inhibited">
      <formula>NOT(ISERROR(SEARCH("inhibited",C3)))</formula>
    </cfRule>
    <cfRule type="containsText" dxfId="48" priority="4" operator="containsText" text="'excited'">
      <formula>NOT(ISERROR(SEARCH("'excited'",C3)))</formula>
    </cfRule>
    <cfRule type="containsText" dxfId="47" priority="8" operator="containsText" text="'CRF'">
      <formula>NOT(ISERROR(SEARCH("'CRF'",C3)))</formula>
    </cfRule>
  </conditionalFormatting>
  <conditionalFormatting sqref="G3:G297">
    <cfRule type="containsText" dxfId="46" priority="1" operator="containsText" text="N">
      <formula>NOT(ISERROR(SEARCH("N",G3)))</formula>
    </cfRule>
    <cfRule type="containsText" dxfId="45" priority="2" operator="containsText" text="False">
      <formula>NOT(ISERROR(SEARCH("False",G3)))</formula>
    </cfRule>
  </conditionalFormatting>
  <printOptions gridLines="1"/>
  <pageMargins left="0.7" right="0.7" top="0.75" bottom="0.75" header="0.3" footer="0.3"/>
  <pageSetup orientation="portrait" horizontalDpi="300" verticalDpi="30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97"/>
  <sheetViews>
    <sheetView workbookViewId="0">
      <selection activeCell="E25" sqref="E25"/>
    </sheetView>
  </sheetViews>
  <sheetFormatPr defaultRowHeight="14.4" x14ac:dyDescent="0.3"/>
  <cols>
    <col min="3" max="3" width="12.6640625" bestFit="1" customWidth="1"/>
    <col min="4" max="4" width="11.5546875" bestFit="1" customWidth="1"/>
    <col min="5" max="5" width="5.6640625" bestFit="1" customWidth="1"/>
    <col min="6" max="6" width="5.33203125" bestFit="1" customWidth="1"/>
  </cols>
  <sheetData>
    <row r="1" spans="2:10" x14ac:dyDescent="0.3">
      <c r="C1" s="120" t="s">
        <v>266</v>
      </c>
      <c r="D1" s="120"/>
      <c r="E1" s="120"/>
      <c r="F1" s="120"/>
    </row>
    <row r="2" spans="2:10" ht="43.2" x14ac:dyDescent="0.3">
      <c r="B2" s="85"/>
      <c r="C2" s="85" t="s">
        <v>271</v>
      </c>
      <c r="D2" s="85" t="s">
        <v>269</v>
      </c>
      <c r="E2" s="85" t="s">
        <v>267</v>
      </c>
      <c r="F2" s="85" t="s">
        <v>268</v>
      </c>
      <c r="G2" s="85" t="s">
        <v>259</v>
      </c>
      <c r="H2" s="85" t="s">
        <v>158</v>
      </c>
      <c r="I2" s="85" t="s">
        <v>159</v>
      </c>
      <c r="J2" s="85" t="s">
        <v>272</v>
      </c>
    </row>
    <row r="3" spans="2:10" x14ac:dyDescent="0.3">
      <c r="B3" s="83"/>
      <c r="C3" s="83" t="s">
        <v>42</v>
      </c>
      <c r="D3" s="83" t="s">
        <v>270</v>
      </c>
      <c r="E3" s="83">
        <v>1</v>
      </c>
      <c r="F3" s="83">
        <v>18</v>
      </c>
      <c r="G3" s="83" t="s">
        <v>160</v>
      </c>
      <c r="H3" s="83">
        <v>1</v>
      </c>
      <c r="I3" s="83">
        <v>18</v>
      </c>
      <c r="J3" s="83" t="str">
        <f>IF(AND(Table2[[#This Row],[Q]]=Table2[[#This Row],[''Q'']],Table2[[#This Row],[u]]=Table2[[#This Row],[''u'']]),"Match","NO")</f>
        <v>Match</v>
      </c>
    </row>
    <row r="4" spans="2:10" x14ac:dyDescent="0.3">
      <c r="B4" s="83"/>
      <c r="C4" s="83" t="s">
        <v>42</v>
      </c>
      <c r="D4" s="83" t="s">
        <v>270</v>
      </c>
      <c r="E4" s="83">
        <v>11</v>
      </c>
      <c r="F4" s="83">
        <v>3</v>
      </c>
      <c r="G4" s="83" t="s">
        <v>164</v>
      </c>
      <c r="H4" s="83">
        <v>11</v>
      </c>
      <c r="I4" s="83">
        <v>3</v>
      </c>
      <c r="J4" s="83" t="str">
        <f>IF(AND(Table2[[#This Row],[Q]]=Table2[[#This Row],[''Q'']],Table2[[#This Row],[u]]=Table2[[#This Row],[''u'']]),"Match","NO")</f>
        <v>Match</v>
      </c>
    </row>
    <row r="5" spans="2:10" x14ac:dyDescent="0.3">
      <c r="B5" s="83"/>
      <c r="C5" s="83" t="s">
        <v>42</v>
      </c>
      <c r="D5" s="83" t="s">
        <v>270</v>
      </c>
      <c r="E5" s="83">
        <v>11</v>
      </c>
      <c r="F5" s="83">
        <v>5</v>
      </c>
      <c r="G5" s="83" t="s">
        <v>164</v>
      </c>
      <c r="H5" s="83">
        <v>11</v>
      </c>
      <c r="I5" s="83">
        <v>5</v>
      </c>
      <c r="J5" s="83" t="str">
        <f>IF(AND(Table2[[#This Row],[Q]]=Table2[[#This Row],[''Q'']],Table2[[#This Row],[u]]=Table2[[#This Row],[''u'']]),"Match","NO")</f>
        <v>Match</v>
      </c>
    </row>
    <row r="6" spans="2:10" x14ac:dyDescent="0.3">
      <c r="B6" s="83"/>
      <c r="C6" s="83" t="s">
        <v>42</v>
      </c>
      <c r="D6" s="83" t="s">
        <v>270</v>
      </c>
      <c r="E6" s="83">
        <v>12</v>
      </c>
      <c r="F6" s="83">
        <v>1</v>
      </c>
      <c r="G6" s="83" t="s">
        <v>164</v>
      </c>
      <c r="H6" s="83">
        <v>12</v>
      </c>
      <c r="I6" s="83">
        <v>1</v>
      </c>
      <c r="J6" s="83" t="str">
        <f>IF(AND(Table2[[#This Row],[Q]]=Table2[[#This Row],[''Q'']],Table2[[#This Row],[u]]=Table2[[#This Row],[''u'']]),"Match","NO")</f>
        <v>Match</v>
      </c>
    </row>
    <row r="7" spans="2:10" x14ac:dyDescent="0.3">
      <c r="B7" s="83"/>
      <c r="C7" s="83" t="s">
        <v>42</v>
      </c>
      <c r="D7" s="83" t="s">
        <v>270</v>
      </c>
      <c r="E7" s="83">
        <v>12</v>
      </c>
      <c r="F7" s="83">
        <v>3</v>
      </c>
      <c r="G7" s="83" t="s">
        <v>164</v>
      </c>
      <c r="H7" s="83">
        <v>12</v>
      </c>
      <c r="I7" s="83">
        <v>3</v>
      </c>
      <c r="J7" s="83" t="str">
        <f>IF(AND(Table2[[#This Row],[Q]]=Table2[[#This Row],[''Q'']],Table2[[#This Row],[u]]=Table2[[#This Row],[''u'']]),"Match","NO")</f>
        <v>Match</v>
      </c>
    </row>
    <row r="8" spans="2:10" x14ac:dyDescent="0.3">
      <c r="B8" s="83"/>
      <c r="C8" s="83" t="s">
        <v>42</v>
      </c>
      <c r="D8" s="83" t="s">
        <v>270</v>
      </c>
      <c r="E8" s="83">
        <v>12</v>
      </c>
      <c r="F8" s="83">
        <v>4</v>
      </c>
      <c r="G8" s="83" t="s">
        <v>164</v>
      </c>
      <c r="H8" s="83">
        <v>12</v>
      </c>
      <c r="I8" s="83">
        <v>4</v>
      </c>
      <c r="J8" s="83" t="str">
        <f>IF(AND(Table2[[#This Row],[Q]]=Table2[[#This Row],[''Q'']],Table2[[#This Row],[u]]=Table2[[#This Row],[''u'']]),"Match","NO")</f>
        <v>Match</v>
      </c>
    </row>
    <row r="9" spans="2:10" x14ac:dyDescent="0.3">
      <c r="B9" s="83"/>
      <c r="C9" s="83" t="s">
        <v>42</v>
      </c>
      <c r="D9" s="83" t="s">
        <v>270</v>
      </c>
      <c r="E9" s="83">
        <v>12</v>
      </c>
      <c r="F9" s="83">
        <v>8</v>
      </c>
      <c r="G9" s="83" t="s">
        <v>164</v>
      </c>
      <c r="H9" s="83">
        <v>12</v>
      </c>
      <c r="I9" s="83">
        <v>8</v>
      </c>
      <c r="J9" s="83" t="str">
        <f>IF(AND(Table2[[#This Row],[Q]]=Table2[[#This Row],[''Q'']],Table2[[#This Row],[u]]=Table2[[#This Row],[''u'']]),"Match","NO")</f>
        <v>Match</v>
      </c>
    </row>
    <row r="10" spans="2:10" x14ac:dyDescent="0.3">
      <c r="B10" s="83"/>
      <c r="C10" s="83" t="s">
        <v>42</v>
      </c>
      <c r="D10" s="83" t="s">
        <v>270</v>
      </c>
      <c r="E10" s="83">
        <v>12</v>
      </c>
      <c r="F10" s="83">
        <v>9</v>
      </c>
      <c r="G10" s="83" t="s">
        <v>164</v>
      </c>
      <c r="H10" s="83">
        <v>12</v>
      </c>
      <c r="I10" s="83">
        <v>9</v>
      </c>
      <c r="J10" s="83" t="str">
        <f>IF(AND(Table2[[#This Row],[Q]]=Table2[[#This Row],[''Q'']],Table2[[#This Row],[u]]=Table2[[#This Row],[''u'']]),"Match","NO")</f>
        <v>Match</v>
      </c>
    </row>
    <row r="11" spans="2:10" x14ac:dyDescent="0.3">
      <c r="B11" s="83"/>
      <c r="C11" s="83" t="s">
        <v>42</v>
      </c>
      <c r="D11" s="83" t="s">
        <v>270</v>
      </c>
      <c r="E11" s="83">
        <v>12</v>
      </c>
      <c r="F11" s="83">
        <v>13</v>
      </c>
      <c r="G11" s="83" t="s">
        <v>160</v>
      </c>
      <c r="H11" s="83">
        <v>12</v>
      </c>
      <c r="I11" s="83">
        <v>13</v>
      </c>
      <c r="J11" s="83" t="str">
        <f>IF(AND(Table2[[#This Row],[Q]]=Table2[[#This Row],[''Q'']],Table2[[#This Row],[u]]=Table2[[#This Row],[''u'']]),"Match","NO")</f>
        <v>Match</v>
      </c>
    </row>
    <row r="12" spans="2:10" x14ac:dyDescent="0.3">
      <c r="B12" s="83"/>
      <c r="C12" s="83" t="s">
        <v>42</v>
      </c>
      <c r="D12" s="83" t="s">
        <v>270</v>
      </c>
      <c r="E12" s="83">
        <v>12</v>
      </c>
      <c r="F12" s="83">
        <v>14</v>
      </c>
      <c r="G12" s="83" t="s">
        <v>164</v>
      </c>
      <c r="H12" s="83">
        <v>12</v>
      </c>
      <c r="I12" s="83">
        <v>14</v>
      </c>
      <c r="J12" s="83" t="str">
        <f>IF(AND(Table2[[#This Row],[Q]]=Table2[[#This Row],[''Q'']],Table2[[#This Row],[u]]=Table2[[#This Row],[''u'']]),"Match","NO")</f>
        <v>Match</v>
      </c>
    </row>
    <row r="13" spans="2:10" x14ac:dyDescent="0.3">
      <c r="B13" s="83"/>
      <c r="C13" s="83" t="s">
        <v>42</v>
      </c>
      <c r="D13" s="83" t="s">
        <v>270</v>
      </c>
      <c r="E13" s="83">
        <v>12</v>
      </c>
      <c r="F13" s="83">
        <v>15</v>
      </c>
      <c r="G13" s="83" t="s">
        <v>164</v>
      </c>
      <c r="H13" s="83">
        <v>12</v>
      </c>
      <c r="I13" s="83">
        <v>15</v>
      </c>
      <c r="J13" s="83" t="str">
        <f>IF(AND(Table2[[#This Row],[Q]]=Table2[[#This Row],[''Q'']],Table2[[#This Row],[u]]=Table2[[#This Row],[''u'']]),"Match","NO")</f>
        <v>Match</v>
      </c>
    </row>
    <row r="14" spans="2:10" x14ac:dyDescent="0.3">
      <c r="B14" s="83"/>
      <c r="C14" s="83" t="s">
        <v>42</v>
      </c>
      <c r="D14" s="83" t="s">
        <v>270</v>
      </c>
      <c r="E14" s="83">
        <v>12</v>
      </c>
      <c r="F14" s="83">
        <v>17</v>
      </c>
      <c r="G14" s="83" t="s">
        <v>164</v>
      </c>
      <c r="H14" s="83">
        <v>12</v>
      </c>
      <c r="I14" s="83">
        <v>17</v>
      </c>
      <c r="J14" s="83" t="str">
        <f>IF(AND(Table2[[#This Row],[Q]]=Table2[[#This Row],[''Q'']],Table2[[#This Row],[u]]=Table2[[#This Row],[''u'']]),"Match","NO")</f>
        <v>Match</v>
      </c>
    </row>
    <row r="15" spans="2:10" x14ac:dyDescent="0.3">
      <c r="B15" s="83"/>
      <c r="C15" s="83" t="s">
        <v>42</v>
      </c>
      <c r="D15" s="83" t="s">
        <v>270</v>
      </c>
      <c r="E15" s="83">
        <v>13</v>
      </c>
      <c r="F15" s="83">
        <v>1</v>
      </c>
      <c r="G15" s="83" t="s">
        <v>164</v>
      </c>
      <c r="H15" s="83">
        <v>13</v>
      </c>
      <c r="I15" s="83">
        <v>1</v>
      </c>
      <c r="J15" s="83" t="str">
        <f>IF(AND(Table2[[#This Row],[Q]]=Table2[[#This Row],[''Q'']],Table2[[#This Row],[u]]=Table2[[#This Row],[''u'']]),"Match","NO")</f>
        <v>Match</v>
      </c>
    </row>
    <row r="16" spans="2:10" x14ac:dyDescent="0.3">
      <c r="B16" s="83"/>
      <c r="C16" s="83" t="s">
        <v>42</v>
      </c>
      <c r="D16" s="83" t="s">
        <v>270</v>
      </c>
      <c r="E16" s="83">
        <v>13</v>
      </c>
      <c r="F16" s="83">
        <v>5</v>
      </c>
      <c r="G16" s="83" t="s">
        <v>160</v>
      </c>
      <c r="H16" s="83">
        <v>13</v>
      </c>
      <c r="I16" s="83">
        <v>5</v>
      </c>
      <c r="J16" s="83" t="str">
        <f>IF(AND(Table2[[#This Row],[Q]]=Table2[[#This Row],[''Q'']],Table2[[#This Row],[u]]=Table2[[#This Row],[''u'']]),"Match","NO")</f>
        <v>Match</v>
      </c>
    </row>
    <row r="17" spans="2:10" x14ac:dyDescent="0.3">
      <c r="B17" s="83"/>
      <c r="C17" s="83" t="s">
        <v>42</v>
      </c>
      <c r="D17" s="83" t="s">
        <v>270</v>
      </c>
      <c r="E17" s="83">
        <v>13</v>
      </c>
      <c r="F17" s="83">
        <v>8</v>
      </c>
      <c r="G17" s="83" t="s">
        <v>164</v>
      </c>
      <c r="H17" s="83">
        <v>13</v>
      </c>
      <c r="I17" s="83">
        <v>8</v>
      </c>
      <c r="J17" s="83" t="str">
        <f>IF(AND(Table2[[#This Row],[Q]]=Table2[[#This Row],[''Q'']],Table2[[#This Row],[u]]=Table2[[#This Row],[''u'']]),"Match","NO")</f>
        <v>Match</v>
      </c>
    </row>
    <row r="18" spans="2:10" x14ac:dyDescent="0.3">
      <c r="B18" s="83"/>
      <c r="C18" s="83" t="s">
        <v>42</v>
      </c>
      <c r="D18" s="83" t="s">
        <v>270</v>
      </c>
      <c r="E18" s="83">
        <v>13</v>
      </c>
      <c r="F18" s="83">
        <v>10</v>
      </c>
      <c r="G18" s="83" t="s">
        <v>160</v>
      </c>
      <c r="H18" s="83">
        <v>13</v>
      </c>
      <c r="I18" s="83">
        <v>10</v>
      </c>
      <c r="J18" s="83" t="str">
        <f>IF(AND(Table2[[#This Row],[Q]]=Table2[[#This Row],[''Q'']],Table2[[#This Row],[u]]=Table2[[#This Row],[''u'']]),"Match","NO")</f>
        <v>Match</v>
      </c>
    </row>
    <row r="19" spans="2:10" x14ac:dyDescent="0.3">
      <c r="B19" s="83"/>
      <c r="C19" s="83" t="s">
        <v>42</v>
      </c>
      <c r="D19" s="83" t="s">
        <v>270</v>
      </c>
      <c r="E19" s="83">
        <v>13</v>
      </c>
      <c r="F19" s="83">
        <v>13</v>
      </c>
      <c r="G19" s="83" t="s">
        <v>160</v>
      </c>
      <c r="H19" s="83">
        <v>13</v>
      </c>
      <c r="I19" s="83">
        <v>13</v>
      </c>
      <c r="J19" s="83" t="str">
        <f>IF(AND(Table2[[#This Row],[Q]]=Table2[[#This Row],[''Q'']],Table2[[#This Row],[u]]=Table2[[#This Row],[''u'']]),"Match","NO")</f>
        <v>Match</v>
      </c>
    </row>
    <row r="20" spans="2:10" x14ac:dyDescent="0.3">
      <c r="B20" s="83"/>
      <c r="C20" s="83" t="s">
        <v>42</v>
      </c>
      <c r="D20" s="83" t="s">
        <v>270</v>
      </c>
      <c r="E20" s="83">
        <v>22</v>
      </c>
      <c r="F20" s="83">
        <v>4</v>
      </c>
      <c r="G20" s="83" t="s">
        <v>164</v>
      </c>
      <c r="H20" s="83">
        <v>20</v>
      </c>
      <c r="I20" s="83">
        <v>1</v>
      </c>
      <c r="J20" s="83" t="str">
        <f>IF(AND(Table2[[#This Row],[Q]]=Table2[[#This Row],[''Q'']],Table2[[#This Row],[u]]=Table2[[#This Row],[''u'']]),"Match","NO")</f>
        <v>NO</v>
      </c>
    </row>
    <row r="21" spans="2:10" x14ac:dyDescent="0.3">
      <c r="B21" s="83"/>
      <c r="C21" s="83" t="s">
        <v>42</v>
      </c>
      <c r="D21" s="83" t="s">
        <v>270</v>
      </c>
      <c r="E21" s="83">
        <v>22</v>
      </c>
      <c r="F21" s="83">
        <v>7</v>
      </c>
      <c r="G21" s="83" t="s">
        <v>160</v>
      </c>
      <c r="H21" s="83">
        <v>20</v>
      </c>
      <c r="I21" s="83">
        <v>5</v>
      </c>
      <c r="J21" s="83" t="str">
        <f>IF(AND(Table2[[#This Row],[Q]]=Table2[[#This Row],[''Q'']],Table2[[#This Row],[u]]=Table2[[#This Row],[''u'']]),"Match","NO")</f>
        <v>NO</v>
      </c>
    </row>
    <row r="22" spans="2:10" x14ac:dyDescent="0.3">
      <c r="B22" s="83"/>
      <c r="C22" s="83" t="s">
        <v>42</v>
      </c>
      <c r="D22" s="83" t="s">
        <v>270</v>
      </c>
      <c r="E22" s="83">
        <v>22</v>
      </c>
      <c r="F22" s="83">
        <v>8</v>
      </c>
      <c r="G22" s="83" t="s">
        <v>164</v>
      </c>
      <c r="H22" s="83">
        <v>20</v>
      </c>
      <c r="I22" s="83">
        <v>8</v>
      </c>
      <c r="J22" s="83" t="str">
        <f>IF(AND(Table2[[#This Row],[Q]]=Table2[[#This Row],[''Q'']],Table2[[#This Row],[u]]=Table2[[#This Row],[''u'']]),"Match","NO")</f>
        <v>NO</v>
      </c>
    </row>
    <row r="23" spans="2:10" x14ac:dyDescent="0.3">
      <c r="B23" s="83"/>
      <c r="C23" s="83" t="s">
        <v>42</v>
      </c>
      <c r="D23" s="83" t="s">
        <v>270</v>
      </c>
      <c r="E23" s="83">
        <v>22</v>
      </c>
      <c r="F23" s="83">
        <v>9</v>
      </c>
      <c r="G23" s="83" t="s">
        <v>160</v>
      </c>
      <c r="H23" s="83">
        <v>20</v>
      </c>
      <c r="I23" s="83">
        <v>10</v>
      </c>
      <c r="J23" s="83" t="str">
        <f>IF(AND(Table2[[#This Row],[Q]]=Table2[[#This Row],[''Q'']],Table2[[#This Row],[u]]=Table2[[#This Row],[''u'']]),"Match","NO")</f>
        <v>NO</v>
      </c>
    </row>
    <row r="24" spans="2:10" x14ac:dyDescent="0.3">
      <c r="B24" s="83"/>
      <c r="C24" s="83" t="s">
        <v>42</v>
      </c>
      <c r="D24" s="83" t="s">
        <v>270</v>
      </c>
      <c r="E24" s="83">
        <v>22</v>
      </c>
      <c r="F24" s="83">
        <v>10</v>
      </c>
      <c r="G24" s="83" t="s">
        <v>160</v>
      </c>
      <c r="H24" s="83">
        <v>20</v>
      </c>
      <c r="I24" s="83">
        <v>13</v>
      </c>
      <c r="J24" s="83" t="str">
        <f>IF(AND(Table2[[#This Row],[Q]]=Table2[[#This Row],[''Q'']],Table2[[#This Row],[u]]=Table2[[#This Row],[''u'']]),"Match","NO")</f>
        <v>NO</v>
      </c>
    </row>
    <row r="25" spans="2:10" x14ac:dyDescent="0.3">
      <c r="B25" s="83"/>
      <c r="C25" s="83" t="s">
        <v>42</v>
      </c>
      <c r="D25" s="83" t="s">
        <v>270</v>
      </c>
      <c r="E25" s="83">
        <v>22</v>
      </c>
      <c r="F25" s="83">
        <v>11</v>
      </c>
      <c r="G25" s="83" t="s">
        <v>164</v>
      </c>
      <c r="H25" s="83">
        <v>22</v>
      </c>
      <c r="I25" s="83">
        <v>4</v>
      </c>
      <c r="J25" s="83" t="str">
        <f>IF(AND(Table2[[#This Row],[Q]]=Table2[[#This Row],[''Q'']],Table2[[#This Row],[u]]=Table2[[#This Row],[''u'']]),"Match","NO")</f>
        <v>NO</v>
      </c>
    </row>
    <row r="26" spans="2:10" x14ac:dyDescent="0.3">
      <c r="B26" s="83"/>
      <c r="C26" s="83" t="s">
        <v>42</v>
      </c>
      <c r="D26" s="83" t="s">
        <v>270</v>
      </c>
      <c r="E26" s="83">
        <v>22</v>
      </c>
      <c r="F26" s="83">
        <v>13</v>
      </c>
      <c r="G26" s="83" t="s">
        <v>164</v>
      </c>
      <c r="H26" s="83">
        <v>22</v>
      </c>
      <c r="I26" s="83">
        <v>7</v>
      </c>
      <c r="J26" s="83" t="str">
        <f>IF(AND(Table2[[#This Row],[Q]]=Table2[[#This Row],[''Q'']],Table2[[#This Row],[u]]=Table2[[#This Row],[''u'']]),"Match","NO")</f>
        <v>NO</v>
      </c>
    </row>
    <row r="27" spans="2:10" x14ac:dyDescent="0.3">
      <c r="B27" s="83"/>
      <c r="C27" s="83" t="s">
        <v>42</v>
      </c>
      <c r="D27" s="83" t="s">
        <v>270</v>
      </c>
      <c r="E27" s="83">
        <v>24</v>
      </c>
      <c r="F27" s="83">
        <v>5</v>
      </c>
      <c r="G27" s="83" t="s">
        <v>164</v>
      </c>
      <c r="H27" s="83">
        <v>22</v>
      </c>
      <c r="I27" s="83">
        <v>8</v>
      </c>
      <c r="J27" s="83" t="str">
        <f>IF(AND(Table2[[#This Row],[Q]]=Table2[[#This Row],[''Q'']],Table2[[#This Row],[u]]=Table2[[#This Row],[''u'']]),"Match","NO")</f>
        <v>NO</v>
      </c>
    </row>
    <row r="28" spans="2:10" hidden="1" x14ac:dyDescent="0.3">
      <c r="B28" s="83"/>
      <c r="C28" s="83" t="s">
        <v>42</v>
      </c>
      <c r="D28" s="83" t="s">
        <v>39</v>
      </c>
      <c r="E28" s="83">
        <v>3</v>
      </c>
      <c r="F28" s="83">
        <v>15</v>
      </c>
      <c r="G28" s="83" t="s">
        <v>160</v>
      </c>
      <c r="H28" s="83">
        <v>22</v>
      </c>
      <c r="I28" s="83">
        <v>9</v>
      </c>
      <c r="J28" s="83" t="str">
        <f>IF(AND(Table2[[#This Row],[Q]]=Table2[[#This Row],[''Q'']],Table2[[#This Row],[u]]=Table2[[#This Row],[''u'']]),"Match","NO")</f>
        <v>NO</v>
      </c>
    </row>
    <row r="29" spans="2:10" hidden="1" x14ac:dyDescent="0.3">
      <c r="B29" s="83"/>
      <c r="C29" s="83" t="s">
        <v>42</v>
      </c>
      <c r="D29" s="83" t="s">
        <v>39</v>
      </c>
      <c r="E29" s="83">
        <v>23</v>
      </c>
      <c r="F29" s="83">
        <v>17</v>
      </c>
      <c r="G29" s="83" t="s">
        <v>164</v>
      </c>
      <c r="H29" s="83">
        <v>22</v>
      </c>
      <c r="I29" s="83">
        <v>10</v>
      </c>
      <c r="J29" s="83" t="str">
        <f>IF(AND(Table2[[#This Row],[Q]]=Table2[[#This Row],[''Q'']],Table2[[#This Row],[u]]=Table2[[#This Row],[''u'']]),"Match","NO")</f>
        <v>NO</v>
      </c>
    </row>
    <row r="30" spans="2:10" hidden="1" x14ac:dyDescent="0.3">
      <c r="B30" s="83"/>
      <c r="C30" s="83" t="s">
        <v>42</v>
      </c>
      <c r="D30" s="83" t="s">
        <v>39</v>
      </c>
      <c r="E30" s="83">
        <v>13</v>
      </c>
      <c r="F30" s="83">
        <v>14</v>
      </c>
      <c r="G30" s="83" t="s">
        <v>164</v>
      </c>
      <c r="H30" s="83">
        <v>22</v>
      </c>
      <c r="I30" s="83">
        <v>11</v>
      </c>
      <c r="J30" s="83" t="str">
        <f>IF(AND(Table2[[#This Row],[Q]]=Table2[[#This Row],[''Q'']],Table2[[#This Row],[u]]=Table2[[#This Row],[''u'']]),"Match","NO")</f>
        <v>NO</v>
      </c>
    </row>
    <row r="31" spans="2:10" hidden="1" x14ac:dyDescent="0.3">
      <c r="B31" s="83"/>
      <c r="C31" s="83" t="s">
        <v>42</v>
      </c>
      <c r="D31" s="83" t="s">
        <v>39</v>
      </c>
      <c r="E31" s="83">
        <v>19</v>
      </c>
      <c r="F31" s="83">
        <v>1</v>
      </c>
      <c r="G31" s="83" t="s">
        <v>164</v>
      </c>
      <c r="H31" s="83">
        <v>22</v>
      </c>
      <c r="I31" s="83">
        <v>13</v>
      </c>
      <c r="J31" s="83" t="str">
        <f>IF(AND(Table2[[#This Row],[Q]]=Table2[[#This Row],[''Q'']],Table2[[#This Row],[u]]=Table2[[#This Row],[''u'']]),"Match","NO")</f>
        <v>NO</v>
      </c>
    </row>
    <row r="32" spans="2:10" hidden="1" x14ac:dyDescent="0.3">
      <c r="B32" s="83"/>
      <c r="C32" s="83" t="s">
        <v>42</v>
      </c>
      <c r="D32" s="83" t="s">
        <v>39</v>
      </c>
      <c r="E32" s="83">
        <v>17</v>
      </c>
      <c r="F32" s="83">
        <v>8</v>
      </c>
      <c r="G32" s="83" t="s">
        <v>164</v>
      </c>
      <c r="H32" s="83">
        <v>24</v>
      </c>
      <c r="I32" s="83">
        <v>5</v>
      </c>
      <c r="J32" s="83" t="str">
        <f>IF(AND(Table2[[#This Row],[Q]]=Table2[[#This Row],[''Q'']],Table2[[#This Row],[u]]=Table2[[#This Row],[''u'']]),"Match","NO")</f>
        <v>NO</v>
      </c>
    </row>
    <row r="33" spans="2:10" hidden="1" x14ac:dyDescent="0.3">
      <c r="B33" s="83"/>
      <c r="C33" s="83" t="s">
        <v>42</v>
      </c>
      <c r="D33" s="83" t="s">
        <v>39</v>
      </c>
      <c r="E33" s="83">
        <v>13</v>
      </c>
      <c r="F33" s="83">
        <v>9</v>
      </c>
      <c r="G33" s="83"/>
      <c r="H33" s="83"/>
      <c r="I33" s="83"/>
      <c r="J33" s="83" t="str">
        <f>IF(AND(Table2[[#This Row],[Q]]=Table2[[#This Row],[''Q'']],Table2[[#This Row],[u]]=Table2[[#This Row],[''u'']]),"Match","NO")</f>
        <v>NO</v>
      </c>
    </row>
    <row r="34" spans="2:10" hidden="1" x14ac:dyDescent="0.3">
      <c r="B34" s="83"/>
      <c r="C34" s="83" t="s">
        <v>42</v>
      </c>
      <c r="D34" s="83" t="s">
        <v>39</v>
      </c>
      <c r="E34" s="83">
        <v>23</v>
      </c>
      <c r="F34" s="83">
        <v>8</v>
      </c>
      <c r="G34" s="83"/>
      <c r="H34" s="83"/>
      <c r="I34" s="83"/>
      <c r="J34" s="83" t="str">
        <f>IF(AND(Table2[[#This Row],[Q]]=Table2[[#This Row],[''Q'']],Table2[[#This Row],[u]]=Table2[[#This Row],[''u'']]),"Match","NO")</f>
        <v>NO</v>
      </c>
    </row>
    <row r="35" spans="2:10" hidden="1" x14ac:dyDescent="0.3">
      <c r="B35" s="83"/>
      <c r="C35" s="83" t="s">
        <v>42</v>
      </c>
      <c r="D35" s="83" t="s">
        <v>39</v>
      </c>
      <c r="E35" s="83">
        <v>3</v>
      </c>
      <c r="F35" s="83">
        <v>11</v>
      </c>
      <c r="G35" s="83"/>
      <c r="H35" s="83"/>
      <c r="I35" s="83"/>
      <c r="J35" s="83" t="str">
        <f>IF(AND(Table2[[#This Row],[Q]]=Table2[[#This Row],[''Q'']],Table2[[#This Row],[u]]=Table2[[#This Row],[''u'']]),"Match","NO")</f>
        <v>NO</v>
      </c>
    </row>
    <row r="36" spans="2:10" hidden="1" x14ac:dyDescent="0.3">
      <c r="B36" s="83"/>
      <c r="C36" s="83" t="s">
        <v>42</v>
      </c>
      <c r="D36" s="83" t="s">
        <v>39</v>
      </c>
      <c r="E36" s="83">
        <v>13</v>
      </c>
      <c r="F36" s="83">
        <v>4</v>
      </c>
      <c r="G36" s="83"/>
      <c r="H36" s="83"/>
      <c r="I36" s="83"/>
      <c r="J36" s="83" t="str">
        <f>IF(AND(Table2[[#This Row],[Q]]=Table2[[#This Row],[''Q'']],Table2[[#This Row],[u]]=Table2[[#This Row],[''u'']]),"Match","NO")</f>
        <v>NO</v>
      </c>
    </row>
    <row r="37" spans="2:10" hidden="1" x14ac:dyDescent="0.3">
      <c r="B37" s="83"/>
      <c r="C37" s="83" t="s">
        <v>42</v>
      </c>
      <c r="D37" s="83" t="s">
        <v>39</v>
      </c>
      <c r="E37" s="83">
        <v>21</v>
      </c>
      <c r="F37" s="83">
        <v>12</v>
      </c>
      <c r="G37" s="83"/>
      <c r="H37" s="83"/>
      <c r="I37" s="83"/>
      <c r="J37" s="83" t="str">
        <f>IF(AND(Table2[[#This Row],[Q]]=Table2[[#This Row],[''Q'']],Table2[[#This Row],[u]]=Table2[[#This Row],[''u'']]),"Match","NO")</f>
        <v>NO</v>
      </c>
    </row>
    <row r="38" spans="2:10" hidden="1" x14ac:dyDescent="0.3">
      <c r="B38" s="83"/>
      <c r="C38" s="83" t="s">
        <v>42</v>
      </c>
      <c r="D38" s="83" t="s">
        <v>39</v>
      </c>
      <c r="E38" s="83">
        <v>14</v>
      </c>
      <c r="F38" s="83">
        <v>7</v>
      </c>
      <c r="G38" s="83"/>
      <c r="H38" s="83"/>
      <c r="I38" s="83"/>
      <c r="J38" s="83" t="str">
        <f>IF(AND(Table2[[#This Row],[Q]]=Table2[[#This Row],[''Q'']],Table2[[#This Row],[u]]=Table2[[#This Row],[''u'']]),"Match","NO")</f>
        <v>NO</v>
      </c>
    </row>
    <row r="39" spans="2:10" hidden="1" x14ac:dyDescent="0.3">
      <c r="B39" s="83"/>
      <c r="C39" s="83" t="s">
        <v>42</v>
      </c>
      <c r="D39" s="83" t="s">
        <v>39</v>
      </c>
      <c r="E39" s="83">
        <v>1</v>
      </c>
      <c r="F39" s="83">
        <v>2</v>
      </c>
      <c r="G39" s="83"/>
      <c r="H39" s="83"/>
      <c r="I39" s="83"/>
      <c r="J39" s="83" t="str">
        <f>IF(AND(Table2[[#This Row],[Q]]=Table2[[#This Row],[''Q'']],Table2[[#This Row],[u]]=Table2[[#This Row],[''u'']]),"Match","NO")</f>
        <v>NO</v>
      </c>
    </row>
    <row r="40" spans="2:10" hidden="1" x14ac:dyDescent="0.3">
      <c r="B40" s="83"/>
      <c r="C40" s="83" t="s">
        <v>42</v>
      </c>
      <c r="D40" s="83" t="s">
        <v>39</v>
      </c>
      <c r="E40" s="83">
        <v>14</v>
      </c>
      <c r="F40" s="83">
        <v>5</v>
      </c>
      <c r="G40" s="83"/>
      <c r="H40" s="83"/>
      <c r="I40" s="83"/>
      <c r="J40" s="83" t="str">
        <f>IF(AND(Table2[[#This Row],[Q]]=Table2[[#This Row],[''Q'']],Table2[[#This Row],[u]]=Table2[[#This Row],[''u'']]),"Match","NO")</f>
        <v>NO</v>
      </c>
    </row>
    <row r="41" spans="2:10" hidden="1" x14ac:dyDescent="0.3">
      <c r="B41" s="83"/>
      <c r="C41" s="83" t="s">
        <v>42</v>
      </c>
      <c r="D41" s="83" t="s">
        <v>39</v>
      </c>
      <c r="E41" s="83">
        <v>22</v>
      </c>
      <c r="F41" s="83">
        <v>15</v>
      </c>
      <c r="G41" s="83"/>
      <c r="H41" s="83"/>
      <c r="I41" s="83"/>
      <c r="J41" s="83" t="str">
        <f>IF(AND(Table2[[#This Row],[Q]]=Table2[[#This Row],[''Q'']],Table2[[#This Row],[u]]=Table2[[#This Row],[''u'']]),"Match","NO")</f>
        <v>NO</v>
      </c>
    </row>
    <row r="42" spans="2:10" hidden="1" x14ac:dyDescent="0.3">
      <c r="B42" s="83"/>
      <c r="C42" s="83" t="s">
        <v>42</v>
      </c>
      <c r="D42" s="83" t="s">
        <v>39</v>
      </c>
      <c r="E42" s="83">
        <v>17</v>
      </c>
      <c r="F42" s="83">
        <v>1</v>
      </c>
      <c r="G42" s="83"/>
      <c r="H42" s="83"/>
      <c r="I42" s="83"/>
      <c r="J42" s="83" t="str">
        <f>IF(AND(Table2[[#This Row],[Q]]=Table2[[#This Row],[''Q'']],Table2[[#This Row],[u]]=Table2[[#This Row],[''u'']]),"Match","NO")</f>
        <v>NO</v>
      </c>
    </row>
    <row r="43" spans="2:10" hidden="1" x14ac:dyDescent="0.3">
      <c r="B43" s="83"/>
      <c r="C43" s="83" t="s">
        <v>42</v>
      </c>
      <c r="D43" s="83" t="s">
        <v>39</v>
      </c>
      <c r="E43" s="83">
        <v>22</v>
      </c>
      <c r="F43" s="83">
        <v>18</v>
      </c>
      <c r="G43" s="83"/>
      <c r="H43" s="83"/>
      <c r="I43" s="83"/>
      <c r="J43" s="83" t="str">
        <f>IF(AND(Table2[[#This Row],[Q]]=Table2[[#This Row],[''Q'']],Table2[[#This Row],[u]]=Table2[[#This Row],[''u'']]),"Match","NO")</f>
        <v>NO</v>
      </c>
    </row>
    <row r="44" spans="2:10" hidden="1" x14ac:dyDescent="0.3">
      <c r="B44" s="83"/>
      <c r="C44" s="83" t="s">
        <v>42</v>
      </c>
      <c r="D44" s="83" t="s">
        <v>39</v>
      </c>
      <c r="E44" s="83">
        <v>21</v>
      </c>
      <c r="F44" s="83">
        <v>3</v>
      </c>
      <c r="G44" s="83"/>
      <c r="H44" s="83"/>
      <c r="I44" s="83"/>
      <c r="J44" s="83" t="str">
        <f>IF(AND(Table2[[#This Row],[Q]]=Table2[[#This Row],[''Q'']],Table2[[#This Row],[u]]=Table2[[#This Row],[''u'']]),"Match","NO")</f>
        <v>NO</v>
      </c>
    </row>
    <row r="45" spans="2:10" hidden="1" x14ac:dyDescent="0.3">
      <c r="B45" s="83"/>
      <c r="C45" s="83" t="s">
        <v>42</v>
      </c>
      <c r="D45" s="83" t="s">
        <v>39</v>
      </c>
      <c r="E45" s="83">
        <v>14</v>
      </c>
      <c r="F45" s="83">
        <v>6</v>
      </c>
      <c r="G45" s="83"/>
      <c r="H45" s="83"/>
      <c r="I45" s="83"/>
      <c r="J45" s="83" t="str">
        <f>IF(AND(Table2[[#This Row],[Q]]=Table2[[#This Row],[''Q'']],Table2[[#This Row],[u]]=Table2[[#This Row],[''u'']]),"Match","NO")</f>
        <v>NO</v>
      </c>
    </row>
    <row r="46" spans="2:10" hidden="1" x14ac:dyDescent="0.3">
      <c r="B46" s="83"/>
      <c r="C46" s="83" t="s">
        <v>42</v>
      </c>
      <c r="D46" s="83" t="s">
        <v>39</v>
      </c>
      <c r="E46" s="83">
        <v>14</v>
      </c>
      <c r="F46" s="83">
        <v>15</v>
      </c>
      <c r="G46" s="83"/>
      <c r="H46" s="83"/>
      <c r="I46" s="83"/>
      <c r="J46" s="83" t="str">
        <f>IF(AND(Table2[[#This Row],[Q]]=Table2[[#This Row],[''Q'']],Table2[[#This Row],[u]]=Table2[[#This Row],[''u'']]),"Match","NO")</f>
        <v>NO</v>
      </c>
    </row>
    <row r="47" spans="2:10" hidden="1" x14ac:dyDescent="0.3">
      <c r="B47" s="83"/>
      <c r="C47" s="83" t="s">
        <v>42</v>
      </c>
      <c r="D47" s="83" t="s">
        <v>39</v>
      </c>
      <c r="E47" s="83">
        <v>22</v>
      </c>
      <c r="F47" s="83">
        <v>17</v>
      </c>
      <c r="G47" s="83"/>
      <c r="H47" s="83"/>
      <c r="I47" s="83"/>
      <c r="J47" s="83" t="str">
        <f>IF(AND(Table2[[#This Row],[Q]]=Table2[[#This Row],[''Q'']],Table2[[#This Row],[u]]=Table2[[#This Row],[''u'']]),"Match","NO")</f>
        <v>NO</v>
      </c>
    </row>
    <row r="48" spans="2:10" hidden="1" x14ac:dyDescent="0.3">
      <c r="B48" s="83"/>
      <c r="C48" s="83" t="s">
        <v>42</v>
      </c>
      <c r="D48" s="83" t="s">
        <v>39</v>
      </c>
      <c r="E48" s="83">
        <v>22</v>
      </c>
      <c r="F48" s="83">
        <v>16</v>
      </c>
      <c r="G48" s="83"/>
      <c r="H48" s="83"/>
      <c r="I48" s="83"/>
      <c r="J48" s="83" t="str">
        <f>IF(AND(Table2[[#This Row],[Q]]=Table2[[#This Row],[''Q'']],Table2[[#This Row],[u]]=Table2[[#This Row],[''u'']]),"Match","NO")</f>
        <v>NO</v>
      </c>
    </row>
    <row r="49" spans="2:10" hidden="1" x14ac:dyDescent="0.3">
      <c r="B49" s="83"/>
      <c r="C49" s="83" t="s">
        <v>42</v>
      </c>
      <c r="D49" s="83" t="s">
        <v>39</v>
      </c>
      <c r="E49" s="83">
        <v>22</v>
      </c>
      <c r="F49" s="83">
        <v>12</v>
      </c>
      <c r="G49" s="83"/>
      <c r="H49" s="83"/>
      <c r="I49" s="83"/>
      <c r="J49" s="83" t="str">
        <f>IF(AND(Table2[[#This Row],[Q]]=Table2[[#This Row],[''Q'']],Table2[[#This Row],[u]]=Table2[[#This Row],[''u'']]),"Match","NO")</f>
        <v>NO</v>
      </c>
    </row>
    <row r="50" spans="2:10" hidden="1" x14ac:dyDescent="0.3">
      <c r="B50" s="83"/>
      <c r="C50" s="83" t="s">
        <v>42</v>
      </c>
      <c r="D50" s="83" t="s">
        <v>39</v>
      </c>
      <c r="E50" s="83">
        <v>21</v>
      </c>
      <c r="F50" s="83">
        <v>11</v>
      </c>
      <c r="G50" s="83"/>
      <c r="H50" s="83"/>
      <c r="I50" s="83"/>
      <c r="J50" s="83" t="str">
        <f>IF(AND(Table2[[#This Row],[Q]]=Table2[[#This Row],[''Q'']],Table2[[#This Row],[u]]=Table2[[#This Row],[''u'']]),"Match","NO")</f>
        <v>NO</v>
      </c>
    </row>
    <row r="51" spans="2:10" hidden="1" x14ac:dyDescent="0.3">
      <c r="B51" s="83"/>
      <c r="C51" s="83" t="s">
        <v>42</v>
      </c>
      <c r="D51" s="83" t="s">
        <v>39</v>
      </c>
      <c r="E51" s="83">
        <v>14</v>
      </c>
      <c r="F51" s="83">
        <v>4</v>
      </c>
      <c r="G51" s="83"/>
      <c r="H51" s="83"/>
      <c r="I51" s="83"/>
      <c r="J51" s="83" t="str">
        <f>IF(AND(Table2[[#This Row],[Q]]=Table2[[#This Row],[''Q'']],Table2[[#This Row],[u]]=Table2[[#This Row],[''u'']]),"Match","NO")</f>
        <v>NO</v>
      </c>
    </row>
    <row r="52" spans="2:10" hidden="1" x14ac:dyDescent="0.3">
      <c r="B52" s="83"/>
      <c r="C52" s="83" t="s">
        <v>42</v>
      </c>
      <c r="D52" s="83" t="s">
        <v>39</v>
      </c>
      <c r="E52" s="83">
        <v>14</v>
      </c>
      <c r="F52" s="83">
        <v>19</v>
      </c>
      <c r="G52" s="83"/>
      <c r="H52" s="83"/>
      <c r="I52" s="83"/>
      <c r="J52" s="83" t="str">
        <f>IF(AND(Table2[[#This Row],[Q]]=Table2[[#This Row],[''Q'']],Table2[[#This Row],[u]]=Table2[[#This Row],[''u'']]),"Match","NO")</f>
        <v>NO</v>
      </c>
    </row>
    <row r="53" spans="2:10" hidden="1" x14ac:dyDescent="0.3">
      <c r="B53" s="83"/>
      <c r="C53" s="83" t="s">
        <v>42</v>
      </c>
      <c r="D53" s="83" t="s">
        <v>39</v>
      </c>
      <c r="E53" s="83">
        <v>21</v>
      </c>
      <c r="F53" s="83">
        <v>8</v>
      </c>
      <c r="G53" s="83"/>
      <c r="H53" s="83"/>
      <c r="I53" s="83"/>
      <c r="J53" s="83" t="str">
        <f>IF(AND(Table2[[#This Row],[Q]]=Table2[[#This Row],[''Q'']],Table2[[#This Row],[u]]=Table2[[#This Row],[''u'']]),"Match","NO")</f>
        <v>NO</v>
      </c>
    </row>
    <row r="54" spans="2:10" hidden="1" x14ac:dyDescent="0.3">
      <c r="B54" s="83"/>
      <c r="C54" s="83" t="s">
        <v>42</v>
      </c>
      <c r="D54" s="83" t="s">
        <v>39</v>
      </c>
      <c r="E54" s="83">
        <v>21</v>
      </c>
      <c r="F54" s="83">
        <v>4</v>
      </c>
      <c r="G54" s="83"/>
      <c r="H54" s="83"/>
      <c r="I54" s="83"/>
      <c r="J54" s="83" t="str">
        <f>IF(AND(Table2[[#This Row],[Q]]=Table2[[#This Row],[''Q'']],Table2[[#This Row],[u]]=Table2[[#This Row],[''u'']]),"Match","NO")</f>
        <v>NO</v>
      </c>
    </row>
    <row r="55" spans="2:10" hidden="1" x14ac:dyDescent="0.3">
      <c r="B55" s="83"/>
      <c r="C55" s="83" t="s">
        <v>42</v>
      </c>
      <c r="D55" s="83" t="s">
        <v>39</v>
      </c>
      <c r="E55" s="83">
        <v>14</v>
      </c>
      <c r="F55" s="83">
        <v>9</v>
      </c>
      <c r="G55" s="83"/>
      <c r="H55" s="83"/>
      <c r="I55" s="83"/>
      <c r="J55" s="83" t="str">
        <f>IF(AND(Table2[[#This Row],[Q]]=Table2[[#This Row],[''Q'']],Table2[[#This Row],[u]]=Table2[[#This Row],[''u'']]),"Match","NO")</f>
        <v>NO</v>
      </c>
    </row>
    <row r="56" spans="2:10" x14ac:dyDescent="0.3">
      <c r="B56" s="83"/>
      <c r="C56" s="83"/>
      <c r="D56" s="83"/>
      <c r="E56" s="83"/>
      <c r="F56" s="83"/>
      <c r="G56" s="83"/>
    </row>
    <row r="57" spans="2:10" x14ac:dyDescent="0.3">
      <c r="B57" s="83"/>
      <c r="C57" s="83"/>
      <c r="D57" s="83"/>
      <c r="E57" s="83"/>
      <c r="F57" s="83"/>
      <c r="G57" s="83"/>
    </row>
    <row r="58" spans="2:10" x14ac:dyDescent="0.3">
      <c r="B58" s="83"/>
      <c r="C58" s="83"/>
      <c r="D58" s="83"/>
      <c r="E58" s="83"/>
      <c r="F58" s="83"/>
      <c r="G58" s="83"/>
    </row>
    <row r="59" spans="2:10" x14ac:dyDescent="0.3">
      <c r="B59" s="83"/>
      <c r="C59" s="83"/>
      <c r="D59" s="83"/>
      <c r="E59" s="83"/>
      <c r="F59" s="83"/>
      <c r="G59" s="83"/>
    </row>
    <row r="60" spans="2:10" x14ac:dyDescent="0.3">
      <c r="B60" s="83"/>
      <c r="C60" s="83"/>
      <c r="D60" s="83"/>
      <c r="E60" s="83"/>
      <c r="F60" s="83"/>
      <c r="G60" s="83"/>
    </row>
    <row r="61" spans="2:10" x14ac:dyDescent="0.3">
      <c r="B61" s="83"/>
      <c r="C61" s="83"/>
      <c r="D61" s="83"/>
      <c r="E61" s="83"/>
      <c r="F61" s="83"/>
      <c r="G61" s="83"/>
    </row>
    <row r="62" spans="2:10" ht="15.6" x14ac:dyDescent="0.3">
      <c r="B62" s="84"/>
      <c r="C62" s="84"/>
      <c r="D62" s="84"/>
      <c r="E62" s="84"/>
      <c r="F62" s="84"/>
      <c r="G62" s="84"/>
    </row>
    <row r="63" spans="2:10" ht="15.6" x14ac:dyDescent="0.3">
      <c r="B63" s="84"/>
      <c r="C63" s="84"/>
      <c r="D63" s="84"/>
      <c r="E63" s="84"/>
      <c r="F63" s="84"/>
      <c r="G63" s="84"/>
    </row>
    <row r="64" spans="2:10" ht="15.6" x14ac:dyDescent="0.3">
      <c r="B64" s="84"/>
      <c r="C64" s="84"/>
      <c r="D64" s="84"/>
      <c r="E64" s="84"/>
      <c r="F64" s="84"/>
      <c r="G64" s="84"/>
    </row>
    <row r="65" spans="2:7" ht="15.6" x14ac:dyDescent="0.3">
      <c r="B65" s="84"/>
      <c r="C65" s="84"/>
      <c r="D65" s="84"/>
      <c r="E65" s="84"/>
      <c r="F65" s="84"/>
      <c r="G65" s="84"/>
    </row>
    <row r="66" spans="2:7" ht="15.6" x14ac:dyDescent="0.3">
      <c r="B66" s="84"/>
      <c r="C66" s="84"/>
      <c r="D66" s="84"/>
      <c r="E66" s="84"/>
      <c r="F66" s="84"/>
      <c r="G66" s="84"/>
    </row>
    <row r="67" spans="2:7" ht="15.6" x14ac:dyDescent="0.3">
      <c r="B67" s="84"/>
      <c r="C67" s="84"/>
      <c r="D67" s="84"/>
      <c r="E67" s="84"/>
      <c r="F67" s="84"/>
      <c r="G67" s="84"/>
    </row>
    <row r="68" spans="2:7" ht="15.6" x14ac:dyDescent="0.3">
      <c r="B68" s="84"/>
      <c r="C68" s="84"/>
      <c r="D68" s="84"/>
      <c r="E68" s="84"/>
      <c r="F68" s="84"/>
      <c r="G68" s="84"/>
    </row>
    <row r="69" spans="2:7" ht="15.6" x14ac:dyDescent="0.3">
      <c r="B69" s="84"/>
      <c r="C69" s="84"/>
      <c r="D69" s="84"/>
      <c r="E69" s="84"/>
      <c r="F69" s="84"/>
      <c r="G69" s="84"/>
    </row>
    <row r="70" spans="2:7" ht="15.6" x14ac:dyDescent="0.3">
      <c r="B70" s="84"/>
      <c r="C70" s="84"/>
      <c r="D70" s="84"/>
      <c r="E70" s="84"/>
      <c r="F70" s="84"/>
      <c r="G70" s="84"/>
    </row>
    <row r="71" spans="2:7" ht="15.6" x14ac:dyDescent="0.3">
      <c r="B71" s="84"/>
      <c r="C71" s="84"/>
      <c r="D71" s="84"/>
      <c r="E71" s="84"/>
      <c r="F71" s="84"/>
      <c r="G71" s="84"/>
    </row>
    <row r="72" spans="2:7" ht="15.6" x14ac:dyDescent="0.3">
      <c r="B72" s="84"/>
      <c r="C72" s="84"/>
      <c r="D72" s="84"/>
      <c r="E72" s="84"/>
      <c r="F72" s="84"/>
      <c r="G72" s="84"/>
    </row>
    <row r="73" spans="2:7" ht="15.6" x14ac:dyDescent="0.3">
      <c r="B73" s="84"/>
      <c r="C73" s="84"/>
      <c r="D73" s="84"/>
      <c r="E73" s="84"/>
      <c r="F73" s="84"/>
      <c r="G73" s="84"/>
    </row>
    <row r="74" spans="2:7" ht="15.6" x14ac:dyDescent="0.3">
      <c r="B74" s="84"/>
      <c r="C74" s="84"/>
      <c r="D74" s="84"/>
      <c r="E74" s="84"/>
      <c r="F74" s="84"/>
      <c r="G74" s="84"/>
    </row>
    <row r="75" spans="2:7" ht="15.6" x14ac:dyDescent="0.3">
      <c r="B75" s="84"/>
      <c r="C75" s="84"/>
      <c r="D75" s="84"/>
      <c r="E75" s="84"/>
      <c r="F75" s="84"/>
      <c r="G75" s="84"/>
    </row>
    <row r="76" spans="2:7" ht="15.6" x14ac:dyDescent="0.3">
      <c r="B76" s="84"/>
      <c r="C76" s="84"/>
      <c r="D76" s="84"/>
      <c r="E76" s="84"/>
      <c r="F76" s="84"/>
      <c r="G76" s="84"/>
    </row>
    <row r="77" spans="2:7" ht="15.6" x14ac:dyDescent="0.3">
      <c r="B77" s="84"/>
      <c r="C77" s="84"/>
      <c r="D77" s="84"/>
      <c r="E77" s="84"/>
      <c r="F77" s="84"/>
      <c r="G77" s="84"/>
    </row>
    <row r="78" spans="2:7" ht="15.6" x14ac:dyDescent="0.3">
      <c r="B78" s="84"/>
      <c r="C78" s="84"/>
      <c r="D78" s="84"/>
      <c r="E78" s="84"/>
      <c r="F78" s="84"/>
      <c r="G78" s="84"/>
    </row>
    <row r="79" spans="2:7" ht="15.6" x14ac:dyDescent="0.3">
      <c r="B79" s="84"/>
      <c r="C79" s="84"/>
      <c r="D79" s="84"/>
      <c r="E79" s="84"/>
      <c r="F79" s="84"/>
      <c r="G79" s="84"/>
    </row>
    <row r="80" spans="2:7" ht="15.6" x14ac:dyDescent="0.3">
      <c r="B80" s="84"/>
      <c r="C80" s="84"/>
      <c r="D80" s="84"/>
      <c r="E80" s="84"/>
      <c r="F80" s="84"/>
      <c r="G80" s="84"/>
    </row>
    <row r="81" spans="2:7" ht="15.6" x14ac:dyDescent="0.3">
      <c r="B81" s="84"/>
      <c r="C81" s="84"/>
      <c r="D81" s="84"/>
      <c r="E81" s="84"/>
      <c r="F81" s="84"/>
      <c r="G81" s="84"/>
    </row>
    <row r="82" spans="2:7" ht="15.6" x14ac:dyDescent="0.3">
      <c r="B82" s="84"/>
      <c r="C82" s="84"/>
      <c r="D82" s="84"/>
      <c r="E82" s="84"/>
      <c r="F82" s="84"/>
      <c r="G82" s="84"/>
    </row>
    <row r="83" spans="2:7" ht="15.6" x14ac:dyDescent="0.3">
      <c r="B83" s="84"/>
      <c r="C83" s="84"/>
      <c r="D83" s="84"/>
      <c r="E83" s="84"/>
      <c r="F83" s="84"/>
      <c r="G83" s="84"/>
    </row>
    <row r="84" spans="2:7" ht="15.6" x14ac:dyDescent="0.3">
      <c r="B84" s="84"/>
      <c r="C84" s="84"/>
      <c r="D84" s="84"/>
      <c r="E84" s="84"/>
      <c r="F84" s="84"/>
      <c r="G84" s="84"/>
    </row>
    <row r="85" spans="2:7" ht="15.6" x14ac:dyDescent="0.3">
      <c r="B85" s="84"/>
      <c r="C85" s="84"/>
      <c r="D85" s="84"/>
      <c r="E85" s="84"/>
      <c r="F85" s="84"/>
      <c r="G85" s="84"/>
    </row>
    <row r="86" spans="2:7" ht="15.6" x14ac:dyDescent="0.3">
      <c r="B86" s="84"/>
      <c r="C86" s="84"/>
      <c r="D86" s="84"/>
      <c r="E86" s="84"/>
      <c r="F86" s="84"/>
      <c r="G86" s="84"/>
    </row>
    <row r="87" spans="2:7" ht="15.6" x14ac:dyDescent="0.3">
      <c r="B87" s="84"/>
      <c r="C87" s="84"/>
      <c r="D87" s="84"/>
      <c r="E87" s="84"/>
      <c r="F87" s="84"/>
      <c r="G87" s="84"/>
    </row>
    <row r="88" spans="2:7" ht="15.6" x14ac:dyDescent="0.3">
      <c r="B88" s="84"/>
      <c r="C88" s="84"/>
      <c r="D88" s="84"/>
      <c r="E88" s="84"/>
      <c r="F88" s="84"/>
      <c r="G88" s="84"/>
    </row>
    <row r="89" spans="2:7" ht="15.6" x14ac:dyDescent="0.3">
      <c r="B89" s="84"/>
      <c r="C89" s="84"/>
      <c r="D89" s="84"/>
      <c r="E89" s="84"/>
      <c r="F89" s="84"/>
      <c r="G89" s="84"/>
    </row>
    <row r="90" spans="2:7" ht="15.6" x14ac:dyDescent="0.3">
      <c r="B90" s="84"/>
      <c r="C90" s="84"/>
      <c r="D90" s="84"/>
      <c r="E90" s="84"/>
      <c r="F90" s="84"/>
      <c r="G90" s="84"/>
    </row>
    <row r="91" spans="2:7" ht="15.6" x14ac:dyDescent="0.3">
      <c r="B91" s="84"/>
      <c r="C91" s="84"/>
      <c r="D91" s="84"/>
      <c r="E91" s="84"/>
      <c r="F91" s="84"/>
      <c r="G91" s="84"/>
    </row>
    <row r="92" spans="2:7" ht="15.6" x14ac:dyDescent="0.3">
      <c r="B92" s="84"/>
      <c r="C92" s="84"/>
      <c r="D92" s="84"/>
      <c r="E92" s="84"/>
      <c r="F92" s="84"/>
      <c r="G92" s="84"/>
    </row>
    <row r="93" spans="2:7" ht="15.6" x14ac:dyDescent="0.3">
      <c r="B93" s="84"/>
      <c r="C93" s="84"/>
      <c r="D93" s="84"/>
      <c r="E93" s="84"/>
      <c r="F93" s="84"/>
      <c r="G93" s="84"/>
    </row>
    <row r="94" spans="2:7" ht="15.6" x14ac:dyDescent="0.3">
      <c r="B94" s="84"/>
      <c r="C94" s="84"/>
      <c r="D94" s="84"/>
      <c r="E94" s="84"/>
      <c r="F94" s="84"/>
      <c r="G94" s="84"/>
    </row>
    <row r="95" spans="2:7" ht="15.6" x14ac:dyDescent="0.3">
      <c r="B95" s="84"/>
      <c r="C95" s="84"/>
      <c r="D95" s="84"/>
      <c r="E95" s="84"/>
      <c r="F95" s="84"/>
      <c r="G95" s="84"/>
    </row>
    <row r="96" spans="2:7" ht="15.6" x14ac:dyDescent="0.3">
      <c r="B96" s="84"/>
      <c r="C96" s="84"/>
      <c r="D96" s="84"/>
      <c r="E96" s="84"/>
      <c r="F96" s="84"/>
      <c r="G96" s="84"/>
    </row>
    <row r="97" spans="2:7" ht="15.6" x14ac:dyDescent="0.3">
      <c r="B97" s="84"/>
      <c r="C97" s="84"/>
      <c r="D97" s="84"/>
      <c r="E97" s="84"/>
      <c r="F97" s="84"/>
      <c r="G97" s="84"/>
    </row>
    <row r="98" spans="2:7" ht="15.6" x14ac:dyDescent="0.3">
      <c r="B98" s="84"/>
      <c r="C98" s="84"/>
      <c r="D98" s="84"/>
      <c r="E98" s="84"/>
      <c r="F98" s="84"/>
      <c r="G98" s="84"/>
    </row>
    <row r="99" spans="2:7" ht="15.6" x14ac:dyDescent="0.3">
      <c r="B99" s="84"/>
      <c r="C99" s="84"/>
      <c r="D99" s="84"/>
      <c r="E99" s="84"/>
      <c r="F99" s="84"/>
      <c r="G99" s="84"/>
    </row>
    <row r="100" spans="2:7" ht="15.6" x14ac:dyDescent="0.3">
      <c r="B100" s="84"/>
      <c r="C100" s="84"/>
      <c r="D100" s="84"/>
      <c r="E100" s="84"/>
      <c r="F100" s="84"/>
      <c r="G100" s="84"/>
    </row>
    <row r="101" spans="2:7" ht="15.6" x14ac:dyDescent="0.3">
      <c r="B101" s="84"/>
      <c r="C101" s="84"/>
      <c r="D101" s="84"/>
      <c r="E101" s="84"/>
      <c r="F101" s="84"/>
      <c r="G101" s="84"/>
    </row>
    <row r="102" spans="2:7" ht="15.6" x14ac:dyDescent="0.3">
      <c r="B102" s="84"/>
      <c r="C102" s="84"/>
      <c r="D102" s="84"/>
      <c r="E102" s="84"/>
      <c r="F102" s="84"/>
      <c r="G102" s="84"/>
    </row>
    <row r="103" spans="2:7" ht="15.6" x14ac:dyDescent="0.3">
      <c r="B103" s="84"/>
      <c r="C103" s="84"/>
      <c r="D103" s="84"/>
      <c r="E103" s="84"/>
      <c r="F103" s="84"/>
      <c r="G103" s="84"/>
    </row>
    <row r="104" spans="2:7" ht="15.6" x14ac:dyDescent="0.3">
      <c r="B104" s="84"/>
      <c r="C104" s="84"/>
      <c r="D104" s="84"/>
      <c r="E104" s="84"/>
      <c r="F104" s="84"/>
      <c r="G104" s="84"/>
    </row>
    <row r="105" spans="2:7" ht="15.6" x14ac:dyDescent="0.3">
      <c r="B105" s="84"/>
      <c r="C105" s="84"/>
      <c r="D105" s="84"/>
      <c r="E105" s="84"/>
      <c r="F105" s="84"/>
      <c r="G105" s="84"/>
    </row>
    <row r="106" spans="2:7" ht="15.6" x14ac:dyDescent="0.3">
      <c r="B106" s="84"/>
      <c r="C106" s="84"/>
      <c r="D106" s="84"/>
      <c r="E106" s="84"/>
      <c r="F106" s="84"/>
      <c r="G106" s="84"/>
    </row>
    <row r="107" spans="2:7" ht="15.6" x14ac:dyDescent="0.3">
      <c r="B107" s="84"/>
      <c r="C107" s="84"/>
      <c r="D107" s="84"/>
      <c r="E107" s="84"/>
      <c r="F107" s="84"/>
      <c r="G107" s="84"/>
    </row>
    <row r="108" spans="2:7" ht="15.6" x14ac:dyDescent="0.3">
      <c r="B108" s="84"/>
      <c r="C108" s="84"/>
      <c r="D108" s="84"/>
      <c r="E108" s="84"/>
      <c r="F108" s="84"/>
      <c r="G108" s="84"/>
    </row>
    <row r="109" spans="2:7" ht="15.6" x14ac:dyDescent="0.3">
      <c r="B109" s="84"/>
      <c r="C109" s="84"/>
      <c r="D109" s="84"/>
      <c r="E109" s="84"/>
      <c r="F109" s="84"/>
      <c r="G109" s="84"/>
    </row>
    <row r="110" spans="2:7" ht="15.6" x14ac:dyDescent="0.3">
      <c r="B110" s="84"/>
      <c r="C110" s="84"/>
      <c r="D110" s="84"/>
      <c r="E110" s="84"/>
      <c r="F110" s="84"/>
      <c r="G110" s="84"/>
    </row>
    <row r="111" spans="2:7" ht="15.6" x14ac:dyDescent="0.3">
      <c r="B111" s="84"/>
      <c r="C111" s="84"/>
      <c r="D111" s="84"/>
      <c r="E111" s="84"/>
      <c r="F111" s="84"/>
      <c r="G111" s="84"/>
    </row>
    <row r="112" spans="2:7" ht="15.6" x14ac:dyDescent="0.3">
      <c r="B112" s="84"/>
      <c r="C112" s="84"/>
      <c r="D112" s="84"/>
      <c r="E112" s="84"/>
      <c r="F112" s="84"/>
      <c r="G112" s="84"/>
    </row>
    <row r="113" spans="2:7" ht="15.6" x14ac:dyDescent="0.3">
      <c r="B113" s="84"/>
      <c r="C113" s="84"/>
      <c r="D113" s="84"/>
      <c r="E113" s="84"/>
      <c r="F113" s="84"/>
      <c r="G113" s="84"/>
    </row>
    <row r="114" spans="2:7" ht="15.6" x14ac:dyDescent="0.3">
      <c r="B114" s="84"/>
      <c r="C114" s="84"/>
      <c r="D114" s="84"/>
      <c r="E114" s="84"/>
      <c r="F114" s="84"/>
      <c r="G114" s="84"/>
    </row>
    <row r="115" spans="2:7" ht="15.6" x14ac:dyDescent="0.3">
      <c r="B115" s="84"/>
      <c r="C115" s="84"/>
      <c r="D115" s="84"/>
      <c r="E115" s="84"/>
      <c r="F115" s="84"/>
      <c r="G115" s="84"/>
    </row>
    <row r="116" spans="2:7" ht="15.6" x14ac:dyDescent="0.3">
      <c r="B116" s="84"/>
      <c r="C116" s="84"/>
      <c r="D116" s="84"/>
      <c r="E116" s="84"/>
      <c r="F116" s="84"/>
      <c r="G116" s="84"/>
    </row>
    <row r="117" spans="2:7" ht="15.6" x14ac:dyDescent="0.3">
      <c r="B117" s="84"/>
      <c r="C117" s="84"/>
      <c r="D117" s="84"/>
      <c r="E117" s="84"/>
      <c r="F117" s="84"/>
      <c r="G117" s="84"/>
    </row>
    <row r="118" spans="2:7" ht="15.6" x14ac:dyDescent="0.3">
      <c r="B118" s="84"/>
      <c r="C118" s="84"/>
      <c r="D118" s="84"/>
      <c r="E118" s="84"/>
      <c r="F118" s="84"/>
      <c r="G118" s="84"/>
    </row>
    <row r="119" spans="2:7" ht="15.6" x14ac:dyDescent="0.3">
      <c r="B119" s="84"/>
      <c r="C119" s="84"/>
      <c r="D119" s="84"/>
      <c r="E119" s="84"/>
      <c r="F119" s="84"/>
      <c r="G119" s="84"/>
    </row>
    <row r="120" spans="2:7" ht="15.6" x14ac:dyDescent="0.3">
      <c r="B120" s="84"/>
      <c r="C120" s="84"/>
      <c r="D120" s="84"/>
      <c r="E120" s="84"/>
      <c r="F120" s="84"/>
      <c r="G120" s="84"/>
    </row>
    <row r="121" spans="2:7" ht="15.6" x14ac:dyDescent="0.3">
      <c r="B121" s="84"/>
      <c r="C121" s="84"/>
      <c r="D121" s="84"/>
      <c r="E121" s="84"/>
      <c r="F121" s="84"/>
      <c r="G121" s="84"/>
    </row>
    <row r="122" spans="2:7" ht="15.6" x14ac:dyDescent="0.3">
      <c r="B122" s="84"/>
      <c r="C122" s="84"/>
      <c r="D122" s="84"/>
      <c r="E122" s="84"/>
      <c r="F122" s="84"/>
      <c r="G122" s="84"/>
    </row>
    <row r="123" spans="2:7" ht="15.6" x14ac:dyDescent="0.3">
      <c r="B123" s="84"/>
      <c r="C123" s="84"/>
      <c r="D123" s="84"/>
      <c r="E123" s="84"/>
      <c r="F123" s="84"/>
      <c r="G123" s="84"/>
    </row>
    <row r="124" spans="2:7" ht="15.6" x14ac:dyDescent="0.3">
      <c r="B124" s="84"/>
      <c r="C124" s="84"/>
      <c r="D124" s="84"/>
      <c r="E124" s="84"/>
      <c r="F124" s="84"/>
      <c r="G124" s="84"/>
    </row>
    <row r="125" spans="2:7" ht="15.6" x14ac:dyDescent="0.3">
      <c r="B125" s="84"/>
      <c r="C125" s="84"/>
      <c r="D125" s="84"/>
      <c r="E125" s="84"/>
      <c r="F125" s="84"/>
      <c r="G125" s="84"/>
    </row>
    <row r="126" spans="2:7" ht="15.6" x14ac:dyDescent="0.3">
      <c r="B126" s="84"/>
      <c r="C126" s="84"/>
      <c r="D126" s="84"/>
      <c r="E126" s="84"/>
      <c r="F126" s="84"/>
      <c r="G126" s="84"/>
    </row>
    <row r="127" spans="2:7" ht="15.6" x14ac:dyDescent="0.3">
      <c r="B127" s="84"/>
      <c r="C127" s="84"/>
      <c r="D127" s="84"/>
      <c r="E127" s="84"/>
      <c r="F127" s="84"/>
      <c r="G127" s="84"/>
    </row>
    <row r="128" spans="2:7" ht="15.6" x14ac:dyDescent="0.3">
      <c r="B128" s="84"/>
      <c r="C128" s="84"/>
      <c r="D128" s="84"/>
      <c r="E128" s="84"/>
      <c r="F128" s="84"/>
      <c r="G128" s="84"/>
    </row>
    <row r="129" spans="2:7" ht="15.6" x14ac:dyDescent="0.3">
      <c r="B129" s="84"/>
      <c r="C129" s="84"/>
      <c r="D129" s="84"/>
      <c r="E129" s="84"/>
      <c r="F129" s="84"/>
      <c r="G129" s="84"/>
    </row>
    <row r="130" spans="2:7" ht="15.6" x14ac:dyDescent="0.3">
      <c r="B130" s="84"/>
      <c r="C130" s="84"/>
      <c r="D130" s="84"/>
      <c r="E130" s="84"/>
      <c r="F130" s="84"/>
      <c r="G130" s="84"/>
    </row>
    <row r="131" spans="2:7" ht="15.6" x14ac:dyDescent="0.3">
      <c r="B131" s="84"/>
      <c r="C131" s="84"/>
      <c r="D131" s="84"/>
      <c r="E131" s="84"/>
      <c r="F131" s="84"/>
      <c r="G131" s="84"/>
    </row>
    <row r="132" spans="2:7" ht="15.6" x14ac:dyDescent="0.3">
      <c r="B132" s="84"/>
      <c r="C132" s="84"/>
      <c r="D132" s="84"/>
      <c r="E132" s="84"/>
      <c r="F132" s="84"/>
      <c r="G132" s="84"/>
    </row>
    <row r="133" spans="2:7" ht="15.6" x14ac:dyDescent="0.3">
      <c r="B133" s="84"/>
      <c r="C133" s="84"/>
      <c r="D133" s="84"/>
      <c r="E133" s="84"/>
      <c r="F133" s="84"/>
      <c r="G133" s="84"/>
    </row>
    <row r="134" spans="2:7" ht="15.6" x14ac:dyDescent="0.3">
      <c r="B134" s="84"/>
      <c r="C134" s="84"/>
      <c r="D134" s="84"/>
      <c r="E134" s="84"/>
      <c r="F134" s="84"/>
      <c r="G134" s="84"/>
    </row>
    <row r="135" spans="2:7" ht="15.6" x14ac:dyDescent="0.3">
      <c r="B135" s="84"/>
      <c r="C135" s="84"/>
      <c r="D135" s="84"/>
      <c r="E135" s="84"/>
      <c r="F135" s="84"/>
      <c r="G135" s="84"/>
    </row>
    <row r="136" spans="2:7" ht="15.6" x14ac:dyDescent="0.3">
      <c r="B136" s="84"/>
      <c r="C136" s="84"/>
      <c r="D136" s="84"/>
      <c r="E136" s="84"/>
      <c r="F136" s="84"/>
      <c r="G136" s="84"/>
    </row>
    <row r="137" spans="2:7" ht="15.6" x14ac:dyDescent="0.3">
      <c r="B137" s="84"/>
      <c r="C137" s="84"/>
      <c r="D137" s="84"/>
      <c r="E137" s="84"/>
      <c r="F137" s="84"/>
      <c r="G137" s="84"/>
    </row>
    <row r="138" spans="2:7" ht="15.6" x14ac:dyDescent="0.3">
      <c r="B138" s="84"/>
      <c r="C138" s="84"/>
      <c r="D138" s="84"/>
      <c r="E138" s="84"/>
      <c r="F138" s="84"/>
      <c r="G138" s="84"/>
    </row>
    <row r="139" spans="2:7" ht="15.6" x14ac:dyDescent="0.3">
      <c r="B139" s="84"/>
      <c r="C139" s="84"/>
      <c r="D139" s="84"/>
      <c r="E139" s="84"/>
      <c r="F139" s="84"/>
      <c r="G139" s="84"/>
    </row>
    <row r="140" spans="2:7" ht="15.6" x14ac:dyDescent="0.3">
      <c r="B140" s="84"/>
      <c r="C140" s="84"/>
      <c r="D140" s="84"/>
      <c r="E140" s="84"/>
      <c r="F140" s="84"/>
      <c r="G140" s="84"/>
    </row>
    <row r="141" spans="2:7" ht="15.6" x14ac:dyDescent="0.3">
      <c r="B141" s="84"/>
      <c r="C141" s="84"/>
      <c r="D141" s="84"/>
      <c r="E141" s="84"/>
      <c r="F141" s="84"/>
      <c r="G141" s="84"/>
    </row>
    <row r="142" spans="2:7" ht="15.6" x14ac:dyDescent="0.3">
      <c r="B142" s="84"/>
      <c r="C142" s="84"/>
      <c r="D142" s="84"/>
      <c r="E142" s="84"/>
      <c r="F142" s="84"/>
      <c r="G142" s="84"/>
    </row>
    <row r="143" spans="2:7" ht="15.6" x14ac:dyDescent="0.3">
      <c r="B143" s="84"/>
      <c r="C143" s="84"/>
      <c r="D143" s="84"/>
      <c r="E143" s="84"/>
      <c r="F143" s="84"/>
      <c r="G143" s="84"/>
    </row>
    <row r="144" spans="2:7" ht="15.6" x14ac:dyDescent="0.3">
      <c r="B144" s="84"/>
      <c r="C144" s="84"/>
      <c r="D144" s="84"/>
      <c r="E144" s="84"/>
      <c r="F144" s="84"/>
      <c r="G144" s="84"/>
    </row>
    <row r="145" spans="2:7" ht="15.6" x14ac:dyDescent="0.3">
      <c r="B145" s="84"/>
      <c r="C145" s="84"/>
      <c r="D145" s="84"/>
      <c r="E145" s="84"/>
      <c r="F145" s="84"/>
      <c r="G145" s="84"/>
    </row>
    <row r="146" spans="2:7" ht="15.6" x14ac:dyDescent="0.3">
      <c r="B146" s="84"/>
      <c r="C146" s="84"/>
      <c r="D146" s="84"/>
      <c r="E146" s="84"/>
      <c r="F146" s="84"/>
      <c r="G146" s="84"/>
    </row>
    <row r="147" spans="2:7" ht="15.6" x14ac:dyDescent="0.3">
      <c r="B147" s="84"/>
      <c r="C147" s="84"/>
      <c r="D147" s="84"/>
      <c r="E147" s="84"/>
      <c r="F147" s="84"/>
      <c r="G147" s="84"/>
    </row>
    <row r="148" spans="2:7" ht="15.6" x14ac:dyDescent="0.3">
      <c r="B148" s="84"/>
      <c r="C148" s="84"/>
      <c r="D148" s="84"/>
      <c r="E148" s="84"/>
      <c r="F148" s="84"/>
      <c r="G148" s="84"/>
    </row>
    <row r="149" spans="2:7" ht="15.6" x14ac:dyDescent="0.3">
      <c r="B149" s="84"/>
      <c r="C149" s="84"/>
      <c r="D149" s="84"/>
      <c r="E149" s="84"/>
      <c r="F149" s="84"/>
      <c r="G149" s="84"/>
    </row>
    <row r="150" spans="2:7" ht="15.6" x14ac:dyDescent="0.3">
      <c r="B150" s="84"/>
      <c r="C150" s="84"/>
      <c r="D150" s="84"/>
      <c r="E150" s="84"/>
      <c r="F150" s="84"/>
      <c r="G150" s="84"/>
    </row>
    <row r="151" spans="2:7" ht="15.6" x14ac:dyDescent="0.3">
      <c r="B151" s="84"/>
      <c r="C151" s="84"/>
      <c r="D151" s="84"/>
      <c r="E151" s="84"/>
      <c r="F151" s="84"/>
      <c r="G151" s="84"/>
    </row>
    <row r="152" spans="2:7" ht="15.6" x14ac:dyDescent="0.3">
      <c r="B152" s="84"/>
      <c r="C152" s="84"/>
      <c r="D152" s="84"/>
      <c r="E152" s="84"/>
      <c r="F152" s="84"/>
      <c r="G152" s="84"/>
    </row>
    <row r="153" spans="2:7" ht="15.6" x14ac:dyDescent="0.3">
      <c r="B153" s="84"/>
      <c r="C153" s="84"/>
      <c r="D153" s="84"/>
      <c r="E153" s="84"/>
      <c r="F153" s="84"/>
      <c r="G153" s="84"/>
    </row>
    <row r="154" spans="2:7" ht="15.6" x14ac:dyDescent="0.3">
      <c r="B154" s="84"/>
      <c r="C154" s="84"/>
      <c r="D154" s="84"/>
      <c r="E154" s="84"/>
      <c r="F154" s="84"/>
      <c r="G154" s="84"/>
    </row>
    <row r="155" spans="2:7" ht="15.6" x14ac:dyDescent="0.3">
      <c r="B155" s="84"/>
      <c r="C155" s="84"/>
      <c r="D155" s="84"/>
      <c r="E155" s="84"/>
      <c r="F155" s="84"/>
      <c r="G155" s="84"/>
    </row>
    <row r="156" spans="2:7" ht="15.6" x14ac:dyDescent="0.3">
      <c r="B156" s="84"/>
      <c r="C156" s="84"/>
      <c r="D156" s="84"/>
      <c r="E156" s="84"/>
      <c r="F156" s="84"/>
      <c r="G156" s="84"/>
    </row>
    <row r="157" spans="2:7" ht="15.6" x14ac:dyDescent="0.3">
      <c r="B157" s="84"/>
      <c r="C157" s="84"/>
      <c r="D157" s="84"/>
      <c r="E157" s="84"/>
      <c r="F157" s="84"/>
      <c r="G157" s="84"/>
    </row>
    <row r="158" spans="2:7" ht="15.6" x14ac:dyDescent="0.3">
      <c r="B158" s="84"/>
      <c r="C158" s="84"/>
      <c r="D158" s="84"/>
      <c r="E158" s="84"/>
      <c r="F158" s="84"/>
      <c r="G158" s="84"/>
    </row>
    <row r="159" spans="2:7" ht="15.6" x14ac:dyDescent="0.3">
      <c r="B159" s="84"/>
      <c r="C159" s="84"/>
      <c r="D159" s="84"/>
      <c r="E159" s="84"/>
      <c r="F159" s="84"/>
      <c r="G159" s="84"/>
    </row>
    <row r="160" spans="2:7" ht="15.6" x14ac:dyDescent="0.3">
      <c r="B160" s="84"/>
      <c r="C160" s="84"/>
      <c r="D160" s="84"/>
      <c r="E160" s="84"/>
      <c r="F160" s="84"/>
      <c r="G160" s="84"/>
    </row>
    <row r="161" spans="2:7" ht="15.6" x14ac:dyDescent="0.3">
      <c r="B161" s="84"/>
      <c r="C161" s="84"/>
      <c r="D161" s="84"/>
      <c r="E161" s="84"/>
      <c r="F161" s="84"/>
      <c r="G161" s="84"/>
    </row>
    <row r="162" spans="2:7" ht="15.6" x14ac:dyDescent="0.3">
      <c r="B162" s="84"/>
      <c r="C162" s="84"/>
      <c r="D162" s="84"/>
      <c r="E162" s="84"/>
      <c r="F162" s="84"/>
      <c r="G162" s="84"/>
    </row>
    <row r="163" spans="2:7" ht="15.6" x14ac:dyDescent="0.3">
      <c r="B163" s="84"/>
      <c r="C163" s="84"/>
      <c r="D163" s="84"/>
      <c r="E163" s="84"/>
      <c r="F163" s="84"/>
      <c r="G163" s="84"/>
    </row>
    <row r="164" spans="2:7" ht="15.6" x14ac:dyDescent="0.3">
      <c r="B164" s="84"/>
      <c r="C164" s="84"/>
      <c r="D164" s="84"/>
      <c r="E164" s="84"/>
      <c r="F164" s="84"/>
      <c r="G164" s="84"/>
    </row>
    <row r="165" spans="2:7" ht="15.6" x14ac:dyDescent="0.3">
      <c r="B165" s="84"/>
      <c r="C165" s="84"/>
      <c r="D165" s="84"/>
      <c r="E165" s="84"/>
      <c r="F165" s="84"/>
      <c r="G165" s="84"/>
    </row>
    <row r="166" spans="2:7" ht="15.6" x14ac:dyDescent="0.3">
      <c r="B166" s="84"/>
      <c r="C166" s="84"/>
      <c r="D166" s="84"/>
      <c r="E166" s="84"/>
      <c r="F166" s="84"/>
      <c r="G166" s="84"/>
    </row>
    <row r="167" spans="2:7" ht="15.6" x14ac:dyDescent="0.3">
      <c r="B167" s="84"/>
      <c r="C167" s="84"/>
      <c r="D167" s="84"/>
      <c r="E167" s="84"/>
      <c r="F167" s="84"/>
      <c r="G167" s="84"/>
    </row>
    <row r="168" spans="2:7" ht="15.6" x14ac:dyDescent="0.3">
      <c r="B168" s="84"/>
      <c r="C168" s="84"/>
      <c r="D168" s="84"/>
      <c r="E168" s="84"/>
      <c r="F168" s="84"/>
      <c r="G168" s="84"/>
    </row>
    <row r="169" spans="2:7" ht="15.6" x14ac:dyDescent="0.3">
      <c r="B169" s="84"/>
      <c r="C169" s="84"/>
      <c r="D169" s="84"/>
      <c r="E169" s="84"/>
      <c r="F169" s="84"/>
      <c r="G169" s="84"/>
    </row>
    <row r="170" spans="2:7" ht="15.6" x14ac:dyDescent="0.3">
      <c r="B170" s="84"/>
      <c r="C170" s="84"/>
      <c r="D170" s="84"/>
      <c r="E170" s="84"/>
      <c r="F170" s="84"/>
      <c r="G170" s="84"/>
    </row>
    <row r="171" spans="2:7" ht="15.6" x14ac:dyDescent="0.3">
      <c r="B171" s="84"/>
      <c r="C171" s="84"/>
      <c r="D171" s="84"/>
      <c r="E171" s="84"/>
      <c r="F171" s="84"/>
      <c r="G171" s="84"/>
    </row>
    <row r="172" spans="2:7" ht="15.6" x14ac:dyDescent="0.3">
      <c r="B172" s="84"/>
      <c r="C172" s="84"/>
      <c r="D172" s="84"/>
      <c r="E172" s="84"/>
      <c r="F172" s="84"/>
      <c r="G172" s="84"/>
    </row>
    <row r="173" spans="2:7" ht="15.6" x14ac:dyDescent="0.3">
      <c r="B173" s="84"/>
      <c r="C173" s="84"/>
      <c r="D173" s="84"/>
      <c r="E173" s="84"/>
      <c r="F173" s="84"/>
      <c r="G173" s="84"/>
    </row>
    <row r="174" spans="2:7" ht="15.6" x14ac:dyDescent="0.3">
      <c r="B174" s="84"/>
      <c r="C174" s="84"/>
      <c r="D174" s="84"/>
      <c r="E174" s="84"/>
      <c r="F174" s="84"/>
      <c r="G174" s="84"/>
    </row>
    <row r="175" spans="2:7" ht="15.6" x14ac:dyDescent="0.3">
      <c r="B175" s="84"/>
      <c r="C175" s="84"/>
      <c r="D175" s="84"/>
      <c r="E175" s="84"/>
      <c r="F175" s="84"/>
      <c r="G175" s="84"/>
    </row>
    <row r="176" spans="2:7" ht="15.6" x14ac:dyDescent="0.3">
      <c r="B176" s="84"/>
      <c r="C176" s="84"/>
      <c r="D176" s="84"/>
      <c r="E176" s="84"/>
      <c r="F176" s="84"/>
      <c r="G176" s="84"/>
    </row>
    <row r="177" spans="2:7" ht="15.6" x14ac:dyDescent="0.3">
      <c r="B177" s="84"/>
      <c r="C177" s="84"/>
      <c r="D177" s="84"/>
      <c r="E177" s="84"/>
      <c r="F177" s="84"/>
      <c r="G177" s="84"/>
    </row>
    <row r="178" spans="2:7" ht="15.6" x14ac:dyDescent="0.3">
      <c r="B178" s="84"/>
      <c r="C178" s="84"/>
      <c r="D178" s="84"/>
      <c r="E178" s="84"/>
      <c r="F178" s="84"/>
      <c r="G178" s="84"/>
    </row>
    <row r="179" spans="2:7" ht="15.6" x14ac:dyDescent="0.3">
      <c r="B179" s="84"/>
      <c r="C179" s="84"/>
      <c r="D179" s="84"/>
      <c r="E179" s="84"/>
      <c r="F179" s="84"/>
      <c r="G179" s="84"/>
    </row>
    <row r="180" spans="2:7" ht="15.6" x14ac:dyDescent="0.3">
      <c r="B180" s="84"/>
      <c r="C180" s="84"/>
      <c r="D180" s="84"/>
      <c r="E180" s="84"/>
      <c r="F180" s="84"/>
      <c r="G180" s="84"/>
    </row>
    <row r="181" spans="2:7" ht="15.6" x14ac:dyDescent="0.3">
      <c r="B181" s="84"/>
      <c r="C181" s="84"/>
      <c r="D181" s="84"/>
      <c r="E181" s="84"/>
      <c r="F181" s="84"/>
      <c r="G181" s="84"/>
    </row>
    <row r="182" spans="2:7" ht="15.6" x14ac:dyDescent="0.3">
      <c r="B182" s="84"/>
      <c r="C182" s="84"/>
      <c r="D182" s="84"/>
      <c r="E182" s="84"/>
      <c r="F182" s="84"/>
      <c r="G182" s="84"/>
    </row>
    <row r="183" spans="2:7" ht="15.6" x14ac:dyDescent="0.3">
      <c r="B183" s="84"/>
      <c r="C183" s="84"/>
      <c r="D183" s="84"/>
      <c r="E183" s="84"/>
      <c r="F183" s="84"/>
      <c r="G183" s="84"/>
    </row>
    <row r="184" spans="2:7" ht="15.6" x14ac:dyDescent="0.3">
      <c r="B184" s="84"/>
      <c r="C184" s="84"/>
      <c r="D184" s="84"/>
      <c r="E184" s="84"/>
      <c r="F184" s="84"/>
      <c r="G184" s="84"/>
    </row>
    <row r="185" spans="2:7" ht="15.6" x14ac:dyDescent="0.3">
      <c r="B185" s="84"/>
      <c r="C185" s="84"/>
      <c r="D185" s="84"/>
      <c r="E185" s="84"/>
      <c r="F185" s="84"/>
      <c r="G185" s="84"/>
    </row>
    <row r="186" spans="2:7" ht="15.6" x14ac:dyDescent="0.3">
      <c r="B186" s="84"/>
      <c r="C186" s="84"/>
      <c r="D186" s="84"/>
      <c r="E186" s="84"/>
      <c r="F186" s="84"/>
      <c r="G186" s="84"/>
    </row>
    <row r="187" spans="2:7" ht="15.6" x14ac:dyDescent="0.3">
      <c r="B187" s="84"/>
      <c r="C187" s="84"/>
      <c r="D187" s="84"/>
      <c r="E187" s="84"/>
      <c r="F187" s="84"/>
      <c r="G187" s="84"/>
    </row>
    <row r="188" spans="2:7" ht="15.6" x14ac:dyDescent="0.3">
      <c r="B188" s="84"/>
      <c r="C188" s="84"/>
      <c r="D188" s="84"/>
      <c r="E188" s="84"/>
      <c r="F188" s="84"/>
      <c r="G188" s="84"/>
    </row>
    <row r="189" spans="2:7" ht="15.6" x14ac:dyDescent="0.3">
      <c r="B189" s="84"/>
      <c r="C189" s="84"/>
      <c r="D189" s="84"/>
      <c r="E189" s="84"/>
      <c r="F189" s="84"/>
      <c r="G189" s="84"/>
    </row>
    <row r="190" spans="2:7" ht="15.6" x14ac:dyDescent="0.3">
      <c r="B190" s="84"/>
      <c r="C190" s="84"/>
      <c r="D190" s="84"/>
      <c r="E190" s="84"/>
      <c r="F190" s="84"/>
      <c r="G190" s="84"/>
    </row>
    <row r="191" spans="2:7" ht="15.6" x14ac:dyDescent="0.3">
      <c r="B191" s="84"/>
      <c r="C191" s="84"/>
      <c r="D191" s="84"/>
      <c r="E191" s="84"/>
      <c r="F191" s="84"/>
      <c r="G191" s="84"/>
    </row>
    <row r="192" spans="2:7" ht="15.6" x14ac:dyDescent="0.3">
      <c r="B192" s="84"/>
      <c r="C192" s="84"/>
      <c r="D192" s="84"/>
      <c r="E192" s="84"/>
      <c r="F192" s="84"/>
      <c r="G192" s="84"/>
    </row>
    <row r="193" spans="2:7" ht="15.6" x14ac:dyDescent="0.3">
      <c r="B193" s="84"/>
      <c r="C193" s="84"/>
      <c r="D193" s="84"/>
      <c r="E193" s="84"/>
      <c r="F193" s="84"/>
      <c r="G193" s="84"/>
    </row>
    <row r="194" spans="2:7" ht="15.6" x14ac:dyDescent="0.3">
      <c r="B194" s="84"/>
      <c r="C194" s="84"/>
      <c r="D194" s="84"/>
      <c r="E194" s="84"/>
      <c r="F194" s="84"/>
      <c r="G194" s="84"/>
    </row>
    <row r="195" spans="2:7" ht="15.6" x14ac:dyDescent="0.3">
      <c r="B195" s="84"/>
      <c r="C195" s="84"/>
      <c r="D195" s="84"/>
      <c r="E195" s="84"/>
      <c r="F195" s="84"/>
      <c r="G195" s="84"/>
    </row>
    <row r="196" spans="2:7" ht="15.6" x14ac:dyDescent="0.3">
      <c r="B196" s="84"/>
      <c r="C196" s="84"/>
      <c r="D196" s="84"/>
      <c r="E196" s="84"/>
      <c r="F196" s="84"/>
      <c r="G196" s="84"/>
    </row>
    <row r="197" spans="2:7" ht="15.6" x14ac:dyDescent="0.3">
      <c r="B197" s="84"/>
      <c r="C197" s="84"/>
      <c r="D197" s="84"/>
      <c r="E197" s="84"/>
      <c r="F197" s="84"/>
      <c r="G197" s="84"/>
    </row>
    <row r="198" spans="2:7" ht="15.6" x14ac:dyDescent="0.3">
      <c r="B198" s="84"/>
      <c r="C198" s="84"/>
      <c r="D198" s="84"/>
      <c r="E198" s="84"/>
      <c r="F198" s="84"/>
      <c r="G198" s="84"/>
    </row>
    <row r="199" spans="2:7" ht="15.6" x14ac:dyDescent="0.3">
      <c r="B199" s="84"/>
      <c r="C199" s="84"/>
      <c r="D199" s="84"/>
      <c r="E199" s="84"/>
      <c r="F199" s="84"/>
      <c r="G199" s="84"/>
    </row>
    <row r="200" spans="2:7" ht="15.6" x14ac:dyDescent="0.3">
      <c r="B200" s="84"/>
      <c r="C200" s="84"/>
      <c r="D200" s="84"/>
      <c r="E200" s="84"/>
      <c r="F200" s="84"/>
      <c r="G200" s="84"/>
    </row>
    <row r="201" spans="2:7" ht="15.6" x14ac:dyDescent="0.3">
      <c r="B201" s="84"/>
      <c r="C201" s="84"/>
      <c r="D201" s="84"/>
      <c r="E201" s="84"/>
      <c r="F201" s="84"/>
      <c r="G201" s="84"/>
    </row>
    <row r="202" spans="2:7" ht="15.6" x14ac:dyDescent="0.3">
      <c r="B202" s="84"/>
      <c r="C202" s="84"/>
      <c r="D202" s="84"/>
      <c r="E202" s="84"/>
      <c r="F202" s="84"/>
      <c r="G202" s="84"/>
    </row>
    <row r="203" spans="2:7" ht="15.6" x14ac:dyDescent="0.3">
      <c r="B203" s="84"/>
      <c r="C203" s="84"/>
      <c r="D203" s="84"/>
      <c r="E203" s="84"/>
      <c r="F203" s="84"/>
      <c r="G203" s="84"/>
    </row>
    <row r="204" spans="2:7" ht="15.6" x14ac:dyDescent="0.3">
      <c r="B204" s="84"/>
      <c r="C204" s="84"/>
      <c r="D204" s="84"/>
      <c r="E204" s="84"/>
      <c r="F204" s="84"/>
      <c r="G204" s="84"/>
    </row>
    <row r="205" spans="2:7" ht="15.6" x14ac:dyDescent="0.3">
      <c r="B205" s="84"/>
      <c r="C205" s="84"/>
      <c r="D205" s="84"/>
      <c r="E205" s="84"/>
      <c r="F205" s="84"/>
      <c r="G205" s="84"/>
    </row>
    <row r="206" spans="2:7" ht="15.6" x14ac:dyDescent="0.3">
      <c r="B206" s="84"/>
      <c r="C206" s="84"/>
      <c r="D206" s="84"/>
      <c r="E206" s="84"/>
      <c r="F206" s="84"/>
      <c r="G206" s="84"/>
    </row>
    <row r="207" spans="2:7" ht="15.6" x14ac:dyDescent="0.3">
      <c r="B207" s="84"/>
      <c r="C207" s="84"/>
      <c r="D207" s="84"/>
      <c r="E207" s="84"/>
      <c r="F207" s="84"/>
      <c r="G207" s="84"/>
    </row>
    <row r="208" spans="2:7" ht="15.6" x14ac:dyDescent="0.3">
      <c r="B208" s="84"/>
      <c r="C208" s="84"/>
      <c r="D208" s="84"/>
      <c r="E208" s="84"/>
      <c r="F208" s="84"/>
      <c r="G208" s="84"/>
    </row>
    <row r="209" spans="2:7" ht="15.6" x14ac:dyDescent="0.3">
      <c r="B209" s="84"/>
      <c r="C209" s="84"/>
      <c r="D209" s="84"/>
      <c r="E209" s="84"/>
      <c r="F209" s="84"/>
      <c r="G209" s="84"/>
    </row>
    <row r="210" spans="2:7" ht="15.6" x14ac:dyDescent="0.3">
      <c r="B210" s="84"/>
      <c r="C210" s="84"/>
      <c r="D210" s="84"/>
      <c r="E210" s="84"/>
      <c r="F210" s="84"/>
      <c r="G210" s="84"/>
    </row>
    <row r="211" spans="2:7" ht="15.6" x14ac:dyDescent="0.3">
      <c r="B211" s="84"/>
      <c r="C211" s="84"/>
      <c r="D211" s="84"/>
      <c r="E211" s="84"/>
      <c r="F211" s="84"/>
      <c r="G211" s="84"/>
    </row>
    <row r="212" spans="2:7" ht="15.6" x14ac:dyDescent="0.3">
      <c r="B212" s="84"/>
      <c r="C212" s="84"/>
      <c r="D212" s="84"/>
      <c r="E212" s="84"/>
      <c r="F212" s="84"/>
      <c r="G212" s="84"/>
    </row>
    <row r="213" spans="2:7" ht="15.6" x14ac:dyDescent="0.3">
      <c r="B213" s="84"/>
      <c r="C213" s="84"/>
      <c r="D213" s="84"/>
      <c r="E213" s="84"/>
      <c r="F213" s="84"/>
      <c r="G213" s="84"/>
    </row>
    <row r="214" spans="2:7" ht="15.6" x14ac:dyDescent="0.3">
      <c r="B214" s="84"/>
      <c r="C214" s="84"/>
      <c r="D214" s="84"/>
      <c r="E214" s="84"/>
      <c r="F214" s="84"/>
      <c r="G214" s="84"/>
    </row>
    <row r="215" spans="2:7" ht="15.6" x14ac:dyDescent="0.3">
      <c r="B215" s="84"/>
      <c r="C215" s="84"/>
      <c r="D215" s="84"/>
      <c r="E215" s="84"/>
      <c r="F215" s="84"/>
      <c r="G215" s="84"/>
    </row>
    <row r="216" spans="2:7" ht="15.6" x14ac:dyDescent="0.3">
      <c r="B216" s="84"/>
      <c r="C216" s="84"/>
      <c r="D216" s="84"/>
      <c r="E216" s="84"/>
      <c r="F216" s="84"/>
      <c r="G216" s="84"/>
    </row>
    <row r="217" spans="2:7" ht="15.6" x14ac:dyDescent="0.3">
      <c r="B217" s="84"/>
      <c r="C217" s="84"/>
      <c r="D217" s="84"/>
      <c r="E217" s="84"/>
      <c r="F217" s="84"/>
      <c r="G217" s="84"/>
    </row>
    <row r="218" spans="2:7" ht="15.6" x14ac:dyDescent="0.3">
      <c r="B218" s="84"/>
      <c r="C218" s="84"/>
      <c r="D218" s="84"/>
      <c r="E218" s="84"/>
      <c r="F218" s="84"/>
      <c r="G218" s="84"/>
    </row>
    <row r="219" spans="2:7" ht="15.6" x14ac:dyDescent="0.3">
      <c r="B219" s="84"/>
      <c r="C219" s="84"/>
      <c r="D219" s="84"/>
      <c r="E219" s="84"/>
      <c r="F219" s="84"/>
      <c r="G219" s="84"/>
    </row>
    <row r="220" spans="2:7" ht="15.6" x14ac:dyDescent="0.3">
      <c r="B220" s="84"/>
      <c r="C220" s="84"/>
      <c r="D220" s="84"/>
      <c r="E220" s="84"/>
      <c r="F220" s="84"/>
      <c r="G220" s="84"/>
    </row>
    <row r="221" spans="2:7" ht="15.6" x14ac:dyDescent="0.3">
      <c r="B221" s="84"/>
      <c r="C221" s="84"/>
      <c r="D221" s="84"/>
      <c r="E221" s="84"/>
      <c r="F221" s="84"/>
      <c r="G221" s="84"/>
    </row>
    <row r="222" spans="2:7" ht="15.6" x14ac:dyDescent="0.3">
      <c r="B222" s="84"/>
      <c r="C222" s="84"/>
      <c r="D222" s="84"/>
      <c r="E222" s="84"/>
      <c r="F222" s="84"/>
      <c r="G222" s="84"/>
    </row>
    <row r="223" spans="2:7" ht="15.6" x14ac:dyDescent="0.3">
      <c r="B223" s="84"/>
      <c r="C223" s="84"/>
      <c r="D223" s="84"/>
      <c r="E223" s="84"/>
      <c r="F223" s="84"/>
      <c r="G223" s="84"/>
    </row>
    <row r="224" spans="2:7" ht="15.6" x14ac:dyDescent="0.3">
      <c r="B224" s="84"/>
      <c r="C224" s="84"/>
      <c r="D224" s="84"/>
      <c r="E224" s="84"/>
      <c r="F224" s="84"/>
      <c r="G224" s="84"/>
    </row>
    <row r="225" spans="2:7" ht="15.6" x14ac:dyDescent="0.3">
      <c r="B225" s="84"/>
      <c r="C225" s="84"/>
      <c r="D225" s="84"/>
      <c r="E225" s="84"/>
      <c r="F225" s="84"/>
      <c r="G225" s="84"/>
    </row>
    <row r="226" spans="2:7" ht="15.6" x14ac:dyDescent="0.3">
      <c r="B226" s="84"/>
      <c r="C226" s="84"/>
      <c r="D226" s="84"/>
      <c r="E226" s="84"/>
      <c r="F226" s="84"/>
      <c r="G226" s="84"/>
    </row>
    <row r="227" spans="2:7" ht="15.6" x14ac:dyDescent="0.3">
      <c r="B227" s="84"/>
      <c r="C227" s="84"/>
      <c r="D227" s="84"/>
      <c r="E227" s="84"/>
      <c r="F227" s="84"/>
      <c r="G227" s="84"/>
    </row>
    <row r="228" spans="2:7" ht="15.6" x14ac:dyDescent="0.3">
      <c r="B228" s="84"/>
      <c r="C228" s="84"/>
      <c r="D228" s="84"/>
      <c r="E228" s="84"/>
      <c r="F228" s="84"/>
      <c r="G228" s="84"/>
    </row>
    <row r="229" spans="2:7" ht="15.6" x14ac:dyDescent="0.3">
      <c r="B229" s="84"/>
      <c r="C229" s="84"/>
      <c r="D229" s="84"/>
      <c r="E229" s="84"/>
      <c r="F229" s="84"/>
      <c r="G229" s="84"/>
    </row>
    <row r="230" spans="2:7" ht="15.6" x14ac:dyDescent="0.3">
      <c r="B230" s="84"/>
      <c r="C230" s="84"/>
      <c r="D230" s="84"/>
      <c r="E230" s="84"/>
      <c r="F230" s="84"/>
      <c r="G230" s="84"/>
    </row>
    <row r="231" spans="2:7" ht="15.6" x14ac:dyDescent="0.3">
      <c r="B231" s="84"/>
      <c r="C231" s="84"/>
      <c r="D231" s="84"/>
      <c r="E231" s="84"/>
      <c r="F231" s="84"/>
      <c r="G231" s="84"/>
    </row>
    <row r="232" spans="2:7" ht="15.6" x14ac:dyDescent="0.3">
      <c r="B232" s="84"/>
      <c r="C232" s="84"/>
      <c r="D232" s="84"/>
      <c r="E232" s="84"/>
      <c r="F232" s="84"/>
      <c r="G232" s="84"/>
    </row>
    <row r="233" spans="2:7" ht="15.6" x14ac:dyDescent="0.3">
      <c r="B233" s="84"/>
      <c r="C233" s="84"/>
      <c r="D233" s="84"/>
      <c r="E233" s="84"/>
      <c r="F233" s="84"/>
      <c r="G233" s="84"/>
    </row>
    <row r="234" spans="2:7" ht="15.6" x14ac:dyDescent="0.3">
      <c r="B234" s="84"/>
      <c r="C234" s="84"/>
      <c r="D234" s="84"/>
      <c r="E234" s="84"/>
      <c r="F234" s="84"/>
      <c r="G234" s="84"/>
    </row>
    <row r="235" spans="2:7" ht="15.6" x14ac:dyDescent="0.3">
      <c r="B235" s="84"/>
      <c r="C235" s="84"/>
      <c r="D235" s="84"/>
      <c r="E235" s="84"/>
      <c r="F235" s="84"/>
      <c r="G235" s="84"/>
    </row>
    <row r="236" spans="2:7" ht="15.6" x14ac:dyDescent="0.3">
      <c r="B236" s="84"/>
      <c r="C236" s="84"/>
      <c r="D236" s="84"/>
      <c r="E236" s="84"/>
      <c r="F236" s="84"/>
      <c r="G236" s="84"/>
    </row>
    <row r="237" spans="2:7" ht="15.6" x14ac:dyDescent="0.3">
      <c r="B237" s="84"/>
      <c r="C237" s="84"/>
      <c r="D237" s="84"/>
      <c r="E237" s="84"/>
      <c r="F237" s="84"/>
      <c r="G237" s="84"/>
    </row>
    <row r="238" spans="2:7" ht="15.6" x14ac:dyDescent="0.3">
      <c r="B238" s="84"/>
      <c r="C238" s="84"/>
      <c r="D238" s="84"/>
      <c r="E238" s="84"/>
      <c r="F238" s="84"/>
      <c r="G238" s="84"/>
    </row>
    <row r="239" spans="2:7" ht="15.6" x14ac:dyDescent="0.3">
      <c r="B239" s="84"/>
      <c r="C239" s="84"/>
      <c r="D239" s="84"/>
      <c r="E239" s="84"/>
      <c r="F239" s="84"/>
      <c r="G239" s="84"/>
    </row>
    <row r="240" spans="2:7" ht="15.6" x14ac:dyDescent="0.3">
      <c r="B240" s="84"/>
      <c r="C240" s="84"/>
      <c r="D240" s="84"/>
      <c r="E240" s="84"/>
      <c r="F240" s="84"/>
      <c r="G240" s="84"/>
    </row>
    <row r="241" spans="2:7" ht="15.6" x14ac:dyDescent="0.3">
      <c r="B241" s="84"/>
      <c r="C241" s="84"/>
      <c r="D241" s="84"/>
      <c r="E241" s="84"/>
      <c r="F241" s="84"/>
      <c r="G241" s="84"/>
    </row>
    <row r="242" spans="2:7" ht="15.6" x14ac:dyDescent="0.3">
      <c r="B242" s="84"/>
      <c r="C242" s="84"/>
      <c r="D242" s="84"/>
      <c r="E242" s="84"/>
      <c r="F242" s="84"/>
      <c r="G242" s="84"/>
    </row>
    <row r="243" spans="2:7" ht="15.6" x14ac:dyDescent="0.3">
      <c r="B243" s="84"/>
      <c r="C243" s="84"/>
      <c r="D243" s="84"/>
      <c r="E243" s="84"/>
      <c r="F243" s="84"/>
      <c r="G243" s="84"/>
    </row>
    <row r="244" spans="2:7" ht="15.6" x14ac:dyDescent="0.3">
      <c r="B244" s="84"/>
      <c r="C244" s="84"/>
      <c r="D244" s="84"/>
      <c r="E244" s="84"/>
      <c r="F244" s="84"/>
      <c r="G244" s="84"/>
    </row>
    <row r="245" spans="2:7" ht="15.6" x14ac:dyDescent="0.3">
      <c r="B245" s="84"/>
      <c r="C245" s="84"/>
      <c r="D245" s="84"/>
      <c r="E245" s="84"/>
      <c r="F245" s="84"/>
      <c r="G245" s="84"/>
    </row>
    <row r="246" spans="2:7" ht="15.6" x14ac:dyDescent="0.3">
      <c r="B246" s="84"/>
      <c r="C246" s="84"/>
      <c r="D246" s="84"/>
      <c r="E246" s="84"/>
      <c r="F246" s="84"/>
      <c r="G246" s="84"/>
    </row>
    <row r="247" spans="2:7" ht="15.6" x14ac:dyDescent="0.3">
      <c r="B247" s="84"/>
      <c r="C247" s="84"/>
      <c r="D247" s="84"/>
      <c r="E247" s="84"/>
      <c r="F247" s="84"/>
      <c r="G247" s="84"/>
    </row>
    <row r="248" spans="2:7" ht="15.6" x14ac:dyDescent="0.3">
      <c r="B248" s="84"/>
      <c r="C248" s="84"/>
      <c r="D248" s="84"/>
      <c r="E248" s="84"/>
      <c r="F248" s="84"/>
      <c r="G248" s="84"/>
    </row>
    <row r="249" spans="2:7" ht="15.6" x14ac:dyDescent="0.3">
      <c r="B249" s="84"/>
      <c r="C249" s="84"/>
      <c r="D249" s="84"/>
      <c r="E249" s="84"/>
      <c r="F249" s="84"/>
      <c r="G249" s="84"/>
    </row>
    <row r="250" spans="2:7" ht="15.6" x14ac:dyDescent="0.3">
      <c r="B250" s="84"/>
      <c r="C250" s="84"/>
      <c r="D250" s="84"/>
      <c r="E250" s="84"/>
      <c r="F250" s="84"/>
      <c r="G250" s="84"/>
    </row>
    <row r="251" spans="2:7" ht="15.6" x14ac:dyDescent="0.3">
      <c r="B251" s="84"/>
      <c r="C251" s="84"/>
      <c r="D251" s="84"/>
      <c r="E251" s="84"/>
      <c r="F251" s="84"/>
      <c r="G251" s="84"/>
    </row>
    <row r="252" spans="2:7" ht="15.6" x14ac:dyDescent="0.3">
      <c r="B252" s="84"/>
      <c r="C252" s="84"/>
      <c r="D252" s="84"/>
      <c r="E252" s="84"/>
      <c r="F252" s="84"/>
      <c r="G252" s="84"/>
    </row>
    <row r="253" spans="2:7" ht="15.6" x14ac:dyDescent="0.3">
      <c r="B253" s="84"/>
      <c r="C253" s="84"/>
      <c r="D253" s="84"/>
      <c r="E253" s="84"/>
      <c r="F253" s="84"/>
      <c r="G253" s="84"/>
    </row>
    <row r="254" spans="2:7" ht="15.6" x14ac:dyDescent="0.3">
      <c r="B254" s="84"/>
      <c r="C254" s="84"/>
      <c r="D254" s="84"/>
      <c r="E254" s="84"/>
      <c r="F254" s="84"/>
      <c r="G254" s="84"/>
    </row>
    <row r="255" spans="2:7" ht="15.6" x14ac:dyDescent="0.3">
      <c r="B255" s="84"/>
      <c r="C255" s="84"/>
      <c r="D255" s="84"/>
      <c r="E255" s="84"/>
      <c r="F255" s="84"/>
      <c r="G255" s="84"/>
    </row>
    <row r="256" spans="2:7" ht="15.6" x14ac:dyDescent="0.3">
      <c r="B256" s="84"/>
      <c r="C256" s="84"/>
      <c r="D256" s="84"/>
      <c r="E256" s="84"/>
      <c r="F256" s="84"/>
      <c r="G256" s="84"/>
    </row>
    <row r="257" spans="2:7" ht="15.6" x14ac:dyDescent="0.3">
      <c r="B257" s="84"/>
      <c r="C257" s="84"/>
      <c r="D257" s="84"/>
      <c r="E257" s="84"/>
      <c r="F257" s="84"/>
      <c r="G257" s="84"/>
    </row>
    <row r="258" spans="2:7" ht="15.6" x14ac:dyDescent="0.3">
      <c r="B258" s="84"/>
      <c r="C258" s="84"/>
      <c r="D258" s="84"/>
      <c r="E258" s="84"/>
      <c r="F258" s="84"/>
      <c r="G258" s="84"/>
    </row>
    <row r="259" spans="2:7" ht="15.6" x14ac:dyDescent="0.3">
      <c r="B259" s="84"/>
      <c r="C259" s="84"/>
      <c r="D259" s="84"/>
      <c r="E259" s="84"/>
      <c r="F259" s="84"/>
      <c r="G259" s="84"/>
    </row>
    <row r="260" spans="2:7" ht="15.6" x14ac:dyDescent="0.3">
      <c r="B260" s="84"/>
      <c r="C260" s="84"/>
      <c r="D260" s="84"/>
      <c r="E260" s="84"/>
      <c r="F260" s="84"/>
      <c r="G260" s="84"/>
    </row>
    <row r="261" spans="2:7" ht="15.6" x14ac:dyDescent="0.3">
      <c r="B261" s="84"/>
      <c r="C261" s="84"/>
      <c r="D261" s="84"/>
      <c r="E261" s="84"/>
      <c r="F261" s="84"/>
      <c r="G261" s="84"/>
    </row>
    <row r="262" spans="2:7" x14ac:dyDescent="0.3">
      <c r="B262" s="83"/>
      <c r="C262" s="83"/>
      <c r="D262" s="83"/>
      <c r="E262" s="83"/>
      <c r="F262" s="83"/>
      <c r="G262" s="83"/>
    </row>
    <row r="263" spans="2:7" x14ac:dyDescent="0.3">
      <c r="B263" s="83"/>
      <c r="C263" s="83"/>
      <c r="D263" s="83"/>
      <c r="E263" s="83"/>
      <c r="F263" s="83"/>
      <c r="G263" s="83"/>
    </row>
    <row r="264" spans="2:7" x14ac:dyDescent="0.3">
      <c r="B264" s="83"/>
      <c r="C264" s="83"/>
      <c r="D264" s="83"/>
      <c r="E264" s="83"/>
      <c r="F264" s="83"/>
      <c r="G264" s="83"/>
    </row>
    <row r="265" spans="2:7" x14ac:dyDescent="0.3">
      <c r="B265" s="83"/>
      <c r="C265" s="83"/>
      <c r="D265" s="83"/>
      <c r="E265" s="83"/>
      <c r="F265" s="83"/>
      <c r="G265" s="83"/>
    </row>
    <row r="266" spans="2:7" x14ac:dyDescent="0.3">
      <c r="B266" s="83"/>
      <c r="C266" s="83"/>
      <c r="D266" s="83"/>
      <c r="E266" s="83"/>
      <c r="F266" s="83"/>
      <c r="G266" s="83"/>
    </row>
    <row r="267" spans="2:7" x14ac:dyDescent="0.3">
      <c r="B267" s="83"/>
      <c r="C267" s="83"/>
      <c r="D267" s="83"/>
      <c r="E267" s="83"/>
      <c r="F267" s="83"/>
      <c r="G267" s="83"/>
    </row>
    <row r="268" spans="2:7" x14ac:dyDescent="0.3">
      <c r="B268" s="83"/>
      <c r="C268" s="83"/>
      <c r="D268" s="83"/>
      <c r="E268" s="83"/>
      <c r="F268" s="83"/>
      <c r="G268" s="83"/>
    </row>
    <row r="269" spans="2:7" x14ac:dyDescent="0.3">
      <c r="B269" s="83"/>
      <c r="C269" s="83"/>
      <c r="D269" s="83"/>
      <c r="E269" s="83"/>
      <c r="F269" s="83"/>
      <c r="G269" s="83"/>
    </row>
    <row r="270" spans="2:7" x14ac:dyDescent="0.3">
      <c r="B270" s="83"/>
      <c r="C270" s="83"/>
      <c r="D270" s="83"/>
      <c r="E270" s="83"/>
      <c r="F270" s="83"/>
      <c r="G270" s="83"/>
    </row>
    <row r="271" spans="2:7" x14ac:dyDescent="0.3">
      <c r="B271" s="83"/>
      <c r="C271" s="83"/>
      <c r="D271" s="83"/>
      <c r="E271" s="83"/>
      <c r="F271" s="83"/>
      <c r="G271" s="83"/>
    </row>
    <row r="272" spans="2:7" x14ac:dyDescent="0.3">
      <c r="B272" s="83"/>
      <c r="C272" s="83"/>
      <c r="D272" s="83"/>
      <c r="E272" s="83"/>
      <c r="F272" s="83"/>
      <c r="G272" s="83"/>
    </row>
    <row r="273" spans="2:7" x14ac:dyDescent="0.3">
      <c r="B273" s="83"/>
      <c r="C273" s="83"/>
      <c r="D273" s="83"/>
      <c r="E273" s="83"/>
      <c r="F273" s="83"/>
      <c r="G273" s="83"/>
    </row>
    <row r="274" spans="2:7" x14ac:dyDescent="0.3">
      <c r="B274" s="83"/>
      <c r="C274" s="83"/>
      <c r="D274" s="83"/>
      <c r="E274" s="83"/>
      <c r="F274" s="83"/>
      <c r="G274" s="83"/>
    </row>
    <row r="275" spans="2:7" x14ac:dyDescent="0.3">
      <c r="B275" s="83"/>
      <c r="C275" s="83"/>
      <c r="D275" s="83"/>
      <c r="E275" s="83"/>
      <c r="F275" s="83"/>
      <c r="G275" s="83"/>
    </row>
    <row r="276" spans="2:7" x14ac:dyDescent="0.3">
      <c r="B276" s="83"/>
      <c r="C276" s="83"/>
      <c r="D276" s="83"/>
      <c r="E276" s="83"/>
      <c r="F276" s="83"/>
      <c r="G276" s="83"/>
    </row>
    <row r="277" spans="2:7" x14ac:dyDescent="0.3">
      <c r="B277" s="83"/>
      <c r="C277" s="83"/>
      <c r="D277" s="83"/>
      <c r="E277" s="83"/>
      <c r="F277" s="83"/>
      <c r="G277" s="83"/>
    </row>
    <row r="278" spans="2:7" x14ac:dyDescent="0.3">
      <c r="B278" s="83"/>
      <c r="C278" s="83"/>
      <c r="D278" s="83"/>
      <c r="E278" s="83"/>
      <c r="F278" s="83"/>
      <c r="G278" s="83"/>
    </row>
    <row r="279" spans="2:7" x14ac:dyDescent="0.3">
      <c r="B279" s="83"/>
      <c r="C279" s="83"/>
      <c r="D279" s="83"/>
      <c r="E279" s="83"/>
      <c r="F279" s="83"/>
      <c r="G279" s="83"/>
    </row>
    <row r="280" spans="2:7" x14ac:dyDescent="0.3">
      <c r="B280" s="83"/>
      <c r="C280" s="83"/>
      <c r="D280" s="83"/>
      <c r="E280" s="83"/>
      <c r="F280" s="83"/>
      <c r="G280" s="83"/>
    </row>
    <row r="281" spans="2:7" x14ac:dyDescent="0.3">
      <c r="B281" s="83"/>
      <c r="C281" s="83"/>
      <c r="D281" s="83"/>
      <c r="E281" s="83"/>
      <c r="F281" s="83"/>
      <c r="G281" s="83"/>
    </row>
    <row r="282" spans="2:7" x14ac:dyDescent="0.3">
      <c r="B282" s="83"/>
      <c r="C282" s="83"/>
      <c r="D282" s="83"/>
      <c r="E282" s="83"/>
      <c r="F282" s="83"/>
      <c r="G282" s="83"/>
    </row>
    <row r="283" spans="2:7" x14ac:dyDescent="0.3">
      <c r="B283" s="83"/>
      <c r="C283" s="83"/>
      <c r="D283" s="83"/>
      <c r="E283" s="83"/>
      <c r="F283" s="83"/>
      <c r="G283" s="83"/>
    </row>
    <row r="284" spans="2:7" x14ac:dyDescent="0.3">
      <c r="B284" s="83"/>
      <c r="C284" s="83"/>
      <c r="D284" s="83"/>
      <c r="E284" s="83"/>
      <c r="F284" s="83"/>
      <c r="G284" s="83"/>
    </row>
    <row r="285" spans="2:7" x14ac:dyDescent="0.3">
      <c r="B285" s="83"/>
      <c r="C285" s="83"/>
      <c r="D285" s="83"/>
      <c r="E285" s="83"/>
      <c r="F285" s="83"/>
      <c r="G285" s="83"/>
    </row>
    <row r="286" spans="2:7" x14ac:dyDescent="0.3">
      <c r="B286" s="83"/>
      <c r="C286" s="83"/>
      <c r="D286" s="83"/>
      <c r="E286" s="83"/>
      <c r="F286" s="83"/>
      <c r="G286" s="83"/>
    </row>
    <row r="287" spans="2:7" x14ac:dyDescent="0.3">
      <c r="B287" s="83"/>
      <c r="C287" s="83"/>
      <c r="D287" s="83"/>
      <c r="E287" s="83"/>
      <c r="F287" s="83"/>
      <c r="G287" s="83"/>
    </row>
    <row r="288" spans="2:7" x14ac:dyDescent="0.3">
      <c r="B288" s="83"/>
      <c r="C288" s="83"/>
      <c r="D288" s="83"/>
      <c r="E288" s="83"/>
      <c r="F288" s="83"/>
      <c r="G288" s="83"/>
    </row>
    <row r="289" spans="2:7" x14ac:dyDescent="0.3">
      <c r="B289" s="83"/>
      <c r="C289" s="83"/>
      <c r="D289" s="83"/>
      <c r="E289" s="83"/>
      <c r="F289" s="83"/>
      <c r="G289" s="83"/>
    </row>
    <row r="290" spans="2:7" x14ac:dyDescent="0.3">
      <c r="B290" s="83"/>
      <c r="C290" s="83"/>
      <c r="D290" s="83"/>
      <c r="E290" s="83"/>
      <c r="F290" s="83"/>
      <c r="G290" s="83"/>
    </row>
    <row r="291" spans="2:7" x14ac:dyDescent="0.3">
      <c r="B291" s="83"/>
      <c r="C291" s="83"/>
      <c r="D291" s="83"/>
      <c r="E291" s="83"/>
      <c r="F291" s="83"/>
      <c r="G291" s="83"/>
    </row>
    <row r="292" spans="2:7" x14ac:dyDescent="0.3">
      <c r="B292" s="83"/>
      <c r="C292" s="83"/>
      <c r="D292" s="83"/>
      <c r="E292" s="83"/>
      <c r="F292" s="83"/>
      <c r="G292" s="83"/>
    </row>
    <row r="293" spans="2:7" x14ac:dyDescent="0.3">
      <c r="B293" s="83"/>
      <c r="C293" s="83"/>
      <c r="D293" s="83"/>
      <c r="E293" s="83"/>
      <c r="F293" s="83"/>
      <c r="G293" s="83"/>
    </row>
    <row r="294" spans="2:7" x14ac:dyDescent="0.3">
      <c r="B294" s="83"/>
      <c r="C294" s="83"/>
      <c r="D294" s="83"/>
      <c r="E294" s="83"/>
      <c r="F294" s="83"/>
      <c r="G294" s="83"/>
    </row>
    <row r="295" spans="2:7" x14ac:dyDescent="0.3">
      <c r="B295" s="83"/>
      <c r="C295" s="83"/>
      <c r="D295" s="83"/>
      <c r="E295" s="83"/>
      <c r="F295" s="83"/>
      <c r="G295" s="83"/>
    </row>
    <row r="296" spans="2:7" x14ac:dyDescent="0.3">
      <c r="B296" s="83"/>
      <c r="C296" s="83"/>
      <c r="D296" s="83"/>
      <c r="E296" s="83"/>
      <c r="F296" s="83"/>
      <c r="G296" s="83"/>
    </row>
    <row r="297" spans="2:7" x14ac:dyDescent="0.3">
      <c r="B297" s="83"/>
      <c r="C297" s="83"/>
      <c r="D297" s="83"/>
      <c r="E297" s="83"/>
      <c r="F297" s="83"/>
      <c r="G297" s="83"/>
    </row>
  </sheetData>
  <mergeCells count="1">
    <mergeCell ref="C1:F1"/>
  </mergeCell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4"/>
  <sheetViews>
    <sheetView topLeftCell="A10" workbookViewId="0">
      <selection activeCell="C36" sqref="C36"/>
    </sheetView>
  </sheetViews>
  <sheetFormatPr defaultRowHeight="14.4" x14ac:dyDescent="0.3"/>
  <cols>
    <col min="1" max="1" width="13" bestFit="1" customWidth="1"/>
  </cols>
  <sheetData>
    <row r="1" spans="1:40" x14ac:dyDescent="0.3">
      <c r="A1" s="17" t="s">
        <v>150</v>
      </c>
      <c r="B1" s="18" t="s">
        <v>0</v>
      </c>
      <c r="C1" s="18" t="s">
        <v>1</v>
      </c>
      <c r="D1" s="18" t="s">
        <v>2</v>
      </c>
      <c r="E1" s="18" t="s">
        <v>3</v>
      </c>
      <c r="F1" s="18" t="s">
        <v>5</v>
      </c>
      <c r="G1" s="18" t="s">
        <v>116</v>
      </c>
      <c r="H1" s="18" t="s">
        <v>6</v>
      </c>
      <c r="I1" s="18" t="s">
        <v>7</v>
      </c>
      <c r="J1" s="18" t="s">
        <v>8</v>
      </c>
      <c r="K1" s="19" t="s">
        <v>9</v>
      </c>
      <c r="L1" s="18" t="s">
        <v>10</v>
      </c>
      <c r="M1" s="18" t="s">
        <v>11</v>
      </c>
      <c r="N1" s="18" t="s">
        <v>12</v>
      </c>
      <c r="O1" s="18" t="s">
        <v>13</v>
      </c>
      <c r="P1" s="18" t="s">
        <v>14</v>
      </c>
      <c r="Q1" s="18" t="s">
        <v>15</v>
      </c>
      <c r="R1" s="18" t="s">
        <v>16</v>
      </c>
      <c r="S1" s="18" t="s">
        <v>17</v>
      </c>
      <c r="T1" s="18" t="s">
        <v>18</v>
      </c>
      <c r="U1" s="18" t="s">
        <v>19</v>
      </c>
      <c r="V1" s="18" t="s">
        <v>20</v>
      </c>
      <c r="W1" s="18" t="s">
        <v>111</v>
      </c>
      <c r="X1" s="18" t="s">
        <v>21</v>
      </c>
      <c r="Y1" s="18" t="s">
        <v>112</v>
      </c>
      <c r="Z1" s="18" t="s">
        <v>22</v>
      </c>
      <c r="AA1" s="18" t="s">
        <v>113</v>
      </c>
      <c r="AB1" s="18" t="s">
        <v>23</v>
      </c>
      <c r="AC1" s="18" t="s">
        <v>114</v>
      </c>
      <c r="AD1" s="18" t="s">
        <v>24</v>
      </c>
      <c r="AE1" s="19" t="s">
        <v>25</v>
      </c>
      <c r="AF1" s="19" t="s">
        <v>26</v>
      </c>
      <c r="AG1" s="18" t="s">
        <v>27</v>
      </c>
      <c r="AH1" s="25" t="s">
        <v>117</v>
      </c>
      <c r="AI1" s="18" t="s">
        <v>28</v>
      </c>
      <c r="AJ1" s="19" t="s">
        <v>29</v>
      </c>
      <c r="AK1" s="18" t="s">
        <v>30</v>
      </c>
      <c r="AL1" s="18" t="s">
        <v>31</v>
      </c>
      <c r="AM1" s="18" t="s">
        <v>32</v>
      </c>
      <c r="AN1" s="46" t="s">
        <v>33</v>
      </c>
    </row>
    <row r="2" spans="1:40" x14ac:dyDescent="0.3">
      <c r="A2" s="29" t="s">
        <v>153</v>
      </c>
      <c r="B2" s="30" t="s">
        <v>106</v>
      </c>
      <c r="C2" s="30">
        <v>22</v>
      </c>
      <c r="D2" s="30">
        <v>13</v>
      </c>
      <c r="E2" s="30" t="s">
        <v>102</v>
      </c>
      <c r="F2" s="30">
        <v>8</v>
      </c>
      <c r="G2" s="30" t="s">
        <v>154</v>
      </c>
      <c r="H2" s="30" t="s">
        <v>42</v>
      </c>
      <c r="I2" s="30" t="s">
        <v>40</v>
      </c>
      <c r="J2" s="30">
        <v>1000</v>
      </c>
      <c r="K2" s="34">
        <v>2.0860416666666666</v>
      </c>
      <c r="L2" s="30">
        <v>20.923729454230511</v>
      </c>
      <c r="M2" s="30">
        <v>1.8794444444444443</v>
      </c>
      <c r="N2" s="30">
        <v>19.743041930711218</v>
      </c>
      <c r="O2" s="30">
        <v>2.0327777777777776</v>
      </c>
      <c r="P2" s="30">
        <v>20.157274926748588</v>
      </c>
      <c r="Q2" s="30">
        <v>2.0927777777777776</v>
      </c>
      <c r="R2" s="30">
        <v>21.794550452187895</v>
      </c>
      <c r="S2" s="30">
        <v>2.3391666666666668</v>
      </c>
      <c r="T2" s="30">
        <v>22.000050507274324</v>
      </c>
      <c r="U2" s="30">
        <v>1.044230569449681</v>
      </c>
      <c r="V2" s="30">
        <v>0.47937367089450378</v>
      </c>
      <c r="W2" s="30">
        <v>1.8794444444444443</v>
      </c>
      <c r="X2" s="30">
        <v>193</v>
      </c>
      <c r="Y2" s="30">
        <v>2.0327777777777776</v>
      </c>
      <c r="Z2" s="30">
        <v>252</v>
      </c>
      <c r="AA2" s="30">
        <v>2.0927777777777776</v>
      </c>
      <c r="AB2" s="30">
        <v>208</v>
      </c>
      <c r="AC2" s="30">
        <v>2.3391666666666668</v>
      </c>
      <c r="AD2" s="30">
        <v>307</v>
      </c>
      <c r="AE2" s="34">
        <v>20.923729454230511</v>
      </c>
      <c r="AF2" s="34">
        <v>2.2908110111297604</v>
      </c>
      <c r="AG2" s="30">
        <v>2.6589215866261746E-2</v>
      </c>
      <c r="AH2" s="47">
        <v>37.609232443325638</v>
      </c>
      <c r="AI2" s="30">
        <v>86.022021383564208</v>
      </c>
      <c r="AJ2" s="34">
        <v>3.7319185552109564E-2</v>
      </c>
      <c r="AK2" s="30">
        <v>131.41467770278817</v>
      </c>
      <c r="AL2" s="30">
        <v>0.19159722222222222</v>
      </c>
      <c r="AM2" s="30" t="b">
        <v>1</v>
      </c>
      <c r="AN2" s="48" t="b">
        <v>1</v>
      </c>
    </row>
    <row r="3" spans="1:40" x14ac:dyDescent="0.3">
      <c r="A3" s="20" t="s">
        <v>151</v>
      </c>
      <c r="B3" s="21" t="s">
        <v>106</v>
      </c>
      <c r="C3" s="21">
        <v>22</v>
      </c>
      <c r="D3" s="21">
        <v>4</v>
      </c>
      <c r="E3" s="21" t="s">
        <v>84</v>
      </c>
      <c r="F3" s="21">
        <v>8</v>
      </c>
      <c r="G3" s="21" t="s">
        <v>154</v>
      </c>
      <c r="H3" s="21" t="s">
        <v>42</v>
      </c>
      <c r="I3" s="21" t="s">
        <v>40</v>
      </c>
      <c r="J3" s="21">
        <v>1000</v>
      </c>
      <c r="K3" s="23">
        <v>2.9541319444444447</v>
      </c>
      <c r="L3" s="21">
        <v>30.244575806494446</v>
      </c>
      <c r="M3" s="21">
        <v>1.9672222222222224</v>
      </c>
      <c r="N3" s="21">
        <v>22.497928764401465</v>
      </c>
      <c r="O3" s="21">
        <v>3.1134722222222226</v>
      </c>
      <c r="P3" s="21">
        <v>31.799798504308622</v>
      </c>
      <c r="Q3" s="21">
        <v>3.529722222222222</v>
      </c>
      <c r="R3" s="21">
        <v>34.619463071141006</v>
      </c>
      <c r="S3" s="21">
        <v>3.2061111111111114</v>
      </c>
      <c r="T3" s="21">
        <v>32.190714777611184</v>
      </c>
      <c r="U3" s="21">
        <v>1.264776863060497</v>
      </c>
      <c r="V3" s="21">
        <v>0.33668171316324857</v>
      </c>
      <c r="W3" s="21">
        <v>1.9672222222222224</v>
      </c>
      <c r="X3" s="21">
        <v>193</v>
      </c>
      <c r="Y3" s="21">
        <v>3.1134722222222226</v>
      </c>
      <c r="Z3" s="21">
        <v>252</v>
      </c>
      <c r="AA3" s="21">
        <v>3.529722222222222</v>
      </c>
      <c r="AB3" s="21">
        <v>208</v>
      </c>
      <c r="AC3" s="21">
        <v>3.2061111111111114</v>
      </c>
      <c r="AD3" s="21">
        <v>307</v>
      </c>
      <c r="AE3" s="23">
        <v>30.244575806494446</v>
      </c>
      <c r="AF3" s="23">
        <v>2.5662030681959211</v>
      </c>
      <c r="AG3" s="21">
        <v>2.8232942972311093E-2</v>
      </c>
      <c r="AH3" s="50">
        <v>35.419616048554715</v>
      </c>
      <c r="AI3" s="21">
        <v>98.35967278824458</v>
      </c>
      <c r="AJ3" s="23">
        <v>5.0387297467328361E-2</v>
      </c>
      <c r="AK3" s="21">
        <v>121.73373804004724</v>
      </c>
      <c r="AL3" s="21">
        <v>0.36262411347517737</v>
      </c>
      <c r="AM3" s="21" t="b">
        <v>1</v>
      </c>
      <c r="AN3" s="49" t="b">
        <v>1</v>
      </c>
    </row>
    <row r="4" spans="1:40" x14ac:dyDescent="0.3">
      <c r="A4" s="20"/>
      <c r="B4" s="21" t="s">
        <v>36</v>
      </c>
      <c r="C4" s="21">
        <v>1</v>
      </c>
      <c r="D4" s="21">
        <v>18</v>
      </c>
      <c r="E4" s="21" t="s">
        <v>50</v>
      </c>
      <c r="F4" s="21">
        <v>21</v>
      </c>
      <c r="G4" s="22" t="s">
        <v>155</v>
      </c>
      <c r="H4" s="22" t="s">
        <v>42</v>
      </c>
      <c r="I4" s="22" t="s">
        <v>40</v>
      </c>
      <c r="J4" s="21">
        <v>531</v>
      </c>
      <c r="K4" s="23">
        <v>2.3743055555555559</v>
      </c>
      <c r="L4" s="21">
        <v>24.844530839446776</v>
      </c>
      <c r="M4" s="21">
        <v>3.2972222222222221</v>
      </c>
      <c r="N4" s="21">
        <v>32.692771559685617</v>
      </c>
      <c r="O4" s="21">
        <v>2.6641666666666666</v>
      </c>
      <c r="P4" s="21">
        <v>26.325627844382662</v>
      </c>
      <c r="Q4" s="21">
        <v>2.0905555555555551</v>
      </c>
      <c r="R4" s="21">
        <v>21.497913282559981</v>
      </c>
      <c r="S4" s="21">
        <v>1.4452777777777781</v>
      </c>
      <c r="T4" s="21">
        <v>16.867570615062881</v>
      </c>
      <c r="U4" s="21">
        <v>1.1636792509601606</v>
      </c>
      <c r="V4" s="21">
        <v>0.42118606438023071</v>
      </c>
      <c r="W4" s="21">
        <v>3.2972222222222221</v>
      </c>
      <c r="X4" s="21">
        <v>82</v>
      </c>
      <c r="Y4" s="21">
        <v>2.6641666666666666</v>
      </c>
      <c r="Z4" s="21">
        <v>226</v>
      </c>
      <c r="AA4" s="21">
        <v>2.0905555555555551</v>
      </c>
      <c r="AB4" s="21">
        <v>115</v>
      </c>
      <c r="AC4" s="21">
        <v>1.4452777777777781</v>
      </c>
      <c r="AD4" s="21">
        <v>107</v>
      </c>
      <c r="AE4" s="23">
        <v>24.844530839446776</v>
      </c>
      <c r="AF4" s="23">
        <v>2.3702223743700004</v>
      </c>
      <c r="AG4" s="21">
        <v>2.9314852593903203E-2</v>
      </c>
      <c r="AH4" s="27">
        <v>34.11240076329009</v>
      </c>
      <c r="AI4" s="21">
        <v>68.679287834613248</v>
      </c>
      <c r="AJ4" s="23">
        <v>4.3844019301440218E-2</v>
      </c>
      <c r="AK4" s="21">
        <v>103.11004719902473</v>
      </c>
      <c r="AL4" s="21">
        <v>0.2676811594202898</v>
      </c>
      <c r="AM4" s="21" t="b">
        <v>1</v>
      </c>
      <c r="AN4" s="49" t="b">
        <v>1</v>
      </c>
    </row>
    <row r="5" spans="1:40" x14ac:dyDescent="0.3">
      <c r="A5" s="20"/>
      <c r="B5" s="21" t="s">
        <v>36</v>
      </c>
      <c r="C5" s="21">
        <v>1</v>
      </c>
      <c r="D5" s="21">
        <v>1</v>
      </c>
      <c r="E5" s="21" t="s">
        <v>37</v>
      </c>
      <c r="F5" s="21">
        <v>21</v>
      </c>
      <c r="G5" s="22" t="s">
        <v>155</v>
      </c>
      <c r="H5" s="22" t="s">
        <v>39</v>
      </c>
      <c r="I5" s="22" t="s">
        <v>40</v>
      </c>
      <c r="J5" s="21">
        <v>531</v>
      </c>
      <c r="K5" s="24">
        <v>1.3870486111111111</v>
      </c>
      <c r="L5" s="21">
        <v>15.387469039291952</v>
      </c>
      <c r="M5" s="21">
        <v>1.4169444444444441</v>
      </c>
      <c r="N5" s="21">
        <v>15.159694400169499</v>
      </c>
      <c r="O5" s="21">
        <v>1.5541666666666665</v>
      </c>
      <c r="P5" s="21">
        <v>17.395823113443981</v>
      </c>
      <c r="Q5" s="21">
        <v>1.472361111111111</v>
      </c>
      <c r="R5" s="21">
        <v>16.337609844576924</v>
      </c>
      <c r="S5" s="21">
        <v>1.1047222222222222</v>
      </c>
      <c r="T5" s="21">
        <v>12.735927199417809</v>
      </c>
      <c r="U5" s="21">
        <v>1.1789595653519163</v>
      </c>
      <c r="V5" s="21">
        <v>0.72430543737236219</v>
      </c>
      <c r="W5" s="21">
        <v>1.4169444444444441</v>
      </c>
      <c r="X5" s="21">
        <v>82</v>
      </c>
      <c r="Y5" s="21">
        <v>1.5541666666666665</v>
      </c>
      <c r="Z5" s="21">
        <v>226</v>
      </c>
      <c r="AA5" s="21">
        <v>1.472361111111111</v>
      </c>
      <c r="AB5" s="21">
        <v>115</v>
      </c>
      <c r="AC5" s="21">
        <v>1.1047222222222222</v>
      </c>
      <c r="AD5" s="21">
        <v>107</v>
      </c>
      <c r="AE5" s="23">
        <v>15.387469039291952</v>
      </c>
      <c r="AF5" s="23">
        <v>2.2197858648088968</v>
      </c>
      <c r="AG5" s="21">
        <v>2.793382500795728E-2</v>
      </c>
      <c r="AH5" s="25">
        <v>35.798892551060881</v>
      </c>
      <c r="AI5" s="21">
        <v>68.937615675517947</v>
      </c>
      <c r="AJ5" s="23">
        <v>3.6689836619823307E-2</v>
      </c>
      <c r="AK5" s="21">
        <v>114.93148242827317</v>
      </c>
      <c r="AL5" s="21">
        <v>9.8958333333333356E-2</v>
      </c>
      <c r="AM5" s="21" t="b">
        <v>1</v>
      </c>
      <c r="AN5" s="49" t="b">
        <v>1</v>
      </c>
    </row>
    <row r="6" spans="1:40" x14ac:dyDescent="0.3">
      <c r="A6" s="20"/>
      <c r="B6" s="21" t="s">
        <v>63</v>
      </c>
      <c r="C6" s="21">
        <v>9</v>
      </c>
      <c r="D6" s="21">
        <v>13</v>
      </c>
      <c r="E6" s="21" t="s">
        <v>61</v>
      </c>
      <c r="F6" s="21">
        <v>21</v>
      </c>
      <c r="G6" s="22" t="s">
        <v>155</v>
      </c>
      <c r="H6" s="22" t="s">
        <v>39</v>
      </c>
      <c r="I6" s="22" t="s">
        <v>40</v>
      </c>
      <c r="J6" s="21">
        <v>880</v>
      </c>
      <c r="K6" s="23">
        <v>0.88510416666666669</v>
      </c>
      <c r="L6" s="21">
        <v>11.87762047178823</v>
      </c>
      <c r="M6" s="21">
        <v>0.35888888888888887</v>
      </c>
      <c r="N6" s="21">
        <v>9.8488080975470336</v>
      </c>
      <c r="O6" s="21">
        <v>1.0273611111111109</v>
      </c>
      <c r="P6" s="21">
        <v>11.494040774543956</v>
      </c>
      <c r="Q6" s="21">
        <v>1.2005555555555556</v>
      </c>
      <c r="R6" s="21">
        <v>14.408429908096942</v>
      </c>
      <c r="S6" s="21">
        <v>0.9536111111111113</v>
      </c>
      <c r="T6" s="21">
        <v>12.247554157931518</v>
      </c>
      <c r="U6" s="21">
        <v>2.8221032924004747</v>
      </c>
      <c r="V6" s="21">
        <v>1.1844218584317738</v>
      </c>
      <c r="W6" s="21">
        <v>0.35888888888888887</v>
      </c>
      <c r="X6" s="21">
        <v>213</v>
      </c>
      <c r="Y6" s="21">
        <v>1.0273611111111109</v>
      </c>
      <c r="Z6" s="21">
        <v>170</v>
      </c>
      <c r="AA6" s="21">
        <v>1.2005555555555556</v>
      </c>
      <c r="AB6" s="21">
        <v>303</v>
      </c>
      <c r="AC6" s="21">
        <v>0.9536111111111113</v>
      </c>
      <c r="AD6" s="21">
        <v>64</v>
      </c>
      <c r="AE6" s="23">
        <v>11.87762047178823</v>
      </c>
      <c r="AF6" s="23">
        <v>2.2544326667459438</v>
      </c>
      <c r="AG6" s="21">
        <v>2.7702784976930996E-2</v>
      </c>
      <c r="AH6" s="25">
        <v>36.097453769818891</v>
      </c>
      <c r="AI6" s="21">
        <v>72.07265744668652</v>
      </c>
      <c r="AJ6" s="23">
        <v>3.7921940471220959E-2</v>
      </c>
      <c r="AK6" s="21">
        <v>121.38780349226538</v>
      </c>
      <c r="AL6" s="21">
        <v>4.9035087719298244E-2</v>
      </c>
      <c r="AM6" s="21" t="b">
        <v>1</v>
      </c>
      <c r="AN6" s="49" t="b">
        <v>1</v>
      </c>
    </row>
    <row r="7" spans="1:40" x14ac:dyDescent="0.3">
      <c r="A7" s="20"/>
      <c r="B7" s="21" t="s">
        <v>63</v>
      </c>
      <c r="C7" s="21">
        <v>9</v>
      </c>
      <c r="D7" s="21">
        <v>8</v>
      </c>
      <c r="E7" s="21" t="s">
        <v>47</v>
      </c>
      <c r="F7" s="21">
        <v>21</v>
      </c>
      <c r="G7" s="22" t="s">
        <v>155</v>
      </c>
      <c r="H7" s="22" t="s">
        <v>39</v>
      </c>
      <c r="I7" s="22" t="s">
        <v>40</v>
      </c>
      <c r="J7" s="21">
        <v>880</v>
      </c>
      <c r="K7" s="23">
        <v>0.61006944444444444</v>
      </c>
      <c r="L7" s="21">
        <v>6.9504015925864948</v>
      </c>
      <c r="M7" s="21">
        <v>0.13347222222222224</v>
      </c>
      <c r="N7" s="21">
        <v>2.9622390284095164</v>
      </c>
      <c r="O7" s="21">
        <v>0.8224999999999999</v>
      </c>
      <c r="P7" s="21">
        <v>9.0410824114132442</v>
      </c>
      <c r="Q7" s="21">
        <v>0.91736111111111118</v>
      </c>
      <c r="R7" s="21">
        <v>9.6377568427274323</v>
      </c>
      <c r="S7" s="21">
        <v>0.56694444444444436</v>
      </c>
      <c r="T7" s="21">
        <v>3.7909075734236168</v>
      </c>
      <c r="U7" s="21">
        <v>7.1541918326222778</v>
      </c>
      <c r="V7" s="21">
        <v>1.611542</v>
      </c>
      <c r="W7" s="21">
        <v>0.13347222222222224</v>
      </c>
      <c r="X7" s="21">
        <v>213</v>
      </c>
      <c r="Y7" s="21">
        <v>0.8224999999999999</v>
      </c>
      <c r="Z7" s="21">
        <v>170</v>
      </c>
      <c r="AA7" s="21">
        <v>0.91736111111111118</v>
      </c>
      <c r="AB7" s="21">
        <v>303</v>
      </c>
      <c r="AC7" s="21">
        <v>0.56694444444444436</v>
      </c>
      <c r="AD7" s="21">
        <v>64</v>
      </c>
      <c r="AE7" s="23">
        <v>6.9504015925864948</v>
      </c>
      <c r="AF7" s="23">
        <v>2.1409260265877919</v>
      </c>
      <c r="AG7" s="21">
        <v>2.8885930356272262E-2</v>
      </c>
      <c r="AH7" s="25">
        <v>34.618929965773489</v>
      </c>
      <c r="AI7" s="21">
        <v>61.190219020166637</v>
      </c>
      <c r="AJ7" s="23">
        <v>3.4527347751553895E-2</v>
      </c>
      <c r="AK7" s="21">
        <v>110.29404880842645</v>
      </c>
      <c r="AL7" s="21">
        <v>2.7777777777777776E-2</v>
      </c>
      <c r="AM7" s="21" t="b">
        <v>1</v>
      </c>
      <c r="AN7" s="49" t="b">
        <v>1</v>
      </c>
    </row>
    <row r="8" spans="1:40" x14ac:dyDescent="0.3">
      <c r="A8" s="20"/>
      <c r="B8" s="21" t="s">
        <v>64</v>
      </c>
      <c r="C8" s="21">
        <v>11</v>
      </c>
      <c r="D8" s="21">
        <v>3</v>
      </c>
      <c r="E8" s="21" t="s">
        <v>67</v>
      </c>
      <c r="F8" s="21">
        <v>25</v>
      </c>
      <c r="G8" s="22" t="s">
        <v>155</v>
      </c>
      <c r="H8" s="22" t="s">
        <v>42</v>
      </c>
      <c r="I8" s="22" t="s">
        <v>40</v>
      </c>
      <c r="J8" s="21">
        <v>687</v>
      </c>
      <c r="K8" s="23">
        <v>6.5586458333333342</v>
      </c>
      <c r="L8" s="21">
        <v>56.642988555797345</v>
      </c>
      <c r="M8" s="21">
        <v>7.9722222222222223</v>
      </c>
      <c r="N8" s="21">
        <v>63.033453452546198</v>
      </c>
      <c r="O8" s="21">
        <v>6.2647222222222227</v>
      </c>
      <c r="P8" s="21">
        <v>55.632919210240502</v>
      </c>
      <c r="Q8" s="21">
        <v>6.1905555555555551</v>
      </c>
      <c r="R8" s="21">
        <v>52.554166748864048</v>
      </c>
      <c r="S8" s="21">
        <v>5.8070833333333338</v>
      </c>
      <c r="T8" s="21">
        <v>55.821822388043316</v>
      </c>
      <c r="U8" s="21">
        <v>1.1664512308290287</v>
      </c>
      <c r="V8" s="21">
        <v>0.13808249906320258</v>
      </c>
      <c r="W8" s="21">
        <v>7.9722222222222223</v>
      </c>
      <c r="X8" s="21">
        <v>30</v>
      </c>
      <c r="Y8" s="21">
        <v>6.2647222222222227</v>
      </c>
      <c r="Z8" s="21">
        <v>195</v>
      </c>
      <c r="AA8" s="21">
        <v>6.1905555555555551</v>
      </c>
      <c r="AB8" s="21">
        <v>198</v>
      </c>
      <c r="AC8" s="21">
        <v>5.8070833333333338</v>
      </c>
      <c r="AD8" s="21">
        <v>232</v>
      </c>
      <c r="AE8" s="23">
        <v>56.642988555797345</v>
      </c>
      <c r="AF8" s="23">
        <v>3.7821892973941051</v>
      </c>
      <c r="AG8" s="21">
        <v>3.1679203877376903E-2</v>
      </c>
      <c r="AH8" s="25">
        <v>31.566449834748873</v>
      </c>
      <c r="AI8" s="21">
        <v>127.02674924665179</v>
      </c>
      <c r="AJ8" s="23">
        <v>0.10092922491440019</v>
      </c>
      <c r="AK8" s="21">
        <v>91.927247625267199</v>
      </c>
      <c r="AL8" s="21">
        <v>1.0241228070175439</v>
      </c>
      <c r="AM8" s="21" t="b">
        <v>1</v>
      </c>
      <c r="AN8" s="49" t="b">
        <v>1</v>
      </c>
    </row>
    <row r="9" spans="1:40" x14ac:dyDescent="0.3">
      <c r="A9" s="20"/>
      <c r="B9" s="21" t="s">
        <v>64</v>
      </c>
      <c r="C9" s="21">
        <v>11</v>
      </c>
      <c r="D9" s="21">
        <v>5</v>
      </c>
      <c r="E9" s="21" t="s">
        <v>68</v>
      </c>
      <c r="F9" s="21">
        <v>25</v>
      </c>
      <c r="G9" s="22" t="s">
        <v>155</v>
      </c>
      <c r="H9" s="22" t="s">
        <v>42</v>
      </c>
      <c r="I9" s="22" t="s">
        <v>40</v>
      </c>
      <c r="J9" s="21">
        <v>687</v>
      </c>
      <c r="K9" s="23">
        <v>2.3288194444444446</v>
      </c>
      <c r="L9" s="21">
        <v>29.096502988298344</v>
      </c>
      <c r="M9" s="21">
        <v>2.7509722222222219</v>
      </c>
      <c r="N9" s="21">
        <v>31.930028115095833</v>
      </c>
      <c r="O9" s="21">
        <v>2.4151388888888889</v>
      </c>
      <c r="P9" s="21">
        <v>28.738053564390533</v>
      </c>
      <c r="Q9" s="21">
        <v>2.223333333333334</v>
      </c>
      <c r="R9" s="21">
        <v>26.698043714345886</v>
      </c>
      <c r="S9" s="21">
        <v>1.9258333333333333</v>
      </c>
      <c r="T9" s="21">
        <v>29.246156629765256</v>
      </c>
      <c r="U9" s="21">
        <v>1.1897024177347972</v>
      </c>
      <c r="V9" s="21">
        <v>0.39217372867575317</v>
      </c>
      <c r="W9" s="21">
        <v>2.7509722222222219</v>
      </c>
      <c r="X9" s="21">
        <v>30</v>
      </c>
      <c r="Y9" s="21">
        <v>2.4151388888888889</v>
      </c>
      <c r="Z9" s="21">
        <v>195</v>
      </c>
      <c r="AA9" s="21">
        <v>2.223333333333334</v>
      </c>
      <c r="AB9" s="21">
        <v>198</v>
      </c>
      <c r="AC9" s="21">
        <v>1.9258333333333333</v>
      </c>
      <c r="AD9" s="21">
        <v>232</v>
      </c>
      <c r="AE9" s="23">
        <v>29.096502988298344</v>
      </c>
      <c r="AF9" s="23">
        <v>2.6068617142225814</v>
      </c>
      <c r="AG9" s="21">
        <v>2.7788602383759388E-2</v>
      </c>
      <c r="AH9" s="27">
        <v>35.985976775299584</v>
      </c>
      <c r="AI9" s="21">
        <v>104.54876662512845</v>
      </c>
      <c r="AJ9" s="23">
        <v>5.0250350792359441E-2</v>
      </c>
      <c r="AK9" s="21">
        <v>123.44194756498071</v>
      </c>
      <c r="AL9" s="21">
        <v>0.27666666666666662</v>
      </c>
      <c r="AM9" s="21" t="b">
        <v>1</v>
      </c>
      <c r="AN9" s="49" t="b">
        <v>1</v>
      </c>
    </row>
    <row r="10" spans="1:40" x14ac:dyDescent="0.3">
      <c r="A10" s="20"/>
      <c r="B10" s="21" t="s">
        <v>64</v>
      </c>
      <c r="C10" s="21">
        <v>11</v>
      </c>
      <c r="D10" s="21">
        <v>8</v>
      </c>
      <c r="E10" s="21" t="s">
        <v>70</v>
      </c>
      <c r="F10" s="21">
        <v>25</v>
      </c>
      <c r="G10" s="22" t="s">
        <v>155</v>
      </c>
      <c r="H10" s="22" t="s">
        <v>39</v>
      </c>
      <c r="I10" s="22" t="s">
        <v>40</v>
      </c>
      <c r="J10" s="21">
        <v>687</v>
      </c>
      <c r="K10" s="23">
        <v>2.1460416666666666</v>
      </c>
      <c r="L10" s="21">
        <v>30.329489126448841</v>
      </c>
      <c r="M10" s="21">
        <v>1.9055555555555557</v>
      </c>
      <c r="N10" s="21">
        <v>29.594371849485899</v>
      </c>
      <c r="O10" s="21">
        <v>2.4388888888888887</v>
      </c>
      <c r="P10" s="21">
        <v>31.768735320320694</v>
      </c>
      <c r="Q10" s="21">
        <v>2.0861111111111108</v>
      </c>
      <c r="R10" s="21">
        <v>30.961448840599243</v>
      </c>
      <c r="S10" s="21">
        <v>2.1536111111111116</v>
      </c>
      <c r="T10" s="21">
        <v>28.685167728327833</v>
      </c>
      <c r="U10" s="21">
        <v>1.247736514567324</v>
      </c>
      <c r="V10" s="21">
        <v>0.47697740453760973</v>
      </c>
      <c r="W10" s="21">
        <v>1.9055555555555557</v>
      </c>
      <c r="X10" s="21">
        <v>30</v>
      </c>
      <c r="Y10" s="21">
        <v>2.4388888888888887</v>
      </c>
      <c r="Z10" s="21">
        <v>195</v>
      </c>
      <c r="AA10" s="21">
        <v>2.0861111111111108</v>
      </c>
      <c r="AB10" s="21">
        <v>198</v>
      </c>
      <c r="AC10" s="21">
        <v>2.1536111111111116</v>
      </c>
      <c r="AD10" s="21">
        <v>232</v>
      </c>
      <c r="AE10" s="23">
        <v>30.329489126448841</v>
      </c>
      <c r="AF10" s="23">
        <v>2.6246916006823811</v>
      </c>
      <c r="AG10" s="21">
        <v>2.7586633300128199E-2</v>
      </c>
      <c r="AH10" s="27">
        <v>36.24943968771111</v>
      </c>
      <c r="AI10" s="21">
        <v>116.70885430053038</v>
      </c>
      <c r="AJ10" s="23">
        <v>5.0588734348014613E-2</v>
      </c>
      <c r="AK10" s="21">
        <v>123.09333102076272</v>
      </c>
      <c r="AL10" s="21">
        <v>0.23841269841269838</v>
      </c>
      <c r="AM10" s="21" t="b">
        <v>1</v>
      </c>
      <c r="AN10" s="49" t="b">
        <v>1</v>
      </c>
    </row>
    <row r="11" spans="1:40" x14ac:dyDescent="0.3">
      <c r="A11" s="20"/>
      <c r="B11" s="21" t="s">
        <v>64</v>
      </c>
      <c r="C11" s="21">
        <v>11</v>
      </c>
      <c r="D11" s="21">
        <v>2</v>
      </c>
      <c r="E11" s="21" t="s">
        <v>66</v>
      </c>
      <c r="F11" s="21">
        <v>25</v>
      </c>
      <c r="G11" s="22" t="s">
        <v>155</v>
      </c>
      <c r="H11" s="22" t="s">
        <v>39</v>
      </c>
      <c r="I11" s="22" t="s">
        <v>40</v>
      </c>
      <c r="J11" s="21">
        <v>687</v>
      </c>
      <c r="K11" s="23">
        <v>1.1156944444444443</v>
      </c>
      <c r="L11" s="21">
        <v>16.642812141477226</v>
      </c>
      <c r="M11" s="21">
        <v>0.62861111111111112</v>
      </c>
      <c r="N11" s="21">
        <v>14.494518877431478</v>
      </c>
      <c r="O11" s="21">
        <v>1.2058333333333333</v>
      </c>
      <c r="P11" s="21">
        <v>16.035107994687586</v>
      </c>
      <c r="Q11" s="21">
        <v>1.4702777777777776</v>
      </c>
      <c r="R11" s="21">
        <v>17.819340171029662</v>
      </c>
      <c r="S11" s="21">
        <v>1.1580555555555556</v>
      </c>
      <c r="T11" s="21">
        <v>18.563046106295047</v>
      </c>
      <c r="U11" s="21">
        <v>1.4540617435207785</v>
      </c>
      <c r="V11" s="21">
        <v>0.80378633278797795</v>
      </c>
      <c r="W11" s="21">
        <v>0.62861111111111112</v>
      </c>
      <c r="X11" s="21">
        <v>30</v>
      </c>
      <c r="Y11" s="21">
        <v>1.2058333333333333</v>
      </c>
      <c r="Z11" s="21">
        <v>195</v>
      </c>
      <c r="AA11" s="21">
        <v>1.4702777777777776</v>
      </c>
      <c r="AB11" s="21">
        <v>198</v>
      </c>
      <c r="AC11" s="21">
        <v>1.1580555555555556</v>
      </c>
      <c r="AD11" s="21">
        <v>232</v>
      </c>
      <c r="AE11" s="23">
        <v>16.642812141477226</v>
      </c>
      <c r="AF11" s="23">
        <v>2.3461775854185563</v>
      </c>
      <c r="AG11" s="21">
        <v>2.6057450220642646E-2</v>
      </c>
      <c r="AH11" s="25">
        <v>38.376740300085174</v>
      </c>
      <c r="AI11" s="21">
        <v>99.665372683926165</v>
      </c>
      <c r="AJ11" s="23">
        <v>3.6921315837221913E-2</v>
      </c>
      <c r="AK11" s="21">
        <v>135.07549213341949</v>
      </c>
      <c r="AL11" s="21">
        <v>9.0256410256410263E-2</v>
      </c>
      <c r="AM11" s="21" t="b">
        <v>1</v>
      </c>
      <c r="AN11" s="49" t="b">
        <v>1</v>
      </c>
    </row>
    <row r="12" spans="1:40" x14ac:dyDescent="0.3">
      <c r="A12" s="20"/>
      <c r="B12" s="21" t="s">
        <v>64</v>
      </c>
      <c r="C12" s="21">
        <v>11</v>
      </c>
      <c r="D12" s="21">
        <v>1</v>
      </c>
      <c r="E12" s="21" t="s">
        <v>65</v>
      </c>
      <c r="F12" s="21">
        <v>25</v>
      </c>
      <c r="G12" s="22" t="s">
        <v>155</v>
      </c>
      <c r="H12" s="22" t="s">
        <v>39</v>
      </c>
      <c r="I12" s="22" t="s">
        <v>40</v>
      </c>
      <c r="J12" s="21">
        <v>687</v>
      </c>
      <c r="K12" s="24">
        <v>0.60934027777777766</v>
      </c>
      <c r="L12" s="21">
        <v>42.160174591968826</v>
      </c>
      <c r="M12" s="21">
        <v>1.0116666666666665</v>
      </c>
      <c r="N12" s="21">
        <v>45.451085467697986</v>
      </c>
      <c r="O12" s="21">
        <v>0.82944444444444443</v>
      </c>
      <c r="P12" s="21">
        <v>44.557270703242651</v>
      </c>
      <c r="Q12" s="21">
        <v>0.52916666666666667</v>
      </c>
      <c r="R12" s="21">
        <v>38.486531541992143</v>
      </c>
      <c r="S12" s="21">
        <v>6.7083333333333384E-2</v>
      </c>
      <c r="T12" s="21">
        <v>40.260993419270854</v>
      </c>
      <c r="U12" s="21">
        <v>2.4509810892380153</v>
      </c>
      <c r="V12" s="21">
        <v>1.0728182934228623</v>
      </c>
      <c r="W12" s="21">
        <v>1.0116666666666665</v>
      </c>
      <c r="X12" s="21">
        <v>30</v>
      </c>
      <c r="Y12" s="21">
        <v>0.82944444444444443</v>
      </c>
      <c r="Z12" s="21">
        <v>195</v>
      </c>
      <c r="AA12" s="21">
        <v>0.52916666666666667</v>
      </c>
      <c r="AB12" s="21">
        <v>198</v>
      </c>
      <c r="AC12" s="21">
        <v>6.7083333333333384E-2</v>
      </c>
      <c r="AD12" s="21">
        <v>232</v>
      </c>
      <c r="AE12" s="23">
        <v>42.160174591968826</v>
      </c>
      <c r="AF12" s="23">
        <v>3.2230181453880244</v>
      </c>
      <c r="AG12" s="21">
        <v>2.3191475572966923E-2</v>
      </c>
      <c r="AH12" s="25">
        <v>43.119291692058056</v>
      </c>
      <c r="AI12" s="21">
        <v>180.15469911913533</v>
      </c>
      <c r="AJ12" s="23">
        <v>6.1248761439645159E-2</v>
      </c>
      <c r="AK12" s="21">
        <v>151.08623696660135</v>
      </c>
      <c r="AL12" s="21">
        <v>0.14065040650406502</v>
      </c>
      <c r="AM12" s="21" t="b">
        <v>1</v>
      </c>
      <c r="AN12" s="49" t="b">
        <v>1</v>
      </c>
    </row>
    <row r="13" spans="1:40" x14ac:dyDescent="0.3">
      <c r="A13" s="20"/>
      <c r="B13" s="21" t="s">
        <v>71</v>
      </c>
      <c r="C13" s="21">
        <v>12</v>
      </c>
      <c r="D13" s="21">
        <v>8</v>
      </c>
      <c r="E13" s="21" t="s">
        <v>69</v>
      </c>
      <c r="F13" s="21">
        <v>10</v>
      </c>
      <c r="G13" s="22" t="s">
        <v>156</v>
      </c>
      <c r="H13" s="22" t="s">
        <v>42</v>
      </c>
      <c r="I13" s="22" t="s">
        <v>40</v>
      </c>
      <c r="J13" s="21">
        <v>199</v>
      </c>
      <c r="K13" s="23">
        <v>8.7189930555555559</v>
      </c>
      <c r="L13" s="21">
        <v>68.950495676405254</v>
      </c>
      <c r="M13" s="21">
        <v>5.0111111111111111</v>
      </c>
      <c r="N13" s="21">
        <v>56.474469068895111</v>
      </c>
      <c r="O13" s="21">
        <v>8.1362500000000004</v>
      </c>
      <c r="P13" s="21">
        <v>66.441708811370361</v>
      </c>
      <c r="Q13" s="21">
        <v>10.911944444444444</v>
      </c>
      <c r="R13" s="21">
        <v>75.456761760479381</v>
      </c>
      <c r="S13" s="21">
        <v>10.81666666666667</v>
      </c>
      <c r="T13" s="21">
        <v>77.204021074360426</v>
      </c>
      <c r="U13" s="21">
        <v>1.8736482789734099</v>
      </c>
      <c r="V13" s="21">
        <v>0.11524313680000657</v>
      </c>
      <c r="W13" s="21">
        <v>5.0111111111111111</v>
      </c>
      <c r="X13" s="21">
        <v>3</v>
      </c>
      <c r="Y13" s="21">
        <v>8.1362500000000004</v>
      </c>
      <c r="Z13" s="21">
        <v>25</v>
      </c>
      <c r="AA13" s="21">
        <v>10.911944444444444</v>
      </c>
      <c r="AB13" s="21">
        <v>91</v>
      </c>
      <c r="AC13" s="21">
        <v>10.81666666666667</v>
      </c>
      <c r="AD13" s="21">
        <v>78</v>
      </c>
      <c r="AE13" s="23">
        <v>68.950495676405254</v>
      </c>
      <c r="AF13" s="23">
        <v>5.3005910092620807</v>
      </c>
      <c r="AG13" s="21">
        <v>3.1241759699485044E-2</v>
      </c>
      <c r="AH13" s="25">
        <v>32.008440293345032</v>
      </c>
      <c r="AI13" s="21">
        <v>205.80238701096991</v>
      </c>
      <c r="AJ13" s="23">
        <v>0.15024251667229677</v>
      </c>
      <c r="AK13" s="21">
        <v>86.054424211227001</v>
      </c>
      <c r="AL13" s="21">
        <v>1.1513492063492066</v>
      </c>
      <c r="AM13" s="21" t="b">
        <v>1</v>
      </c>
      <c r="AN13" s="49" t="b">
        <v>1</v>
      </c>
    </row>
    <row r="14" spans="1:40" x14ac:dyDescent="0.3">
      <c r="A14" s="20"/>
      <c r="B14" s="21" t="s">
        <v>71</v>
      </c>
      <c r="C14" s="21">
        <v>12</v>
      </c>
      <c r="D14" s="21">
        <v>9</v>
      </c>
      <c r="E14" s="21" t="s">
        <v>70</v>
      </c>
      <c r="F14" s="21">
        <v>10</v>
      </c>
      <c r="G14" s="22" t="s">
        <v>156</v>
      </c>
      <c r="H14" s="22" t="s">
        <v>42</v>
      </c>
      <c r="I14" s="22" t="s">
        <v>40</v>
      </c>
      <c r="J14" s="21">
        <v>199</v>
      </c>
      <c r="K14" s="23">
        <v>7.8095486111111105</v>
      </c>
      <c r="L14" s="21">
        <v>69.204872722400964</v>
      </c>
      <c r="M14" s="21">
        <v>8.431805555555556</v>
      </c>
      <c r="N14" s="21">
        <v>72.388328237879762</v>
      </c>
      <c r="O14" s="21">
        <v>7.1055555555555543</v>
      </c>
      <c r="P14" s="21">
        <v>65.539570759557307</v>
      </c>
      <c r="Q14" s="21">
        <v>8.5980555555555558</v>
      </c>
      <c r="R14" s="21">
        <v>70.738412042062677</v>
      </c>
      <c r="S14" s="21">
        <v>7.102777777777777</v>
      </c>
      <c r="T14" s="21">
        <v>67.458676055126091</v>
      </c>
      <c r="U14" s="21">
        <v>1.4919309890576666</v>
      </c>
      <c r="V14" s="21">
        <v>0.11687231188168282</v>
      </c>
      <c r="W14" s="21">
        <v>8.431805555555556</v>
      </c>
      <c r="X14" s="21">
        <v>3</v>
      </c>
      <c r="Y14" s="21">
        <v>7.1055555555555543</v>
      </c>
      <c r="Z14" s="21">
        <v>25</v>
      </c>
      <c r="AA14" s="21">
        <v>8.5980555555555558</v>
      </c>
      <c r="AB14" s="21">
        <v>91</v>
      </c>
      <c r="AC14" s="21">
        <v>7.102777777777777</v>
      </c>
      <c r="AD14" s="21">
        <v>78</v>
      </c>
      <c r="AE14" s="23">
        <v>69.204872722400964</v>
      </c>
      <c r="AF14" s="23">
        <v>5.6396049535259936</v>
      </c>
      <c r="AG14" s="21">
        <v>3.0619318488090005E-2</v>
      </c>
      <c r="AH14" s="25">
        <v>32.659120103831505</v>
      </c>
      <c r="AI14" s="21">
        <v>192.84475715041378</v>
      </c>
      <c r="AJ14" s="23">
        <v>0.15433815689404898</v>
      </c>
      <c r="AK14" s="21">
        <v>87.582138149584054</v>
      </c>
      <c r="AL14" s="21">
        <v>0.98384615384615381</v>
      </c>
      <c r="AM14" s="21" t="b">
        <v>1</v>
      </c>
      <c r="AN14" s="49" t="b">
        <v>1</v>
      </c>
    </row>
    <row r="15" spans="1:40" x14ac:dyDescent="0.3">
      <c r="A15" s="20"/>
      <c r="B15" s="21" t="s">
        <v>71</v>
      </c>
      <c r="C15" s="21">
        <v>12</v>
      </c>
      <c r="D15" s="21">
        <v>1</v>
      </c>
      <c r="E15" s="21" t="s">
        <v>65</v>
      </c>
      <c r="F15" s="21">
        <v>10</v>
      </c>
      <c r="G15" s="21" t="s">
        <v>156</v>
      </c>
      <c r="H15" s="21" t="s">
        <v>42</v>
      </c>
      <c r="I15" s="21" t="s">
        <v>40</v>
      </c>
      <c r="J15" s="21">
        <v>199</v>
      </c>
      <c r="K15" s="23">
        <v>2.0412500000000002</v>
      </c>
      <c r="L15" s="21">
        <v>28.899973755357117</v>
      </c>
      <c r="M15" s="21">
        <v>2.9750000000000001</v>
      </c>
      <c r="N15" s="21">
        <v>39.166208081925397</v>
      </c>
      <c r="O15" s="21">
        <v>1.3677777777777778</v>
      </c>
      <c r="P15" s="21">
        <v>22.547955948339617</v>
      </c>
      <c r="Q15" s="21">
        <v>1.0641666666666667</v>
      </c>
      <c r="R15" s="21">
        <v>19.875008909013303</v>
      </c>
      <c r="S15" s="21">
        <v>2.7580555555555555</v>
      </c>
      <c r="T15" s="21">
        <v>31.690180512903844</v>
      </c>
      <c r="U15" s="21">
        <v>1.6039981108743053</v>
      </c>
      <c r="V15" s="21">
        <v>0.47296100074141473</v>
      </c>
      <c r="W15" s="21">
        <v>2.9750000000000001</v>
      </c>
      <c r="X15" s="21">
        <v>3</v>
      </c>
      <c r="Y15" s="21">
        <v>1.3677777777777778</v>
      </c>
      <c r="Z15" s="21">
        <v>25</v>
      </c>
      <c r="AA15" s="21">
        <v>1.0641666666666667</v>
      </c>
      <c r="AB15" s="21">
        <v>91</v>
      </c>
      <c r="AC15" s="21">
        <v>2.7580555555555555</v>
      </c>
      <c r="AD15" s="21">
        <v>78</v>
      </c>
      <c r="AE15" s="23">
        <v>28.899973755357117</v>
      </c>
      <c r="AF15" s="23">
        <v>2.6498548000236744</v>
      </c>
      <c r="AG15" s="21">
        <v>2.7312534281286861E-2</v>
      </c>
      <c r="AH15" s="50">
        <v>36.613226356118417</v>
      </c>
      <c r="AI15" s="21">
        <v>105.96875922540477</v>
      </c>
      <c r="AJ15" s="23">
        <v>5.072296892704059E-2</v>
      </c>
      <c r="AK15" s="21">
        <v>123.77292239286783</v>
      </c>
      <c r="AL15" s="21">
        <v>0.25587301587301581</v>
      </c>
      <c r="AM15" s="21" t="b">
        <v>1</v>
      </c>
      <c r="AN15" s="49" t="b">
        <v>1</v>
      </c>
    </row>
    <row r="16" spans="1:40" x14ac:dyDescent="0.3">
      <c r="A16" s="20"/>
      <c r="B16" s="21" t="s">
        <v>71</v>
      </c>
      <c r="C16" s="21">
        <v>12</v>
      </c>
      <c r="D16" s="21">
        <v>4</v>
      </c>
      <c r="E16" s="21" t="s">
        <v>66</v>
      </c>
      <c r="F16" s="21">
        <v>10</v>
      </c>
      <c r="G16" s="21" t="s">
        <v>156</v>
      </c>
      <c r="H16" s="21" t="s">
        <v>42</v>
      </c>
      <c r="I16" s="21" t="s">
        <v>40</v>
      </c>
      <c r="J16" s="21">
        <v>199</v>
      </c>
      <c r="K16" s="23">
        <v>3.7018750000000002</v>
      </c>
      <c r="L16" s="21">
        <v>45.293004971902292</v>
      </c>
      <c r="M16" s="21">
        <v>1.8298611111111114</v>
      </c>
      <c r="N16" s="21">
        <v>35.519816976423947</v>
      </c>
      <c r="O16" s="21">
        <v>4.5277777777777777</v>
      </c>
      <c r="P16" s="21">
        <v>48.97306501986926</v>
      </c>
      <c r="Q16" s="21">
        <v>3.9597222222222221</v>
      </c>
      <c r="R16" s="21">
        <v>47.475420113158059</v>
      </c>
      <c r="S16" s="21">
        <v>4.4901388888888887</v>
      </c>
      <c r="T16" s="21">
        <v>49.421378936301068</v>
      </c>
      <c r="U16" s="21">
        <v>1.7215589059379779</v>
      </c>
      <c r="V16" s="21">
        <v>0.26568325272124943</v>
      </c>
      <c r="W16" s="21">
        <v>1.8298611111111114</v>
      </c>
      <c r="X16" s="21">
        <v>3</v>
      </c>
      <c r="Y16" s="21">
        <v>4.5277777777777777</v>
      </c>
      <c r="Z16" s="21">
        <v>25</v>
      </c>
      <c r="AA16" s="21">
        <v>3.9597222222222221</v>
      </c>
      <c r="AB16" s="21">
        <v>91</v>
      </c>
      <c r="AC16" s="21">
        <v>4.4901388888888887</v>
      </c>
      <c r="AD16" s="21">
        <v>78</v>
      </c>
      <c r="AE16" s="23">
        <v>45.293004971902292</v>
      </c>
      <c r="AF16" s="23">
        <v>3.492696641897608</v>
      </c>
      <c r="AG16" s="21">
        <v>2.8515408851469078E-2</v>
      </c>
      <c r="AH16" s="50">
        <v>35.068758971992828</v>
      </c>
      <c r="AI16" s="21">
        <v>135.52107479172008</v>
      </c>
      <c r="AJ16" s="23">
        <v>8.1263097767892339E-2</v>
      </c>
      <c r="AK16" s="21">
        <v>108.56148805958695</v>
      </c>
      <c r="AL16" s="21">
        <v>0.50909090909090915</v>
      </c>
      <c r="AM16" s="21" t="b">
        <v>1</v>
      </c>
      <c r="AN16" s="49" t="b">
        <v>1</v>
      </c>
    </row>
    <row r="17" spans="1:40" x14ac:dyDescent="0.3">
      <c r="A17" s="20"/>
      <c r="B17" s="21" t="s">
        <v>71</v>
      </c>
      <c r="C17" s="21">
        <v>12</v>
      </c>
      <c r="D17" s="21">
        <v>10</v>
      </c>
      <c r="E17" s="21" t="s">
        <v>74</v>
      </c>
      <c r="F17" s="21">
        <v>10</v>
      </c>
      <c r="G17" s="21" t="s">
        <v>156</v>
      </c>
      <c r="H17" s="21" t="s">
        <v>39</v>
      </c>
      <c r="I17" s="21" t="s">
        <v>40</v>
      </c>
      <c r="J17" s="21">
        <v>199</v>
      </c>
      <c r="K17" s="23">
        <v>3.5367708333333336</v>
      </c>
      <c r="L17" s="21">
        <v>48.615139943871178</v>
      </c>
      <c r="M17" s="21">
        <v>2.6654166666666668</v>
      </c>
      <c r="N17" s="21">
        <v>50.67953184262322</v>
      </c>
      <c r="O17" s="21">
        <v>2.3931944444444446</v>
      </c>
      <c r="P17" s="21">
        <v>34.48621987970008</v>
      </c>
      <c r="Q17" s="21">
        <v>2.7551388888888888</v>
      </c>
      <c r="R17" s="21">
        <v>46.958052240327127</v>
      </c>
      <c r="S17" s="21">
        <v>6.333333333333333</v>
      </c>
      <c r="T17" s="21">
        <v>56.016591701207957</v>
      </c>
      <c r="U17" s="21">
        <v>1.5675301261774954</v>
      </c>
      <c r="V17" s="21">
        <v>0.27454066821854034</v>
      </c>
      <c r="W17" s="21">
        <v>2.6654166666666668</v>
      </c>
      <c r="X17" s="21">
        <v>3</v>
      </c>
      <c r="Y17" s="21">
        <v>2.3931944444444446</v>
      </c>
      <c r="Z17" s="21">
        <v>25</v>
      </c>
      <c r="AA17" s="21">
        <v>2.7551388888888888</v>
      </c>
      <c r="AB17" s="21">
        <v>91</v>
      </c>
      <c r="AC17" s="21">
        <v>6.333333333333333</v>
      </c>
      <c r="AD17" s="21">
        <v>78</v>
      </c>
      <c r="AE17" s="23">
        <v>48.615139943871178</v>
      </c>
      <c r="AF17" s="23">
        <v>3.5442548954047512</v>
      </c>
      <c r="AG17" s="21">
        <v>2.6199947636616844E-2</v>
      </c>
      <c r="AH17" s="50">
        <v>38.168015213984923</v>
      </c>
      <c r="AI17" s="21">
        <v>180.19510261756199</v>
      </c>
      <c r="AJ17" s="23">
        <v>7.2847217987830032E-2</v>
      </c>
      <c r="AK17" s="21">
        <v>121.88009271976955</v>
      </c>
      <c r="AL17" s="21">
        <v>0.52828571428571436</v>
      </c>
      <c r="AM17" s="21" t="b">
        <v>1</v>
      </c>
      <c r="AN17" s="49" t="b">
        <v>1</v>
      </c>
    </row>
    <row r="18" spans="1:40" x14ac:dyDescent="0.3">
      <c r="A18" s="20"/>
      <c r="B18" s="21" t="s">
        <v>71</v>
      </c>
      <c r="C18" s="21">
        <v>12</v>
      </c>
      <c r="D18" s="21">
        <v>13</v>
      </c>
      <c r="E18" s="21" t="s">
        <v>76</v>
      </c>
      <c r="F18" s="21">
        <v>10</v>
      </c>
      <c r="G18" s="21" t="s">
        <v>156</v>
      </c>
      <c r="H18" s="21" t="s">
        <v>42</v>
      </c>
      <c r="I18" s="21" t="s">
        <v>40</v>
      </c>
      <c r="J18" s="21">
        <v>199</v>
      </c>
      <c r="K18" s="23">
        <v>3.5877777777777777</v>
      </c>
      <c r="L18" s="21">
        <v>38.212208121952131</v>
      </c>
      <c r="M18" s="21">
        <v>4.3308333333333326</v>
      </c>
      <c r="N18" s="21">
        <v>41.997836980980622</v>
      </c>
      <c r="O18" s="21">
        <v>4.1661111111111104</v>
      </c>
      <c r="P18" s="21">
        <v>42.49506085818939</v>
      </c>
      <c r="Q18" s="21">
        <v>2.9747222222222223</v>
      </c>
      <c r="R18" s="21">
        <v>32.756329928659369</v>
      </c>
      <c r="S18" s="21">
        <v>2.8794444444444447</v>
      </c>
      <c r="T18" s="21">
        <v>34.959781493879007</v>
      </c>
      <c r="U18" s="21">
        <v>1.340969275718203</v>
      </c>
      <c r="V18" s="21">
        <v>0.27533267634651232</v>
      </c>
      <c r="W18" s="21">
        <v>4.3308333333333326</v>
      </c>
      <c r="X18" s="21">
        <v>3</v>
      </c>
      <c r="Y18" s="21">
        <v>4.1661111111111104</v>
      </c>
      <c r="Z18" s="21">
        <v>25</v>
      </c>
      <c r="AA18" s="21">
        <v>2.9747222222222223</v>
      </c>
      <c r="AB18" s="21">
        <v>91</v>
      </c>
      <c r="AC18" s="21">
        <v>2.8794444444444447</v>
      </c>
      <c r="AD18" s="21">
        <v>78</v>
      </c>
      <c r="AE18" s="23">
        <v>38.212208121952131</v>
      </c>
      <c r="AF18" s="23">
        <v>2.9361931879213428</v>
      </c>
      <c r="AG18" s="21">
        <v>2.8454136824234075E-2</v>
      </c>
      <c r="AH18" s="50">
        <v>35.14427466829045</v>
      </c>
      <c r="AI18" s="21">
        <v>128.60476732265951</v>
      </c>
      <c r="AJ18" s="23">
        <v>6.1350468271647765E-2</v>
      </c>
      <c r="AK18" s="21">
        <v>112.62271902925076</v>
      </c>
      <c r="AL18" s="21">
        <v>0.49136363636363645</v>
      </c>
      <c r="AM18" s="21" t="b">
        <v>1</v>
      </c>
      <c r="AN18" s="49" t="b">
        <v>1</v>
      </c>
    </row>
    <row r="19" spans="1:40" x14ac:dyDescent="0.3">
      <c r="A19" s="20"/>
      <c r="B19" s="21" t="s">
        <v>71</v>
      </c>
      <c r="C19" s="21">
        <v>12</v>
      </c>
      <c r="D19" s="21">
        <v>14</v>
      </c>
      <c r="E19" s="21" t="s">
        <v>77</v>
      </c>
      <c r="F19" s="21">
        <v>10</v>
      </c>
      <c r="G19" s="21" t="s">
        <v>156</v>
      </c>
      <c r="H19" s="21" t="s">
        <v>42</v>
      </c>
      <c r="I19" s="21" t="s">
        <v>40</v>
      </c>
      <c r="J19" s="21">
        <v>199</v>
      </c>
      <c r="K19" s="24">
        <v>2.5077777777777781</v>
      </c>
      <c r="L19" s="21">
        <v>39.461812322762526</v>
      </c>
      <c r="M19" s="21">
        <v>3.0400000000000005</v>
      </c>
      <c r="N19" s="21">
        <v>45.470612895994975</v>
      </c>
      <c r="O19" s="21">
        <v>2.3383333333333334</v>
      </c>
      <c r="P19" s="21">
        <v>36.512011571025262</v>
      </c>
      <c r="Q19" s="21">
        <v>2.2919444444444443</v>
      </c>
      <c r="R19" s="21">
        <v>39.325494132622289</v>
      </c>
      <c r="S19" s="21">
        <v>2.3608333333333333</v>
      </c>
      <c r="T19" s="21">
        <v>35.222001376302856</v>
      </c>
      <c r="U19" s="21">
        <v>1.4593950601288235</v>
      </c>
      <c r="V19" s="21">
        <v>0.37595049223144927</v>
      </c>
      <c r="W19" s="21">
        <v>3.0400000000000005</v>
      </c>
      <c r="X19" s="21">
        <v>3</v>
      </c>
      <c r="Y19" s="21">
        <v>2.3383333333333334</v>
      </c>
      <c r="Z19" s="21">
        <v>25</v>
      </c>
      <c r="AA19" s="21">
        <v>2.2919444444444443</v>
      </c>
      <c r="AB19" s="21">
        <v>91</v>
      </c>
      <c r="AC19" s="21">
        <v>2.3608333333333333</v>
      </c>
      <c r="AD19" s="21">
        <v>78</v>
      </c>
      <c r="AE19" s="23">
        <v>39.461812322762526</v>
      </c>
      <c r="AF19" s="23">
        <v>3.0757018974406192</v>
      </c>
      <c r="AG19" s="21">
        <v>2.7180191695297583E-2</v>
      </c>
      <c r="AH19" s="50">
        <v>36.791499162715951</v>
      </c>
      <c r="AI19" s="21">
        <v>144.27661413453956</v>
      </c>
      <c r="AJ19" s="23">
        <v>6.4751397487532586E-2</v>
      </c>
      <c r="AK19" s="21">
        <v>124.79608737676084</v>
      </c>
      <c r="AL19" s="21">
        <v>0.3327906976744186</v>
      </c>
      <c r="AM19" s="21" t="b">
        <v>1</v>
      </c>
      <c r="AN19" s="49" t="b">
        <v>1</v>
      </c>
    </row>
    <row r="20" spans="1:40" x14ac:dyDescent="0.3">
      <c r="A20" s="20"/>
      <c r="B20" s="21" t="s">
        <v>71</v>
      </c>
      <c r="C20" s="21">
        <v>12</v>
      </c>
      <c r="D20" s="21">
        <v>17</v>
      </c>
      <c r="E20" s="21" t="s">
        <v>80</v>
      </c>
      <c r="F20" s="21">
        <v>10</v>
      </c>
      <c r="G20" s="21" t="s">
        <v>156</v>
      </c>
      <c r="H20" s="21" t="s">
        <v>42</v>
      </c>
      <c r="I20" s="21" t="s">
        <v>40</v>
      </c>
      <c r="J20" s="21">
        <v>199</v>
      </c>
      <c r="K20" s="24">
        <v>3.0737847222222223</v>
      </c>
      <c r="L20" s="21">
        <v>36.371281104094443</v>
      </c>
      <c r="M20" s="21">
        <v>4.4922222222222219</v>
      </c>
      <c r="N20" s="21">
        <v>46.183444773826132</v>
      </c>
      <c r="O20" s="21">
        <v>4.1213888888888892</v>
      </c>
      <c r="P20" s="21">
        <v>42.293213924074685</v>
      </c>
      <c r="Q20" s="21">
        <v>1.7927777777777776</v>
      </c>
      <c r="R20" s="21">
        <v>27.31351200708086</v>
      </c>
      <c r="S20" s="21">
        <v>1.8887499999999999</v>
      </c>
      <c r="T20" s="21">
        <v>26.463092458606269</v>
      </c>
      <c r="U20" s="21">
        <v>1.4105453196346784</v>
      </c>
      <c r="V20" s="21">
        <v>0.32134471469786824</v>
      </c>
      <c r="W20" s="21">
        <v>4.4922222222222219</v>
      </c>
      <c r="X20" s="21">
        <v>3</v>
      </c>
      <c r="Y20" s="21">
        <v>4.1213888888888892</v>
      </c>
      <c r="Z20" s="21">
        <v>25</v>
      </c>
      <c r="AA20" s="21">
        <v>1.7927777777777776</v>
      </c>
      <c r="AB20" s="21">
        <v>91</v>
      </c>
      <c r="AC20" s="21">
        <v>1.8887499999999999</v>
      </c>
      <c r="AD20" s="21">
        <v>78</v>
      </c>
      <c r="AE20" s="23">
        <v>36.371281104094443</v>
      </c>
      <c r="AF20" s="23">
        <v>2.8427252916814485</v>
      </c>
      <c r="AG20" s="21">
        <v>2.8111198825420979E-2</v>
      </c>
      <c r="AH20" s="50">
        <v>35.573011532176253</v>
      </c>
      <c r="AI20" s="21">
        <v>123.2473827711855</v>
      </c>
      <c r="AJ20" s="23">
        <v>5.8285282814774721E-2</v>
      </c>
      <c r="AK20" s="21">
        <v>114.38543702973799</v>
      </c>
      <c r="AL20" s="21">
        <v>0.42893939393939373</v>
      </c>
      <c r="AM20" s="21" t="b">
        <v>1</v>
      </c>
      <c r="AN20" s="49" t="b">
        <v>1</v>
      </c>
    </row>
    <row r="21" spans="1:40" x14ac:dyDescent="0.3">
      <c r="A21" s="20"/>
      <c r="B21" s="21" t="s">
        <v>71</v>
      </c>
      <c r="C21" s="21">
        <v>12</v>
      </c>
      <c r="D21" s="21">
        <v>16</v>
      </c>
      <c r="E21" s="21" t="s">
        <v>79</v>
      </c>
      <c r="F21" s="21">
        <v>10</v>
      </c>
      <c r="G21" s="22" t="s">
        <v>156</v>
      </c>
      <c r="H21" s="22" t="s">
        <v>39</v>
      </c>
      <c r="I21" s="22" t="s">
        <v>40</v>
      </c>
      <c r="J21" s="21">
        <v>199</v>
      </c>
      <c r="K21" s="24">
        <v>0.92663194444444452</v>
      </c>
      <c r="L21" s="21">
        <v>16.150028044266811</v>
      </c>
      <c r="M21" s="21">
        <v>1.3708333333333333</v>
      </c>
      <c r="N21" s="21">
        <v>21.221936202651211</v>
      </c>
      <c r="O21" s="21">
        <v>0.85166666666666657</v>
      </c>
      <c r="P21" s="21">
        <v>14.650758228307202</v>
      </c>
      <c r="Q21" s="21">
        <v>0.7368055555555556</v>
      </c>
      <c r="R21" s="21">
        <v>15.629651330270619</v>
      </c>
      <c r="S21" s="21">
        <v>0.74722222222222212</v>
      </c>
      <c r="T21" s="21">
        <v>12.487314090152466</v>
      </c>
      <c r="U21" s="21">
        <v>1.4113634993312387</v>
      </c>
      <c r="V21" s="21">
        <v>0.98502686192615474</v>
      </c>
      <c r="W21" s="21">
        <v>1.3708333333333333</v>
      </c>
      <c r="X21" s="21">
        <v>3</v>
      </c>
      <c r="Y21" s="21">
        <v>0.85166666666666657</v>
      </c>
      <c r="Z21" s="21">
        <v>25</v>
      </c>
      <c r="AA21" s="21">
        <v>0.7368055555555556</v>
      </c>
      <c r="AB21" s="21">
        <v>91</v>
      </c>
      <c r="AC21" s="21">
        <v>0.74722222222222212</v>
      </c>
      <c r="AD21" s="21">
        <v>78</v>
      </c>
      <c r="AE21" s="23">
        <v>16.150028044266811</v>
      </c>
      <c r="AF21" s="23">
        <v>2.316410418982819</v>
      </c>
      <c r="AG21" s="21">
        <v>2.6403011918329465E-2</v>
      </c>
      <c r="AH21" s="25">
        <v>37.874466863599807</v>
      </c>
      <c r="AI21" s="21">
        <v>93.386936945135815</v>
      </c>
      <c r="AJ21" s="23">
        <v>3.7758683675915013E-2</v>
      </c>
      <c r="AK21" s="21">
        <v>132.18677323689715</v>
      </c>
      <c r="AL21" s="21">
        <v>8.1811594202898533E-2</v>
      </c>
      <c r="AM21" s="21" t="b">
        <v>1</v>
      </c>
      <c r="AN21" s="49" t="b">
        <v>1</v>
      </c>
    </row>
    <row r="22" spans="1:40" x14ac:dyDescent="0.3">
      <c r="A22" s="20"/>
      <c r="B22" s="21" t="s">
        <v>71</v>
      </c>
      <c r="C22" s="21">
        <v>12</v>
      </c>
      <c r="D22" s="21">
        <v>3</v>
      </c>
      <c r="E22" s="21" t="s">
        <v>72</v>
      </c>
      <c r="F22" s="21">
        <v>10</v>
      </c>
      <c r="G22" s="22" t="s">
        <v>156</v>
      </c>
      <c r="H22" s="22" t="s">
        <v>42</v>
      </c>
      <c r="I22" s="22" t="s">
        <v>40</v>
      </c>
      <c r="J22" s="21">
        <v>199</v>
      </c>
      <c r="K22" s="23">
        <v>0.85128472222222229</v>
      </c>
      <c r="L22" s="21">
        <v>45.584115619647584</v>
      </c>
      <c r="M22" s="21">
        <v>1.3783333333333336</v>
      </c>
      <c r="N22" s="21">
        <v>61.146116870839037</v>
      </c>
      <c r="O22" s="21">
        <v>0.79097222222222241</v>
      </c>
      <c r="P22" s="21">
        <v>38.847613727758173</v>
      </c>
      <c r="Q22" s="21">
        <v>0.63777777777777778</v>
      </c>
      <c r="R22" s="21">
        <v>41.899664058621887</v>
      </c>
      <c r="S22" s="21">
        <v>0.59805555555555545</v>
      </c>
      <c r="T22" s="21">
        <v>40.748272854457589</v>
      </c>
      <c r="U22" s="21">
        <v>3.3607947945082399</v>
      </c>
      <c r="V22" s="21">
        <v>0.89306462020883737</v>
      </c>
      <c r="W22" s="21">
        <v>1.3783333333333336</v>
      </c>
      <c r="X22" s="21">
        <v>3</v>
      </c>
      <c r="Y22" s="21">
        <v>0.79097222222222241</v>
      </c>
      <c r="Z22" s="21">
        <v>25</v>
      </c>
      <c r="AA22" s="21">
        <v>0.63777777777777778</v>
      </c>
      <c r="AB22" s="21">
        <v>91</v>
      </c>
      <c r="AC22" s="21">
        <v>0.59805555555555545</v>
      </c>
      <c r="AD22" s="21">
        <v>78</v>
      </c>
      <c r="AE22" s="23">
        <v>45.584115619647584</v>
      </c>
      <c r="AF22" s="23">
        <v>3.3416460395554424</v>
      </c>
      <c r="AG22" s="21">
        <v>2.1567467361824175E-2</v>
      </c>
      <c r="AH22" s="25">
        <v>46.366130210080449</v>
      </c>
      <c r="AI22" s="21">
        <v>191.252966813982</v>
      </c>
      <c r="AJ22" s="23">
        <v>5.790470658335567E-2</v>
      </c>
      <c r="AK22" s="21">
        <v>148.73883061961669</v>
      </c>
      <c r="AL22" s="21">
        <v>0.13450000000000001</v>
      </c>
      <c r="AM22" s="21" t="b">
        <v>1</v>
      </c>
      <c r="AN22" s="49" t="b">
        <v>1</v>
      </c>
    </row>
    <row r="23" spans="1:40" x14ac:dyDescent="0.3">
      <c r="A23" s="20"/>
      <c r="B23" s="21" t="s">
        <v>71</v>
      </c>
      <c r="C23" s="21">
        <v>12</v>
      </c>
      <c r="D23" s="21">
        <v>15</v>
      </c>
      <c r="E23" s="21" t="s">
        <v>78</v>
      </c>
      <c r="F23" s="21">
        <v>10</v>
      </c>
      <c r="G23" s="22" t="s">
        <v>156</v>
      </c>
      <c r="H23" s="22" t="s">
        <v>42</v>
      </c>
      <c r="I23" s="22" t="s">
        <v>40</v>
      </c>
      <c r="J23" s="21">
        <v>199</v>
      </c>
      <c r="K23" s="24">
        <v>0.62597222222222215</v>
      </c>
      <c r="L23" s="21">
        <v>34.2526087272594</v>
      </c>
      <c r="M23" s="21">
        <v>1.0470833333333334</v>
      </c>
      <c r="N23" s="21">
        <v>50.060249939591763</v>
      </c>
      <c r="O23" s="21">
        <v>0.49805555555555553</v>
      </c>
      <c r="P23" s="21">
        <v>29.334368271276034</v>
      </c>
      <c r="Q23" s="21">
        <v>0.48208333333333325</v>
      </c>
      <c r="R23" s="21">
        <v>32.326219498803582</v>
      </c>
      <c r="S23" s="21">
        <v>0.47666666666666674</v>
      </c>
      <c r="T23" s="21">
        <v>24.008018200885751</v>
      </c>
      <c r="U23" s="21">
        <v>2.3518930442743939</v>
      </c>
      <c r="V23" s="21">
        <v>1.2537159527425408</v>
      </c>
      <c r="W23" s="21">
        <v>1.0470833333333334</v>
      </c>
      <c r="X23" s="21">
        <v>3</v>
      </c>
      <c r="Y23" s="21">
        <v>0.49805555555555553</v>
      </c>
      <c r="Z23" s="21">
        <v>25</v>
      </c>
      <c r="AA23" s="21">
        <v>0.48208333333333325</v>
      </c>
      <c r="AB23" s="21">
        <v>91</v>
      </c>
      <c r="AC23" s="21">
        <v>0.47666666666666674</v>
      </c>
      <c r="AD23" s="21">
        <v>78</v>
      </c>
      <c r="AE23" s="23">
        <v>34.2526087272594</v>
      </c>
      <c r="AF23" s="23">
        <v>2.950901443473005</v>
      </c>
      <c r="AG23" s="21">
        <v>2.2086577723418509E-2</v>
      </c>
      <c r="AH23" s="25">
        <v>45.276367055258859</v>
      </c>
      <c r="AI23" s="21">
        <v>168.61369507612719</v>
      </c>
      <c r="AJ23" s="23">
        <v>4.6537203448514759E-2</v>
      </c>
      <c r="AK23" s="21">
        <v>152.28556386775611</v>
      </c>
      <c r="AL23" s="21">
        <v>9.0650406504065029E-2</v>
      </c>
      <c r="AM23" s="21" t="b">
        <v>1</v>
      </c>
      <c r="AN23" s="49" t="b">
        <v>1</v>
      </c>
    </row>
    <row r="24" spans="1:40" x14ac:dyDescent="0.3">
      <c r="A24" s="20"/>
      <c r="B24" s="21" t="s">
        <v>81</v>
      </c>
      <c r="C24" s="21">
        <v>13</v>
      </c>
      <c r="D24" s="21">
        <v>5</v>
      </c>
      <c r="E24" s="21" t="s">
        <v>83</v>
      </c>
      <c r="F24" s="21">
        <v>22</v>
      </c>
      <c r="G24" s="22" t="s">
        <v>155</v>
      </c>
      <c r="H24" s="22" t="s">
        <v>42</v>
      </c>
      <c r="I24" s="22" t="s">
        <v>40</v>
      </c>
      <c r="J24" s="21">
        <v>889</v>
      </c>
      <c r="K24" s="23">
        <v>11.132361111111113</v>
      </c>
      <c r="L24" s="21">
        <v>74.370173348281526</v>
      </c>
      <c r="M24" s="21">
        <v>9.3804166666666671</v>
      </c>
      <c r="N24" s="21">
        <v>70.887642622450159</v>
      </c>
      <c r="O24" s="21">
        <v>7.0069444444444438</v>
      </c>
      <c r="P24" s="21">
        <v>60.802940716364901</v>
      </c>
      <c r="Q24" s="21">
        <v>14.502361111111114</v>
      </c>
      <c r="R24" s="21">
        <v>84.807342017127965</v>
      </c>
      <c r="S24" s="21">
        <v>13.639722222222224</v>
      </c>
      <c r="T24" s="21">
        <v>84.732441365264648</v>
      </c>
      <c r="U24" s="21">
        <v>1.3352655746843856</v>
      </c>
      <c r="V24" s="21">
        <v>9.0684429671648178E-2</v>
      </c>
      <c r="W24" s="21">
        <v>9.3804166666666671</v>
      </c>
      <c r="X24" s="21">
        <v>314</v>
      </c>
      <c r="Y24" s="21">
        <v>7.0069444444444438</v>
      </c>
      <c r="Z24" s="21">
        <v>163</v>
      </c>
      <c r="AA24" s="21">
        <v>14.502361111111114</v>
      </c>
      <c r="AB24" s="21">
        <v>263</v>
      </c>
      <c r="AC24" s="21">
        <v>13.639722222222224</v>
      </c>
      <c r="AD24" s="21">
        <v>69</v>
      </c>
      <c r="AE24" s="23">
        <v>74.370173348281526</v>
      </c>
      <c r="AF24" s="23">
        <v>5.7684965420134082</v>
      </c>
      <c r="AG24" s="21">
        <v>3.1908655398227327E-2</v>
      </c>
      <c r="AH24" s="25">
        <v>31.339459075281329</v>
      </c>
      <c r="AI24" s="21">
        <v>203.5745819469484</v>
      </c>
      <c r="AJ24" s="23">
        <v>0.17135193649584135</v>
      </c>
      <c r="AK24" s="21">
        <v>82.35032765133127</v>
      </c>
      <c r="AL24" s="21">
        <v>1.4018699186991865</v>
      </c>
      <c r="AM24" s="21" t="b">
        <v>1</v>
      </c>
      <c r="AN24" s="49" t="b">
        <v>1</v>
      </c>
    </row>
    <row r="25" spans="1:40" x14ac:dyDescent="0.3">
      <c r="A25" s="20"/>
      <c r="B25" s="21" t="s">
        <v>81</v>
      </c>
      <c r="C25" s="21">
        <v>13</v>
      </c>
      <c r="D25" s="21">
        <v>1</v>
      </c>
      <c r="E25" s="21" t="s">
        <v>65</v>
      </c>
      <c r="F25" s="21">
        <v>22</v>
      </c>
      <c r="G25" s="22" t="s">
        <v>155</v>
      </c>
      <c r="H25" s="22" t="s">
        <v>42</v>
      </c>
      <c r="I25" s="22" t="s">
        <v>40</v>
      </c>
      <c r="J25" s="21">
        <v>889</v>
      </c>
      <c r="K25" s="23">
        <v>10.089479166666667</v>
      </c>
      <c r="L25" s="21">
        <v>71.447714041440818</v>
      </c>
      <c r="M25" s="21">
        <v>5.4377777777777787</v>
      </c>
      <c r="N25" s="21">
        <v>56.155500094985548</v>
      </c>
      <c r="O25" s="21">
        <v>8.5488888888888894</v>
      </c>
      <c r="P25" s="21">
        <v>64.46060656134982</v>
      </c>
      <c r="Q25" s="21">
        <v>12.496250000000002</v>
      </c>
      <c r="R25" s="21">
        <v>81.523325547151885</v>
      </c>
      <c r="S25" s="21">
        <v>13.875</v>
      </c>
      <c r="T25" s="21">
        <v>85.702305600995956</v>
      </c>
      <c r="U25" s="21">
        <v>1.4690189780142173</v>
      </c>
      <c r="V25" s="21">
        <v>0.10079459361798694</v>
      </c>
      <c r="W25" s="21">
        <v>5.4377777777777787</v>
      </c>
      <c r="X25" s="21">
        <v>314</v>
      </c>
      <c r="Y25" s="21">
        <v>8.5488888888888894</v>
      </c>
      <c r="Z25" s="21">
        <v>163</v>
      </c>
      <c r="AA25" s="21">
        <v>12.496250000000002</v>
      </c>
      <c r="AB25" s="21">
        <v>263</v>
      </c>
      <c r="AC25" s="21">
        <v>13.875</v>
      </c>
      <c r="AD25" s="21">
        <v>69</v>
      </c>
      <c r="AE25" s="23">
        <v>71.447714041440818</v>
      </c>
      <c r="AF25" s="23">
        <v>5.4043479774004872</v>
      </c>
      <c r="AG25" s="21">
        <v>2.9491054321340755E-2</v>
      </c>
      <c r="AH25" s="25">
        <v>33.908587638264436</v>
      </c>
      <c r="AI25" s="21">
        <v>214.9028091235742</v>
      </c>
      <c r="AJ25" s="23">
        <v>0.14106999560666572</v>
      </c>
      <c r="AK25" s="21">
        <v>91.645312361917533</v>
      </c>
      <c r="AL25" s="21">
        <v>1.254651162790698</v>
      </c>
      <c r="AM25" s="21" t="b">
        <v>1</v>
      </c>
      <c r="AN25" s="49" t="b">
        <v>1</v>
      </c>
    </row>
    <row r="26" spans="1:40" x14ac:dyDescent="0.3">
      <c r="A26" s="20"/>
      <c r="B26" s="21" t="s">
        <v>81</v>
      </c>
      <c r="C26" s="21">
        <v>13</v>
      </c>
      <c r="D26" s="21">
        <v>10</v>
      </c>
      <c r="E26" s="21" t="s">
        <v>69</v>
      </c>
      <c r="F26" s="21">
        <v>22</v>
      </c>
      <c r="G26" s="22" t="s">
        <v>155</v>
      </c>
      <c r="H26" s="22" t="s">
        <v>42</v>
      </c>
      <c r="I26" s="22" t="s">
        <v>40</v>
      </c>
      <c r="J26" s="21">
        <v>889</v>
      </c>
      <c r="K26" s="24">
        <v>5.4936111111111101</v>
      </c>
      <c r="L26" s="21">
        <v>49.688250294640994</v>
      </c>
      <c r="M26" s="21">
        <v>4.5777777777777775</v>
      </c>
      <c r="N26" s="21">
        <v>43.375756206393554</v>
      </c>
      <c r="O26" s="21">
        <v>5.0225</v>
      </c>
      <c r="P26" s="21">
        <v>46.353236881199166</v>
      </c>
      <c r="Q26" s="21">
        <v>5.5633333333333326</v>
      </c>
      <c r="R26" s="21">
        <v>48.915229715648508</v>
      </c>
      <c r="S26" s="21">
        <v>6.8108333333333322</v>
      </c>
      <c r="T26" s="21">
        <v>60.930385173809533</v>
      </c>
      <c r="U26" s="21">
        <v>1.1105993791156892</v>
      </c>
      <c r="V26" s="21">
        <v>0.18182629363009989</v>
      </c>
      <c r="W26" s="21">
        <v>4.5777777777777775</v>
      </c>
      <c r="X26" s="21">
        <v>314</v>
      </c>
      <c r="Y26" s="21">
        <v>5.0225</v>
      </c>
      <c r="Z26" s="21">
        <v>163</v>
      </c>
      <c r="AA26" s="21">
        <v>5.5633333333333326</v>
      </c>
      <c r="AB26" s="21">
        <v>263</v>
      </c>
      <c r="AC26" s="21">
        <v>6.8108333333333322</v>
      </c>
      <c r="AD26" s="21">
        <v>69</v>
      </c>
      <c r="AE26" s="23">
        <v>49.688250294640994</v>
      </c>
      <c r="AF26" s="23">
        <v>3.1296725822379674</v>
      </c>
      <c r="AG26" s="21">
        <v>3.0539741327570889E-2</v>
      </c>
      <c r="AH26" s="27">
        <v>32.744219712732558</v>
      </c>
      <c r="AI26" s="21">
        <v>115.76943046498</v>
      </c>
      <c r="AJ26" s="23">
        <v>7.4980212036836191E-2</v>
      </c>
      <c r="AK26" s="21">
        <v>101.20687066236033</v>
      </c>
      <c r="AL26" s="21">
        <v>0.87856060606060604</v>
      </c>
      <c r="AM26" s="21" t="b">
        <v>1</v>
      </c>
      <c r="AN26" s="49" t="b">
        <v>1</v>
      </c>
    </row>
    <row r="27" spans="1:40" x14ac:dyDescent="0.3">
      <c r="A27" s="20"/>
      <c r="B27" s="21" t="s">
        <v>81</v>
      </c>
      <c r="C27" s="21">
        <v>13</v>
      </c>
      <c r="D27" s="21">
        <v>13</v>
      </c>
      <c r="E27" s="21" t="s">
        <v>74</v>
      </c>
      <c r="F27" s="21">
        <v>22</v>
      </c>
      <c r="G27" s="22" t="s">
        <v>155</v>
      </c>
      <c r="H27" s="22" t="s">
        <v>42</v>
      </c>
      <c r="I27" s="22" t="s">
        <v>40</v>
      </c>
      <c r="J27" s="21">
        <v>889</v>
      </c>
      <c r="K27" s="24">
        <v>1.3630555555555557</v>
      </c>
      <c r="L27" s="21">
        <v>16.742146745419394</v>
      </c>
      <c r="M27" s="21">
        <v>0.46250000000000008</v>
      </c>
      <c r="N27" s="21">
        <v>8.2344148232627408</v>
      </c>
      <c r="O27" s="21">
        <v>0.39250000000000007</v>
      </c>
      <c r="P27" s="21">
        <v>8.8732259625090766</v>
      </c>
      <c r="Q27" s="21">
        <v>1.4775</v>
      </c>
      <c r="R27" s="21">
        <v>18.526005642078957</v>
      </c>
      <c r="S27" s="21">
        <v>3.1197222222222223</v>
      </c>
      <c r="T27" s="21">
        <v>33.466607237217247</v>
      </c>
      <c r="U27" s="21">
        <v>2.3258060414958091</v>
      </c>
      <c r="V27" s="21">
        <v>0.75555017533759028</v>
      </c>
      <c r="W27" s="21">
        <v>0.46250000000000008</v>
      </c>
      <c r="X27" s="21">
        <v>314</v>
      </c>
      <c r="Y27" s="21">
        <v>0.39250000000000007</v>
      </c>
      <c r="Z27" s="21">
        <v>163</v>
      </c>
      <c r="AA27" s="21">
        <v>1.4775</v>
      </c>
      <c r="AB27" s="21">
        <v>263</v>
      </c>
      <c r="AC27" s="21">
        <v>3.1197222222222223</v>
      </c>
      <c r="AD27" s="21">
        <v>69</v>
      </c>
      <c r="AE27" s="23">
        <v>16.742146745419394</v>
      </c>
      <c r="AF27" s="23">
        <v>2.2924278880982865</v>
      </c>
      <c r="AG27" s="21">
        <v>2.8221300941497295E-2</v>
      </c>
      <c r="AH27" s="25">
        <v>35.434227574164574</v>
      </c>
      <c r="AI27" s="21">
        <v>63.922403738527628</v>
      </c>
      <c r="AJ27" s="23">
        <v>3.968264814330115E-2</v>
      </c>
      <c r="AK27" s="21">
        <v>102.61672942835384</v>
      </c>
      <c r="AL27" s="21">
        <v>0.14385185185185184</v>
      </c>
      <c r="AM27" s="21" t="b">
        <v>1</v>
      </c>
      <c r="AN27" s="49" t="b">
        <v>1</v>
      </c>
    </row>
    <row r="28" spans="1:40" x14ac:dyDescent="0.3">
      <c r="A28" s="20"/>
      <c r="B28" s="21" t="s">
        <v>81</v>
      </c>
      <c r="C28" s="21">
        <v>13</v>
      </c>
      <c r="D28" s="21">
        <v>8</v>
      </c>
      <c r="E28" s="21" t="s">
        <v>68</v>
      </c>
      <c r="F28" s="21">
        <v>22</v>
      </c>
      <c r="G28" s="22" t="s">
        <v>155</v>
      </c>
      <c r="H28" s="22" t="s">
        <v>42</v>
      </c>
      <c r="I28" s="22" t="s">
        <v>40</v>
      </c>
      <c r="J28" s="21">
        <v>889</v>
      </c>
      <c r="K28" s="24">
        <v>0.70465277777777779</v>
      </c>
      <c r="L28" s="21">
        <v>11.286556544020275</v>
      </c>
      <c r="M28" s="21">
        <v>0.81944444444444431</v>
      </c>
      <c r="N28" s="21">
        <v>11.803256946931349</v>
      </c>
      <c r="O28" s="21">
        <v>0.81638888888888894</v>
      </c>
      <c r="P28" s="21">
        <v>13.793362119611801</v>
      </c>
      <c r="Q28" s="21">
        <v>0.63083333333333336</v>
      </c>
      <c r="R28" s="21">
        <v>8.6906519808881644</v>
      </c>
      <c r="S28" s="21">
        <v>0.55194444444444446</v>
      </c>
      <c r="T28" s="21">
        <v>10.811982364748788</v>
      </c>
      <c r="U28" s="21">
        <v>1.1696033317768477</v>
      </c>
      <c r="V28" s="21">
        <v>1.3791112637362639</v>
      </c>
      <c r="W28" s="21">
        <v>0.81944444444444431</v>
      </c>
      <c r="X28" s="21">
        <v>314</v>
      </c>
      <c r="Y28" s="21">
        <v>0.81638888888888894</v>
      </c>
      <c r="Z28" s="21">
        <v>163</v>
      </c>
      <c r="AA28" s="21">
        <v>0.63083333333333336</v>
      </c>
      <c r="AB28" s="21">
        <v>263</v>
      </c>
      <c r="AC28" s="21">
        <v>0.55194444444444446</v>
      </c>
      <c r="AD28" s="21">
        <v>69</v>
      </c>
      <c r="AE28" s="23">
        <v>11.286556544020275</v>
      </c>
      <c r="AF28" s="23">
        <v>2.1570922095840213</v>
      </c>
      <c r="AG28" s="21">
        <v>2.5058279666265917E-2</v>
      </c>
      <c r="AH28" s="25">
        <v>39.906969405654173</v>
      </c>
      <c r="AI28" s="21">
        <v>86.218423716330236</v>
      </c>
      <c r="AJ28" s="23">
        <v>3.0851768737556132E-2</v>
      </c>
      <c r="AK28" s="21">
        <v>144.35665510899213</v>
      </c>
      <c r="AL28" s="21">
        <v>3.8592592592592595E-2</v>
      </c>
      <c r="AM28" s="21" t="b">
        <v>1</v>
      </c>
      <c r="AN28" s="49" t="b">
        <v>1</v>
      </c>
    </row>
    <row r="29" spans="1:40" x14ac:dyDescent="0.3">
      <c r="A29" s="20"/>
      <c r="B29" s="21" t="s">
        <v>95</v>
      </c>
      <c r="C29" s="21">
        <v>15</v>
      </c>
      <c r="D29" s="21">
        <v>8</v>
      </c>
      <c r="E29" s="21" t="s">
        <v>96</v>
      </c>
      <c r="F29" s="21">
        <v>1</v>
      </c>
      <c r="G29" s="22" t="s">
        <v>154</v>
      </c>
      <c r="H29" s="22" t="s">
        <v>39</v>
      </c>
      <c r="I29" s="22" t="s">
        <v>40</v>
      </c>
      <c r="J29" s="21">
        <v>911</v>
      </c>
      <c r="K29" s="24">
        <v>0.20493055555555556</v>
      </c>
      <c r="L29" s="21">
        <v>41.219727759125384</v>
      </c>
      <c r="M29" s="21">
        <v>0.15805555555555553</v>
      </c>
      <c r="N29" s="21">
        <v>42.777041175068433</v>
      </c>
      <c r="O29" s="21">
        <v>0.12611111111111112</v>
      </c>
      <c r="P29" s="21">
        <v>32.048912205735384</v>
      </c>
      <c r="Q29" s="21">
        <v>0.19361111111111109</v>
      </c>
      <c r="R29" s="21">
        <v>43.594482120255286</v>
      </c>
      <c r="S29" s="21">
        <v>0.34194444444444444</v>
      </c>
      <c r="T29" s="21">
        <v>46.021913220749333</v>
      </c>
      <c r="U29" s="21">
        <v>3.5705885608819501</v>
      </c>
      <c r="V29" s="21">
        <v>4.5881959764631048</v>
      </c>
      <c r="W29" s="21">
        <v>0.15805555555555553</v>
      </c>
      <c r="X29" s="21">
        <v>108</v>
      </c>
      <c r="Y29" s="21">
        <v>0.12611111111111112</v>
      </c>
      <c r="Z29" s="21">
        <v>86</v>
      </c>
      <c r="AA29" s="21">
        <v>0.19361111111111109</v>
      </c>
      <c r="AB29" s="21">
        <v>643</v>
      </c>
      <c r="AC29" s="21">
        <v>0.34194444444444444</v>
      </c>
      <c r="AD29" s="21">
        <v>73</v>
      </c>
      <c r="AE29" s="23">
        <v>41.219727759125384</v>
      </c>
      <c r="AF29" s="23">
        <v>2.4814652140503939</v>
      </c>
      <c r="AG29" s="21">
        <v>2.4152181617216599E-2</v>
      </c>
      <c r="AH29" s="25">
        <v>41.404127206759732</v>
      </c>
      <c r="AI29" s="21">
        <v>70.415343177314725</v>
      </c>
      <c r="AJ29" s="23">
        <v>3.5562248358744337E-2</v>
      </c>
      <c r="AK29" s="21">
        <v>99.384905899123169</v>
      </c>
      <c r="AL29" s="21">
        <v>4.3629629629629629E-2</v>
      </c>
      <c r="AM29" s="21" t="b">
        <v>1</v>
      </c>
      <c r="AN29" s="49" t="b">
        <v>1</v>
      </c>
    </row>
    <row r="30" spans="1:40" x14ac:dyDescent="0.3">
      <c r="A30" s="20"/>
      <c r="B30" s="21" t="s">
        <v>95</v>
      </c>
      <c r="C30" s="21">
        <v>15</v>
      </c>
      <c r="D30" s="21">
        <v>5</v>
      </c>
      <c r="E30" s="21" t="s">
        <v>86</v>
      </c>
      <c r="F30" s="21">
        <v>1</v>
      </c>
      <c r="G30" s="22" t="s">
        <v>154</v>
      </c>
      <c r="H30" s="22" t="s">
        <v>39</v>
      </c>
      <c r="I30" s="22" t="s">
        <v>40</v>
      </c>
      <c r="J30" s="21">
        <v>911</v>
      </c>
      <c r="K30" s="23">
        <v>0.13770833333333335</v>
      </c>
      <c r="L30" s="21">
        <v>31.294486971032818</v>
      </c>
      <c r="M30" s="21">
        <v>0.1173611111111111</v>
      </c>
      <c r="N30" s="21">
        <v>30.124583379309104</v>
      </c>
      <c r="O30" s="21">
        <v>0.13694444444444445</v>
      </c>
      <c r="P30" s="21">
        <v>33.028789725985526</v>
      </c>
      <c r="Q30" s="21">
        <v>0.12263888888888889</v>
      </c>
      <c r="R30" s="21">
        <v>34.283150431689791</v>
      </c>
      <c r="S30" s="21">
        <v>0.1738888888888889</v>
      </c>
      <c r="T30" s="21">
        <v>28.535623475913486</v>
      </c>
      <c r="U30" s="21">
        <v>2.2531578794441174</v>
      </c>
      <c r="V30" s="21">
        <v>6.7168856200832954</v>
      </c>
      <c r="W30" s="21">
        <v>0.1173611111111111</v>
      </c>
      <c r="X30" s="21">
        <v>108</v>
      </c>
      <c r="Y30" s="21">
        <v>0.13694444444444445</v>
      </c>
      <c r="Z30" s="21">
        <v>86</v>
      </c>
      <c r="AA30" s="21">
        <v>0.12263888888888889</v>
      </c>
      <c r="AB30" s="21">
        <v>643</v>
      </c>
      <c r="AC30" s="21">
        <v>0.1738888888888889</v>
      </c>
      <c r="AD30" s="21">
        <v>73</v>
      </c>
      <c r="AE30" s="23">
        <v>31.294486971032818</v>
      </c>
      <c r="AF30" s="23">
        <v>2.4153052129942885</v>
      </c>
      <c r="AG30" s="21">
        <v>2.3447475423250107E-2</v>
      </c>
      <c r="AH30" s="25">
        <v>42.648514688639672</v>
      </c>
      <c r="AI30" s="21">
        <v>78.099361534889582</v>
      </c>
      <c r="AJ30" s="23">
        <v>3.4122312003060297E-2</v>
      </c>
      <c r="AK30" s="21">
        <v>110.98035311668872</v>
      </c>
      <c r="AL30" s="21">
        <v>2.0465116279069769E-2</v>
      </c>
      <c r="AM30" s="21" t="b">
        <v>1</v>
      </c>
      <c r="AN30" s="49" t="b">
        <v>1</v>
      </c>
    </row>
    <row r="31" spans="1:40" x14ac:dyDescent="0.3">
      <c r="A31" s="20"/>
      <c r="B31" s="21" t="s">
        <v>104</v>
      </c>
      <c r="C31" s="21">
        <v>19</v>
      </c>
      <c r="D31" s="21">
        <v>9</v>
      </c>
      <c r="E31" s="21" t="s">
        <v>75</v>
      </c>
      <c r="F31" s="21">
        <v>1</v>
      </c>
      <c r="G31" s="22" t="s">
        <v>154</v>
      </c>
      <c r="H31" s="22" t="s">
        <v>39</v>
      </c>
      <c r="I31" s="22" t="s">
        <v>40</v>
      </c>
      <c r="J31" s="21">
        <v>1037</v>
      </c>
      <c r="K31" s="24">
        <v>0.40031249999999996</v>
      </c>
      <c r="L31" s="21">
        <v>14.797175632025104</v>
      </c>
      <c r="M31" s="21">
        <v>0.70444444444444443</v>
      </c>
      <c r="N31" s="21">
        <v>16.284906431242636</v>
      </c>
      <c r="O31" s="21">
        <v>0.39902777777777776</v>
      </c>
      <c r="P31" s="21">
        <v>11.030605477458321</v>
      </c>
      <c r="Q31" s="21">
        <v>0.62388888888888905</v>
      </c>
      <c r="R31" s="21">
        <v>14.502527681130493</v>
      </c>
      <c r="S31" s="21">
        <v>-0.12611111111111131</v>
      </c>
      <c r="T31" s="21">
        <v>20.192105377715752</v>
      </c>
      <c r="U31" s="21">
        <v>1.3826382751228923</v>
      </c>
      <c r="V31" s="21">
        <v>1.6211436365254539</v>
      </c>
      <c r="W31" s="21">
        <v>0.70444444444444443</v>
      </c>
      <c r="X31" s="21">
        <v>203</v>
      </c>
      <c r="Y31" s="21">
        <v>0.39902777777777776</v>
      </c>
      <c r="Z31" s="21">
        <v>279</v>
      </c>
      <c r="AA31" s="21">
        <v>0.62388888888888905</v>
      </c>
      <c r="AB31" s="21">
        <v>272</v>
      </c>
      <c r="AC31" s="21">
        <v>-0.12611111111111131</v>
      </c>
      <c r="AD31" s="21">
        <v>121</v>
      </c>
      <c r="AE31" s="23">
        <v>14.797175632025104</v>
      </c>
      <c r="AF31" s="23">
        <v>2.2881592416708907</v>
      </c>
      <c r="AG31" s="21">
        <v>2.039689352332355E-2</v>
      </c>
      <c r="AH31" s="25">
        <v>49.027073601012553</v>
      </c>
      <c r="AI31" s="21">
        <v>124.36839642012353</v>
      </c>
      <c r="AJ31" s="23">
        <v>2.5596010100879522E-2</v>
      </c>
      <c r="AK31" s="21">
        <v>169.23083846809004</v>
      </c>
      <c r="AL31" s="21">
        <v>4.7804878048780482E-2</v>
      </c>
      <c r="AM31" s="21" t="b">
        <v>1</v>
      </c>
      <c r="AN31" s="49" t="b">
        <v>1</v>
      </c>
    </row>
    <row r="32" spans="1:40" x14ac:dyDescent="0.3">
      <c r="A32" s="20"/>
      <c r="B32" s="21" t="s">
        <v>104</v>
      </c>
      <c r="C32" s="21">
        <v>19</v>
      </c>
      <c r="D32" s="21">
        <v>12</v>
      </c>
      <c r="E32" s="21" t="s">
        <v>77</v>
      </c>
      <c r="F32" s="21">
        <v>1</v>
      </c>
      <c r="G32" s="22" t="s">
        <v>154</v>
      </c>
      <c r="H32" s="22" t="s">
        <v>39</v>
      </c>
      <c r="I32" s="22" t="s">
        <v>40</v>
      </c>
      <c r="J32" s="21">
        <v>1037</v>
      </c>
      <c r="K32" s="24">
        <v>1.4426388888888888</v>
      </c>
      <c r="L32" s="21">
        <v>30.777358987406007</v>
      </c>
      <c r="M32" s="21">
        <v>1.6280555555555554</v>
      </c>
      <c r="N32" s="21">
        <v>31.778084844158059</v>
      </c>
      <c r="O32" s="21">
        <v>1.5555555555555556</v>
      </c>
      <c r="P32" s="21">
        <v>25.364178041544495</v>
      </c>
      <c r="Q32" s="21">
        <v>1.1716666666666666</v>
      </c>
      <c r="R32" s="21">
        <v>29.317472544559791</v>
      </c>
      <c r="S32" s="21">
        <v>1.4152777777777776</v>
      </c>
      <c r="T32" s="21">
        <v>42.445515286968224</v>
      </c>
      <c r="U32" s="21">
        <v>1.5431488343586972</v>
      </c>
      <c r="V32" s="21">
        <v>0.64994509325783889</v>
      </c>
      <c r="W32" s="21">
        <v>1.6280555555555554</v>
      </c>
      <c r="X32" s="21">
        <v>203</v>
      </c>
      <c r="Y32" s="21">
        <v>1.5555555555555556</v>
      </c>
      <c r="Z32" s="21">
        <v>279</v>
      </c>
      <c r="AA32" s="21">
        <v>1.1716666666666666</v>
      </c>
      <c r="AB32" s="21">
        <v>272</v>
      </c>
      <c r="AC32" s="21">
        <v>1.4152777777777776</v>
      </c>
      <c r="AD32" s="21">
        <v>121</v>
      </c>
      <c r="AE32" s="23">
        <v>30.777358987406007</v>
      </c>
      <c r="AF32" s="23">
        <v>2.530622087577183</v>
      </c>
      <c r="AG32" s="21">
        <v>2.2686308544692939E-2</v>
      </c>
      <c r="AH32" s="25">
        <v>44.079449859811255</v>
      </c>
      <c r="AI32" s="21">
        <v>129.364609043548</v>
      </c>
      <c r="AJ32" s="23">
        <v>3.6567867871677914E-2</v>
      </c>
      <c r="AK32" s="21">
        <v>145.91087570162333</v>
      </c>
      <c r="AL32" s="21">
        <v>0.20374999999999996</v>
      </c>
      <c r="AM32" s="21" t="b">
        <v>1</v>
      </c>
      <c r="AN32" s="49" t="b">
        <v>1</v>
      </c>
    </row>
    <row r="33" spans="1:40" x14ac:dyDescent="0.3">
      <c r="A33" s="20"/>
      <c r="B33" s="21" t="s">
        <v>104</v>
      </c>
      <c r="C33" s="21">
        <v>19</v>
      </c>
      <c r="D33" s="21">
        <v>13</v>
      </c>
      <c r="E33" s="21" t="s">
        <v>78</v>
      </c>
      <c r="F33" s="21">
        <v>1</v>
      </c>
      <c r="G33" s="22" t="s">
        <v>154</v>
      </c>
      <c r="H33" s="22" t="s">
        <v>39</v>
      </c>
      <c r="I33" s="22" t="s">
        <v>40</v>
      </c>
      <c r="J33" s="21">
        <v>1037</v>
      </c>
      <c r="K33" s="24">
        <v>0.4408333333333333</v>
      </c>
      <c r="L33" s="21">
        <v>14.007755167483088</v>
      </c>
      <c r="M33" s="21">
        <v>0.79333333333333333</v>
      </c>
      <c r="N33" s="21">
        <v>15.816716981390597</v>
      </c>
      <c r="O33" s="21">
        <v>0.54944444444444451</v>
      </c>
      <c r="P33" s="21">
        <v>9.7341574780245264</v>
      </c>
      <c r="Q33" s="21">
        <v>0.75972222222222208</v>
      </c>
      <c r="R33" s="21">
        <v>14.322034280192483</v>
      </c>
      <c r="S33" s="21">
        <v>-0.33916666666666684</v>
      </c>
      <c r="T33" s="21">
        <v>18.308468693166393</v>
      </c>
      <c r="U33" s="21">
        <v>1.5488828252391098</v>
      </c>
      <c r="V33" s="21">
        <v>1.3845265287496198</v>
      </c>
      <c r="W33" s="21">
        <v>0.79333333333333333</v>
      </c>
      <c r="X33" s="21">
        <v>203</v>
      </c>
      <c r="Y33" s="21">
        <v>0.54944444444444451</v>
      </c>
      <c r="Z33" s="21">
        <v>279</v>
      </c>
      <c r="AA33" s="21">
        <v>0.75972222222222208</v>
      </c>
      <c r="AB33" s="21">
        <v>272</v>
      </c>
      <c r="AC33" s="21">
        <v>-0.33916666666666684</v>
      </c>
      <c r="AD33" s="21">
        <v>121</v>
      </c>
      <c r="AE33" s="23">
        <v>14.007755167483088</v>
      </c>
      <c r="AF33" s="23">
        <v>2.3144297338078257</v>
      </c>
      <c r="AG33" s="21">
        <v>2.4566389371815694E-2</v>
      </c>
      <c r="AH33" s="25">
        <v>40.706022560534315</v>
      </c>
      <c r="AI33" s="21">
        <v>90.647898395880347</v>
      </c>
      <c r="AJ33" s="23">
        <v>3.4805364635817668E-2</v>
      </c>
      <c r="AK33" s="21">
        <v>128.52722037647044</v>
      </c>
      <c r="AL33" s="21">
        <v>5.5952380952380962E-2</v>
      </c>
      <c r="AM33" s="21" t="b">
        <v>1</v>
      </c>
      <c r="AN33" s="49" t="b">
        <v>1</v>
      </c>
    </row>
    <row r="34" spans="1:40" x14ac:dyDescent="0.3">
      <c r="A34" s="20"/>
      <c r="B34" s="21" t="s">
        <v>106</v>
      </c>
      <c r="C34" s="21">
        <v>22</v>
      </c>
      <c r="D34" s="21">
        <v>5</v>
      </c>
      <c r="E34" s="21" t="s">
        <v>68</v>
      </c>
      <c r="F34" s="21">
        <v>8</v>
      </c>
      <c r="G34" s="22" t="s">
        <v>154</v>
      </c>
      <c r="H34" s="22" t="s">
        <v>39</v>
      </c>
      <c r="I34" s="22" t="s">
        <v>40</v>
      </c>
      <c r="J34" s="21">
        <v>1000</v>
      </c>
      <c r="K34" s="23">
        <v>0.7102777777777779</v>
      </c>
      <c r="L34" s="21">
        <v>51.626519234592507</v>
      </c>
      <c r="M34" s="21">
        <v>0.5161111111111113</v>
      </c>
      <c r="N34" s="21">
        <v>52.46088281123852</v>
      </c>
      <c r="O34" s="21">
        <v>0.68777777777777782</v>
      </c>
      <c r="P34" s="21">
        <v>55.537362075409028</v>
      </c>
      <c r="Q34" s="21">
        <v>0.79583333333333339</v>
      </c>
      <c r="R34" s="21">
        <v>51.600630078670832</v>
      </c>
      <c r="S34" s="21">
        <v>0.84138888888888885</v>
      </c>
      <c r="T34" s="21">
        <v>46.551670805704674</v>
      </c>
      <c r="U34" s="21">
        <v>3.3139637517015572</v>
      </c>
      <c r="V34" s="21">
        <v>1.1499854512779555</v>
      </c>
      <c r="W34" s="21">
        <v>0.5161111111111113</v>
      </c>
      <c r="X34" s="21">
        <v>193</v>
      </c>
      <c r="Y34" s="21">
        <v>0.68777777777777782</v>
      </c>
      <c r="Z34" s="21">
        <v>252</v>
      </c>
      <c r="AA34" s="21">
        <v>0.79583333333333339</v>
      </c>
      <c r="AB34" s="21">
        <v>208</v>
      </c>
      <c r="AC34" s="21">
        <v>0.84138888888888885</v>
      </c>
      <c r="AD34" s="21">
        <v>307</v>
      </c>
      <c r="AE34" s="23">
        <v>51.626519234592507</v>
      </c>
      <c r="AF34" s="23">
        <v>4.9128268268215836</v>
      </c>
      <c r="AG34" s="21">
        <v>3.4190322511528655E-2</v>
      </c>
      <c r="AH34" s="25">
        <v>29.248042327264081</v>
      </c>
      <c r="AI34" s="21">
        <v>51.509182493805831</v>
      </c>
      <c r="AJ34" s="23">
        <v>0.12512161450931575</v>
      </c>
      <c r="AK34" s="21">
        <v>50.717819340778632</v>
      </c>
      <c r="AL34" s="21">
        <v>9.866666666666668E-2</v>
      </c>
      <c r="AM34" s="21" t="b">
        <v>1</v>
      </c>
      <c r="AN34" s="49" t="b">
        <v>1</v>
      </c>
    </row>
    <row r="35" spans="1:40" x14ac:dyDescent="0.3">
      <c r="A35" s="20"/>
      <c r="B35" s="21" t="s">
        <v>106</v>
      </c>
      <c r="C35" s="21">
        <v>22</v>
      </c>
      <c r="D35" s="21">
        <v>7</v>
      </c>
      <c r="E35" s="21" t="s">
        <v>100</v>
      </c>
      <c r="F35" s="21">
        <v>8</v>
      </c>
      <c r="G35" s="22" t="s">
        <v>154</v>
      </c>
      <c r="H35" s="22" t="s">
        <v>42</v>
      </c>
      <c r="I35" s="22" t="s">
        <v>40</v>
      </c>
      <c r="J35" s="21">
        <v>1000</v>
      </c>
      <c r="K35" s="23">
        <v>0.60045138888888894</v>
      </c>
      <c r="L35" s="21">
        <v>12.732128895360574</v>
      </c>
      <c r="M35" s="21">
        <v>0.50666666666666671</v>
      </c>
      <c r="N35" s="21">
        <v>10.813761755032429</v>
      </c>
      <c r="O35" s="21">
        <v>0.6166666666666667</v>
      </c>
      <c r="P35" s="21">
        <v>11.425088462289148</v>
      </c>
      <c r="Q35" s="21">
        <v>0.72472222222222238</v>
      </c>
      <c r="R35" s="21">
        <v>16.544696312192343</v>
      </c>
      <c r="S35" s="21">
        <v>0.55374999999999996</v>
      </c>
      <c r="T35" s="21">
        <v>11.74279685882942</v>
      </c>
      <c r="U35" s="21">
        <v>1.1784934595977523</v>
      </c>
      <c r="V35" s="21">
        <v>1.6317536325512862</v>
      </c>
      <c r="W35" s="21">
        <v>0.50666666666666671</v>
      </c>
      <c r="X35" s="21">
        <v>193</v>
      </c>
      <c r="Y35" s="21">
        <v>0.6166666666666667</v>
      </c>
      <c r="Z35" s="21">
        <v>252</v>
      </c>
      <c r="AA35" s="21">
        <v>0.72472222222222238</v>
      </c>
      <c r="AB35" s="21">
        <v>208</v>
      </c>
      <c r="AC35" s="21">
        <v>0.55374999999999996</v>
      </c>
      <c r="AD35" s="21">
        <v>307</v>
      </c>
      <c r="AE35" s="23">
        <v>12.732128895360574</v>
      </c>
      <c r="AF35" s="23">
        <v>2.1929180712075453</v>
      </c>
      <c r="AG35" s="21">
        <v>2.394859933385915E-2</v>
      </c>
      <c r="AH35" s="25">
        <v>41.756095463427549</v>
      </c>
      <c r="AI35" s="21">
        <v>93.43780393638059</v>
      </c>
      <c r="AJ35" s="23">
        <v>3.0048267531593845E-2</v>
      </c>
      <c r="AK35" s="21">
        <v>158.04716817589721</v>
      </c>
      <c r="AL35" s="21">
        <v>3.8074074074074087E-2</v>
      </c>
      <c r="AM35" s="21" t="b">
        <v>1</v>
      </c>
      <c r="AN35" s="49" t="b">
        <v>1</v>
      </c>
    </row>
    <row r="36" spans="1:40" x14ac:dyDescent="0.3">
      <c r="A36" s="20"/>
      <c r="B36" s="21" t="s">
        <v>106</v>
      </c>
      <c r="C36" s="21">
        <v>22</v>
      </c>
      <c r="D36" s="21">
        <v>8</v>
      </c>
      <c r="E36" s="21" t="s">
        <v>70</v>
      </c>
      <c r="F36" s="21">
        <v>8</v>
      </c>
      <c r="G36" s="22" t="s">
        <v>154</v>
      </c>
      <c r="H36" s="22" t="s">
        <v>42</v>
      </c>
      <c r="I36" s="22" t="s">
        <v>40</v>
      </c>
      <c r="J36" s="21">
        <v>1000</v>
      </c>
      <c r="K36" s="24">
        <v>1.822152777777778</v>
      </c>
      <c r="L36" s="21">
        <v>21.435004462258643</v>
      </c>
      <c r="M36" s="21">
        <v>1.814861111111111</v>
      </c>
      <c r="N36" s="21">
        <v>21.518337754397798</v>
      </c>
      <c r="O36" s="21">
        <v>1.8805555555555562</v>
      </c>
      <c r="P36" s="21">
        <v>22.219430755137996</v>
      </c>
      <c r="Q36" s="21">
        <v>1.8237499999999998</v>
      </c>
      <c r="R36" s="21">
        <v>20.70592672037499</v>
      </c>
      <c r="S36" s="21">
        <v>1.7694444444444446</v>
      </c>
      <c r="T36" s="21">
        <v>21.303898372954624</v>
      </c>
      <c r="U36" s="21">
        <v>1.144213147401943</v>
      </c>
      <c r="V36" s="21">
        <v>0.52968891913766469</v>
      </c>
      <c r="W36" s="21">
        <v>1.814861111111111</v>
      </c>
      <c r="X36" s="21">
        <v>193</v>
      </c>
      <c r="Y36" s="21">
        <v>1.8805555555555562</v>
      </c>
      <c r="Z36" s="21">
        <v>252</v>
      </c>
      <c r="AA36" s="21">
        <v>1.8237499999999998</v>
      </c>
      <c r="AB36" s="21">
        <v>208</v>
      </c>
      <c r="AC36" s="21">
        <v>1.7694444444444446</v>
      </c>
      <c r="AD36" s="21">
        <v>307</v>
      </c>
      <c r="AE36" s="23">
        <v>21.435004462258643</v>
      </c>
      <c r="AF36" s="23">
        <v>2.3720355733750007</v>
      </c>
      <c r="AG36" s="21">
        <v>2.6914909324189228E-2</v>
      </c>
      <c r="AH36" s="25">
        <v>37.15412851498148</v>
      </c>
      <c r="AI36" s="21">
        <v>93.739800500530691</v>
      </c>
      <c r="AJ36" s="23">
        <v>4.0787715496219644E-2</v>
      </c>
      <c r="AK36" s="21">
        <v>133.76979193662544</v>
      </c>
      <c r="AL36" s="21">
        <v>0.16674418604651162</v>
      </c>
      <c r="AM36" s="21" t="b">
        <v>1</v>
      </c>
      <c r="AN36" s="49" t="b">
        <v>1</v>
      </c>
    </row>
    <row r="37" spans="1:40" x14ac:dyDescent="0.3">
      <c r="A37" s="20"/>
      <c r="B37" s="21" t="s">
        <v>106</v>
      </c>
      <c r="C37" s="21">
        <v>22</v>
      </c>
      <c r="D37" s="21">
        <v>9</v>
      </c>
      <c r="E37" s="21" t="s">
        <v>74</v>
      </c>
      <c r="F37" s="21">
        <v>8</v>
      </c>
      <c r="G37" s="22" t="s">
        <v>154</v>
      </c>
      <c r="H37" s="22" t="s">
        <v>42</v>
      </c>
      <c r="I37" s="22" t="s">
        <v>40</v>
      </c>
      <c r="J37" s="21">
        <v>1000</v>
      </c>
      <c r="K37" s="23">
        <v>1.7082986111111111</v>
      </c>
      <c r="L37" s="21">
        <v>23.284202703207363</v>
      </c>
      <c r="M37" s="21">
        <v>1.7894444444444444</v>
      </c>
      <c r="N37" s="21">
        <v>23.439979541659739</v>
      </c>
      <c r="O37" s="21">
        <v>1.7154166666666668</v>
      </c>
      <c r="P37" s="21">
        <v>25.825602739584124</v>
      </c>
      <c r="Q37" s="21">
        <v>1.7091666666666665</v>
      </c>
      <c r="R37" s="21">
        <v>22.545489638304939</v>
      </c>
      <c r="S37" s="21">
        <v>1.6191666666666666</v>
      </c>
      <c r="T37" s="21">
        <v>21.563485036054086</v>
      </c>
      <c r="U37" s="21">
        <v>1.1810253518693039</v>
      </c>
      <c r="V37" s="21">
        <v>0.58388307916937054</v>
      </c>
      <c r="W37" s="21">
        <v>1.7894444444444444</v>
      </c>
      <c r="X37" s="21">
        <v>193</v>
      </c>
      <c r="Y37" s="21">
        <v>1.7154166666666668</v>
      </c>
      <c r="Z37" s="21">
        <v>252</v>
      </c>
      <c r="AA37" s="21">
        <v>1.7091666666666665</v>
      </c>
      <c r="AB37" s="21">
        <v>208</v>
      </c>
      <c r="AC37" s="21">
        <v>1.6191666666666666</v>
      </c>
      <c r="AD37" s="21">
        <v>307</v>
      </c>
      <c r="AE37" s="23">
        <v>23.284202703207363</v>
      </c>
      <c r="AF37" s="23">
        <v>2.3884907740280124</v>
      </c>
      <c r="AG37" s="21">
        <v>2.6566353028797597E-2</v>
      </c>
      <c r="AH37" s="25">
        <v>37.641598713832209</v>
      </c>
      <c r="AI37" s="21">
        <v>87.544521307018812</v>
      </c>
      <c r="AJ37" s="23">
        <v>4.0658571362611751E-2</v>
      </c>
      <c r="AK37" s="21">
        <v>121.66063417456733</v>
      </c>
      <c r="AL37" s="21">
        <v>0.1680740740740741</v>
      </c>
      <c r="AM37" s="21" t="b">
        <v>1</v>
      </c>
      <c r="AN37" s="49" t="b">
        <v>1</v>
      </c>
    </row>
    <row r="38" spans="1:40" x14ac:dyDescent="0.3">
      <c r="A38" s="20"/>
      <c r="B38" s="21" t="s">
        <v>106</v>
      </c>
      <c r="C38" s="21">
        <v>22</v>
      </c>
      <c r="D38" s="21">
        <v>10</v>
      </c>
      <c r="E38" s="21" t="s">
        <v>75</v>
      </c>
      <c r="F38" s="21">
        <v>8</v>
      </c>
      <c r="G38" s="22" t="s">
        <v>154</v>
      </c>
      <c r="H38" s="22" t="s">
        <v>42</v>
      </c>
      <c r="I38" s="22" t="s">
        <v>40</v>
      </c>
      <c r="J38" s="21">
        <v>1000</v>
      </c>
      <c r="K38" s="23">
        <v>0.83756944444444448</v>
      </c>
      <c r="L38" s="21">
        <v>13.085974263591343</v>
      </c>
      <c r="M38" s="21">
        <v>0.80597222222222242</v>
      </c>
      <c r="N38" s="21">
        <v>13.247642149965674</v>
      </c>
      <c r="O38" s="21">
        <v>0.87861111111111112</v>
      </c>
      <c r="P38" s="21">
        <v>14.170434110106982</v>
      </c>
      <c r="Q38" s="21">
        <v>0.82986111111111105</v>
      </c>
      <c r="R38" s="21">
        <v>12.035936763820642</v>
      </c>
      <c r="S38" s="21">
        <v>0.83583333333333343</v>
      </c>
      <c r="T38" s="21">
        <v>12.791296771697928</v>
      </c>
      <c r="U38" s="21">
        <v>1.3139562512767899</v>
      </c>
      <c r="V38" s="21">
        <v>1.2127035545822102</v>
      </c>
      <c r="W38" s="21">
        <v>0.80597222222222242</v>
      </c>
      <c r="X38" s="21">
        <v>193</v>
      </c>
      <c r="Y38" s="21">
        <v>0.87861111111111112</v>
      </c>
      <c r="Z38" s="21">
        <v>252</v>
      </c>
      <c r="AA38" s="21">
        <v>0.82986111111111105</v>
      </c>
      <c r="AB38" s="21">
        <v>208</v>
      </c>
      <c r="AC38" s="21">
        <v>0.83583333333333343</v>
      </c>
      <c r="AD38" s="21">
        <v>307</v>
      </c>
      <c r="AE38" s="23">
        <v>13.085974263591343</v>
      </c>
      <c r="AF38" s="23">
        <v>2.3182156765567496</v>
      </c>
      <c r="AG38" s="21">
        <v>3.2383991929633586E-2</v>
      </c>
      <c r="AH38" s="25">
        <v>30.879454335737126</v>
      </c>
      <c r="AI38" s="21">
        <v>58.234425610836652</v>
      </c>
      <c r="AJ38" s="23">
        <v>4.6359152765094058E-2</v>
      </c>
      <c r="AK38" s="21">
        <v>92.684564287369795</v>
      </c>
      <c r="AL38" s="21">
        <v>4.8074074074074061E-2</v>
      </c>
      <c r="AM38" s="21" t="b">
        <v>1</v>
      </c>
      <c r="AN38" s="49" t="b">
        <v>1</v>
      </c>
    </row>
    <row r="39" spans="1:40" x14ac:dyDescent="0.3">
      <c r="A39" s="20"/>
      <c r="B39" s="21" t="s">
        <v>106</v>
      </c>
      <c r="C39" s="21">
        <v>22</v>
      </c>
      <c r="D39" s="21">
        <v>11</v>
      </c>
      <c r="E39" s="21" t="s">
        <v>77</v>
      </c>
      <c r="F39" s="21">
        <v>8</v>
      </c>
      <c r="G39" s="22" t="s">
        <v>154</v>
      </c>
      <c r="H39" s="22" t="s">
        <v>42</v>
      </c>
      <c r="I39" s="22" t="s">
        <v>40</v>
      </c>
      <c r="J39" s="21">
        <v>1000</v>
      </c>
      <c r="K39" s="23">
        <v>0.96715277777777775</v>
      </c>
      <c r="L39" s="21">
        <v>16.28414929147905</v>
      </c>
      <c r="M39" s="21">
        <v>0.98319444444444448</v>
      </c>
      <c r="N39" s="21">
        <v>15.335979983488022</v>
      </c>
      <c r="O39" s="21">
        <v>0.94347222222222216</v>
      </c>
      <c r="P39" s="21">
        <v>16.353595938943513</v>
      </c>
      <c r="Q39" s="21">
        <v>1.0291666666666668</v>
      </c>
      <c r="R39" s="21">
        <v>18.178365921170961</v>
      </c>
      <c r="S39" s="21">
        <v>0.91277777777777758</v>
      </c>
      <c r="T39" s="21">
        <v>15.195428433936504</v>
      </c>
      <c r="U39" s="21">
        <v>1.1759548421669859</v>
      </c>
      <c r="V39" s="21">
        <v>1.027905474439526</v>
      </c>
      <c r="W39" s="21">
        <v>0.98319444444444448</v>
      </c>
      <c r="X39" s="21">
        <v>193</v>
      </c>
      <c r="Y39" s="21">
        <v>0.94347222222222216</v>
      </c>
      <c r="Z39" s="21">
        <v>252</v>
      </c>
      <c r="AA39" s="21">
        <v>1.0291666666666668</v>
      </c>
      <c r="AB39" s="21">
        <v>208</v>
      </c>
      <c r="AC39" s="21">
        <v>0.91277777777777758</v>
      </c>
      <c r="AD39" s="21">
        <v>307</v>
      </c>
      <c r="AE39" s="23">
        <v>16.28414929147905</v>
      </c>
      <c r="AF39" s="23">
        <v>2.2888359132135752</v>
      </c>
      <c r="AG39" s="21">
        <v>2.5507400356065836E-2</v>
      </c>
      <c r="AH39" s="25">
        <v>39.204308790417095</v>
      </c>
      <c r="AI39" s="21">
        <v>92.480138208292033</v>
      </c>
      <c r="AJ39" s="23">
        <v>3.5733267285429172E-2</v>
      </c>
      <c r="AK39" s="21">
        <v>138.56298785760745</v>
      </c>
      <c r="AL39" s="21">
        <v>6.9130434782608705E-2</v>
      </c>
      <c r="AM39" s="21" t="b">
        <v>1</v>
      </c>
      <c r="AN39" s="49" t="b">
        <v>1</v>
      </c>
    </row>
    <row r="40" spans="1:40" x14ac:dyDescent="0.3">
      <c r="A40" s="20"/>
      <c r="B40" s="21" t="s">
        <v>107</v>
      </c>
      <c r="C40" s="21">
        <v>23</v>
      </c>
      <c r="D40" s="21">
        <v>1</v>
      </c>
      <c r="E40" s="21" t="s">
        <v>65</v>
      </c>
      <c r="F40" s="21">
        <v>9</v>
      </c>
      <c r="G40" s="22" t="s">
        <v>156</v>
      </c>
      <c r="H40" s="22" t="s">
        <v>39</v>
      </c>
      <c r="I40" s="22" t="s">
        <v>40</v>
      </c>
      <c r="J40" s="21">
        <v>1109</v>
      </c>
      <c r="K40" s="23">
        <v>2.825069444444444</v>
      </c>
      <c r="L40" s="21">
        <v>32.576147132027174</v>
      </c>
      <c r="M40" s="21">
        <v>2.3674999999999997</v>
      </c>
      <c r="N40" s="21">
        <v>26.601017173262704</v>
      </c>
      <c r="O40" s="21">
        <v>2.4669444444444442</v>
      </c>
      <c r="P40" s="21">
        <v>29.813307867955675</v>
      </c>
      <c r="Q40" s="21">
        <v>3.1263888888888887</v>
      </c>
      <c r="R40" s="21">
        <v>38.040318794241934</v>
      </c>
      <c r="S40" s="21">
        <v>3.3394444444444447</v>
      </c>
      <c r="T40" s="21">
        <v>37.051121370994075</v>
      </c>
      <c r="U40" s="21">
        <v>1.2539524747920561</v>
      </c>
      <c r="V40" s="21">
        <v>0.3452496995689468</v>
      </c>
      <c r="W40" s="21">
        <v>2.3674999999999997</v>
      </c>
      <c r="X40" s="21">
        <v>165</v>
      </c>
      <c r="Y40" s="21">
        <v>2.4669444444444442</v>
      </c>
      <c r="Z40" s="21">
        <v>130</v>
      </c>
      <c r="AA40" s="21">
        <v>3.1263888888888887</v>
      </c>
      <c r="AB40" s="21">
        <v>300</v>
      </c>
      <c r="AC40" s="21">
        <v>3.3394444444444447</v>
      </c>
      <c r="AD40" s="21">
        <v>463</v>
      </c>
      <c r="AE40" s="23">
        <v>32.576147132027174</v>
      </c>
      <c r="AF40" s="23">
        <v>2.6654476808153991</v>
      </c>
      <c r="AG40" s="21">
        <v>2.9323078539685573E-2</v>
      </c>
      <c r="AH40" s="27">
        <v>34.102831278326029</v>
      </c>
      <c r="AI40" s="21">
        <v>102.44809553417471</v>
      </c>
      <c r="AJ40" s="23">
        <v>5.5806373074208611E-2</v>
      </c>
      <c r="AK40" s="21">
        <v>111.05870670403699</v>
      </c>
      <c r="AL40" s="21">
        <v>0.35816326530612247</v>
      </c>
      <c r="AM40" s="21" t="b">
        <v>1</v>
      </c>
      <c r="AN40" s="49" t="b">
        <v>1</v>
      </c>
    </row>
    <row r="41" spans="1:40" x14ac:dyDescent="0.3">
      <c r="A41" s="20"/>
      <c r="B41" s="21" t="s">
        <v>110</v>
      </c>
      <c r="C41" s="21">
        <v>24</v>
      </c>
      <c r="D41" s="21">
        <v>9</v>
      </c>
      <c r="E41" s="21" t="s">
        <v>79</v>
      </c>
      <c r="F41" s="21">
        <v>9</v>
      </c>
      <c r="G41" s="22" t="s">
        <v>156</v>
      </c>
      <c r="H41" s="22" t="s">
        <v>39</v>
      </c>
      <c r="I41" s="22" t="s">
        <v>40</v>
      </c>
      <c r="J41" s="21">
        <v>331</v>
      </c>
      <c r="K41" s="24">
        <v>4.7421527777777772</v>
      </c>
      <c r="L41" s="21">
        <v>47.926240147608276</v>
      </c>
      <c r="M41" s="21">
        <v>4.5430555555555552</v>
      </c>
      <c r="N41" s="21">
        <v>46.87050303885146</v>
      </c>
      <c r="O41" s="21">
        <v>4.9091666666666658</v>
      </c>
      <c r="P41" s="21">
        <v>48.740090271441794</v>
      </c>
      <c r="Q41" s="21">
        <v>4.7630555555555549</v>
      </c>
      <c r="R41" s="21">
        <v>48.003312200576765</v>
      </c>
      <c r="S41" s="21">
        <v>4.753333333333333</v>
      </c>
      <c r="T41" s="21">
        <v>48.018444355078408</v>
      </c>
      <c r="U41" s="21">
        <v>3.4808566779793368</v>
      </c>
      <c r="V41" s="21">
        <v>0.21361774859776508</v>
      </c>
      <c r="W41" s="21">
        <v>4.5430555555555552</v>
      </c>
      <c r="X41" s="21">
        <v>219</v>
      </c>
      <c r="Y41" s="21">
        <v>4.9091666666666658</v>
      </c>
      <c r="Z41" s="21">
        <v>80</v>
      </c>
      <c r="AA41" s="21">
        <v>4.7630555555555549</v>
      </c>
      <c r="AB41" s="21">
        <v>3</v>
      </c>
      <c r="AC41" s="21">
        <v>4.753333333333333</v>
      </c>
      <c r="AD41" s="21">
        <v>27</v>
      </c>
      <c r="AE41" s="23">
        <v>47.926240147608276</v>
      </c>
      <c r="AF41" s="23">
        <v>3.0459868703837678</v>
      </c>
      <c r="AG41" s="21">
        <v>2.8948584569026881E-2</v>
      </c>
      <c r="AH41" s="27">
        <v>34.544003269504771</v>
      </c>
      <c r="AI41" s="21">
        <v>129.33502068199019</v>
      </c>
      <c r="AJ41" s="23">
        <v>6.775989604817155E-2</v>
      </c>
      <c r="AK41" s="21">
        <v>110.98332935980721</v>
      </c>
      <c r="AL41" s="21">
        <v>0.74755555555555553</v>
      </c>
      <c r="AM41" s="21" t="b">
        <v>1</v>
      </c>
      <c r="AN41" s="49" t="b">
        <v>1</v>
      </c>
    </row>
    <row r="42" spans="1:40" x14ac:dyDescent="0.3">
      <c r="A42" s="20"/>
      <c r="B42" s="21" t="s">
        <v>110</v>
      </c>
      <c r="C42" s="21">
        <v>24</v>
      </c>
      <c r="D42" s="21">
        <v>4</v>
      </c>
      <c r="E42" s="21" t="s">
        <v>69</v>
      </c>
      <c r="F42" s="21">
        <v>9</v>
      </c>
      <c r="G42" s="22" t="s">
        <v>156</v>
      </c>
      <c r="H42" s="22" t="s">
        <v>39</v>
      </c>
      <c r="I42" s="22" t="s">
        <v>40</v>
      </c>
      <c r="J42" s="21">
        <v>331</v>
      </c>
      <c r="K42" s="23">
        <v>1.508576388888889</v>
      </c>
      <c r="L42" s="21">
        <v>18.225373045485394</v>
      </c>
      <c r="M42" s="21">
        <v>1.5102777777777778</v>
      </c>
      <c r="N42" s="21">
        <v>19.052681970379375</v>
      </c>
      <c r="O42" s="21">
        <v>1.2638888888888891</v>
      </c>
      <c r="P42" s="21">
        <v>15.233408666174858</v>
      </c>
      <c r="Q42" s="21">
        <v>1.7465277777777777</v>
      </c>
      <c r="R42" s="21">
        <v>20.365216834857808</v>
      </c>
      <c r="S42" s="21">
        <v>1.5136111111111112</v>
      </c>
      <c r="T42" s="21">
        <v>18.744710162907289</v>
      </c>
      <c r="U42" s="21">
        <v>2.2282834345067357</v>
      </c>
      <c r="V42" s="21">
        <v>0.67656300959507842</v>
      </c>
      <c r="W42" s="21">
        <v>1.5102777777777778</v>
      </c>
      <c r="X42" s="21">
        <v>219</v>
      </c>
      <c r="Y42" s="21">
        <v>1.2638888888888891</v>
      </c>
      <c r="Z42" s="21">
        <v>80</v>
      </c>
      <c r="AA42" s="21">
        <v>1.7465277777777777</v>
      </c>
      <c r="AB42" s="21">
        <v>3</v>
      </c>
      <c r="AC42" s="21">
        <v>1.5136111111111112</v>
      </c>
      <c r="AD42" s="21">
        <v>27</v>
      </c>
      <c r="AE42" s="23">
        <v>18.225373045485394</v>
      </c>
      <c r="AF42" s="23">
        <v>2.3495615601396453</v>
      </c>
      <c r="AG42" s="21">
        <v>2.6745600545222604E-2</v>
      </c>
      <c r="AH42" s="25">
        <v>37.389326828132248</v>
      </c>
      <c r="AI42" s="21">
        <v>88.83712664907469</v>
      </c>
      <c r="AJ42" s="23">
        <v>3.9693948181031204E-2</v>
      </c>
      <c r="AK42" s="21">
        <v>124.6596795357475</v>
      </c>
      <c r="AL42" s="21">
        <v>0.12462121212121216</v>
      </c>
      <c r="AM42" s="21" t="b">
        <v>1</v>
      </c>
      <c r="AN42" s="49" t="b">
        <v>1</v>
      </c>
    </row>
    <row r="43" spans="1:40" x14ac:dyDescent="0.3">
      <c r="A43" s="20"/>
      <c r="B43" s="21" t="s">
        <v>110</v>
      </c>
      <c r="C43" s="21">
        <v>24</v>
      </c>
      <c r="D43" s="21">
        <v>5</v>
      </c>
      <c r="E43" s="21" t="s">
        <v>70</v>
      </c>
      <c r="F43" s="21">
        <v>9</v>
      </c>
      <c r="G43" s="22" t="s">
        <v>156</v>
      </c>
      <c r="H43" s="22" t="s">
        <v>42</v>
      </c>
      <c r="I43" s="22" t="s">
        <v>40</v>
      </c>
      <c r="J43" s="21">
        <v>331</v>
      </c>
      <c r="K43" s="24">
        <v>1.3587847222222222</v>
      </c>
      <c r="L43" s="21">
        <v>20.397076438237274</v>
      </c>
      <c r="M43" s="21">
        <v>1.3084722222222223</v>
      </c>
      <c r="N43" s="21">
        <v>19.8839563170826</v>
      </c>
      <c r="O43" s="21">
        <v>1.5047222222222223</v>
      </c>
      <c r="P43" s="21">
        <v>22.87245686148502</v>
      </c>
      <c r="Q43" s="21">
        <v>1.4324999999999999</v>
      </c>
      <c r="R43" s="21">
        <v>19.340480729904151</v>
      </c>
      <c r="S43" s="21">
        <v>1.1894444444444445</v>
      </c>
      <c r="T43" s="21">
        <v>19.075496952967374</v>
      </c>
      <c r="U43" s="21">
        <v>2.2108674763117238</v>
      </c>
      <c r="V43" s="21">
        <v>0.68659652156698348</v>
      </c>
      <c r="W43" s="21">
        <v>1.3084722222222223</v>
      </c>
      <c r="X43" s="21">
        <v>219</v>
      </c>
      <c r="Y43" s="21">
        <v>1.5047222222222223</v>
      </c>
      <c r="Z43" s="21">
        <v>80</v>
      </c>
      <c r="AA43" s="21">
        <v>1.4324999999999999</v>
      </c>
      <c r="AB43" s="21">
        <v>3</v>
      </c>
      <c r="AC43" s="21">
        <v>1.1894444444444445</v>
      </c>
      <c r="AD43" s="21">
        <v>27</v>
      </c>
      <c r="AE43" s="23">
        <v>20.397076438237274</v>
      </c>
      <c r="AF43" s="23">
        <v>2.4472604797569759</v>
      </c>
      <c r="AG43" s="21">
        <v>2.5534325728590098E-2</v>
      </c>
      <c r="AH43" s="25">
        <v>39.162968728025852</v>
      </c>
      <c r="AI43" s="21">
        <v>113.4796066745316</v>
      </c>
      <c r="AJ43" s="23">
        <v>3.9880104735311554E-2</v>
      </c>
      <c r="AK43" s="21">
        <v>136.0267041609921</v>
      </c>
      <c r="AL43" s="21">
        <v>0.12000000000000001</v>
      </c>
      <c r="AM43" s="21" t="b">
        <v>1</v>
      </c>
      <c r="AN43" s="49" t="b">
        <v>1</v>
      </c>
    </row>
    <row r="44" spans="1:40" x14ac:dyDescent="0.3">
      <c r="A44" s="20"/>
      <c r="B44" s="21" t="s">
        <v>110</v>
      </c>
      <c r="C44" s="21">
        <v>24</v>
      </c>
      <c r="D44" s="21">
        <v>2</v>
      </c>
      <c r="E44" s="21" t="s">
        <v>68</v>
      </c>
      <c r="F44" s="21">
        <v>9</v>
      </c>
      <c r="G44" s="22" t="s">
        <v>156</v>
      </c>
      <c r="H44" s="22" t="s">
        <v>39</v>
      </c>
      <c r="I44" s="22" t="s">
        <v>40</v>
      </c>
      <c r="J44" s="21">
        <v>331</v>
      </c>
      <c r="K44" s="23">
        <v>1.3289236111111111</v>
      </c>
      <c r="L44" s="21">
        <v>16.000233652996243</v>
      </c>
      <c r="M44" s="21">
        <v>1.2341666666666666</v>
      </c>
      <c r="N44" s="21">
        <v>13.913271608344953</v>
      </c>
      <c r="O44" s="21">
        <v>1.5755555555555556</v>
      </c>
      <c r="P44" s="21">
        <v>18.62060684825434</v>
      </c>
      <c r="Q44" s="21">
        <v>1.2461111111111109</v>
      </c>
      <c r="R44" s="21">
        <v>13.922719844239966</v>
      </c>
      <c r="S44" s="21">
        <v>1.2598611111111111</v>
      </c>
      <c r="T44" s="21">
        <v>17.023383152974162</v>
      </c>
      <c r="U44" s="21">
        <v>2.1117425191310542</v>
      </c>
      <c r="V44" s="21">
        <v>0.74122082935170752</v>
      </c>
      <c r="W44" s="21">
        <v>1.2341666666666666</v>
      </c>
      <c r="X44" s="21">
        <v>219</v>
      </c>
      <c r="Y44" s="21">
        <v>1.5755555555555556</v>
      </c>
      <c r="Z44" s="21">
        <v>80</v>
      </c>
      <c r="AA44" s="21">
        <v>1.2461111111111109</v>
      </c>
      <c r="AB44" s="21">
        <v>3</v>
      </c>
      <c r="AC44" s="21">
        <v>1.2598611111111111</v>
      </c>
      <c r="AD44" s="21">
        <v>27</v>
      </c>
      <c r="AE44" s="23">
        <v>16.000233652996243</v>
      </c>
      <c r="AF44" s="23">
        <v>2.2542765055052247</v>
      </c>
      <c r="AG44" s="21">
        <v>2.7284170464428461E-2</v>
      </c>
      <c r="AH44" s="25">
        <v>36.651288383634117</v>
      </c>
      <c r="AI44" s="21">
        <v>85.21686038143983</v>
      </c>
      <c r="AJ44" s="23">
        <v>3.6849576887633191E-2</v>
      </c>
      <c r="AK44" s="21">
        <v>122.38039551944431</v>
      </c>
      <c r="AL44" s="21">
        <v>0.10088888888888888</v>
      </c>
      <c r="AM44" s="21" t="b">
        <v>1</v>
      </c>
      <c r="AN44" s="49" t="b">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heetViews>
  <sheetFormatPr defaultRowHeight="14.4" x14ac:dyDescent="0.3"/>
  <cols>
    <col min="1" max="1" width="85.109375" bestFit="1" customWidth="1"/>
    <col min="2" max="3" width="15.6640625" customWidth="1"/>
    <col min="4" max="4" width="15.44140625" customWidth="1"/>
    <col min="5" max="5" width="58.6640625" bestFit="1" customWidth="1"/>
    <col min="6" max="6" width="15.33203125" customWidth="1"/>
  </cols>
  <sheetData>
    <row r="1" spans="1:7" x14ac:dyDescent="0.3">
      <c r="A1" t="s">
        <v>118</v>
      </c>
      <c r="B1" t="s">
        <v>134</v>
      </c>
      <c r="C1" t="s">
        <v>148</v>
      </c>
      <c r="E1" t="s">
        <v>133</v>
      </c>
      <c r="F1" t="s">
        <v>135</v>
      </c>
      <c r="G1" t="s">
        <v>149</v>
      </c>
    </row>
    <row r="2" spans="1:7" x14ac:dyDescent="0.3">
      <c r="A2" t="s">
        <v>119</v>
      </c>
      <c r="B2" t="s">
        <v>127</v>
      </c>
      <c r="E2" t="s">
        <v>136</v>
      </c>
      <c r="F2" t="s">
        <v>143</v>
      </c>
    </row>
    <row r="3" spans="1:7" x14ac:dyDescent="0.3">
      <c r="A3" t="s">
        <v>120</v>
      </c>
      <c r="B3" t="s">
        <v>127</v>
      </c>
      <c r="E3" t="s">
        <v>137</v>
      </c>
      <c r="F3" t="s">
        <v>131</v>
      </c>
    </row>
    <row r="4" spans="1:7" x14ac:dyDescent="0.3">
      <c r="A4" t="s">
        <v>121</v>
      </c>
      <c r="B4" t="s">
        <v>128</v>
      </c>
      <c r="E4" t="s">
        <v>138</v>
      </c>
      <c r="F4" t="s">
        <v>144</v>
      </c>
    </row>
    <row r="5" spans="1:7" x14ac:dyDescent="0.3">
      <c r="A5" t="s">
        <v>122</v>
      </c>
      <c r="B5" t="s">
        <v>129</v>
      </c>
      <c r="E5" t="s">
        <v>139</v>
      </c>
      <c r="F5" t="s">
        <v>145</v>
      </c>
    </row>
    <row r="6" spans="1:7" x14ac:dyDescent="0.3">
      <c r="A6" t="s">
        <v>123</v>
      </c>
      <c r="B6" t="s">
        <v>129</v>
      </c>
      <c r="E6" t="s">
        <v>140</v>
      </c>
      <c r="F6" t="s">
        <v>146</v>
      </c>
    </row>
    <row r="7" spans="1:7" x14ac:dyDescent="0.3">
      <c r="A7" t="s">
        <v>124</v>
      </c>
      <c r="B7" t="s">
        <v>130</v>
      </c>
      <c r="E7" t="s">
        <v>141</v>
      </c>
      <c r="F7" t="s">
        <v>146</v>
      </c>
    </row>
    <row r="8" spans="1:7" x14ac:dyDescent="0.3">
      <c r="A8" t="s">
        <v>125</v>
      </c>
      <c r="B8" t="s">
        <v>131</v>
      </c>
      <c r="E8" t="s">
        <v>142</v>
      </c>
      <c r="F8" t="s">
        <v>147</v>
      </c>
    </row>
    <row r="9" spans="1:7" x14ac:dyDescent="0.3">
      <c r="A9" t="s">
        <v>126</v>
      </c>
      <c r="B9" t="s">
        <v>132</v>
      </c>
    </row>
  </sheetData>
  <pageMargins left="0.7" right="0.7" top="0.75" bottom="0.75" header="0.3" footer="0.3"/>
  <tableParts count="2">
    <tablePart r:id="rId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K297"/>
  <sheetViews>
    <sheetView workbookViewId="0"/>
  </sheetViews>
  <sheetFormatPr defaultRowHeight="14.4" x14ac:dyDescent="0.3"/>
  <cols>
    <col min="4" max="4" width="13.6640625" customWidth="1"/>
    <col min="5" max="5" width="13.109375" bestFit="1" customWidth="1"/>
    <col min="6" max="6" width="20.5546875" customWidth="1"/>
    <col min="7" max="7" width="10" customWidth="1"/>
    <col min="8" max="8" width="9.6640625" customWidth="1"/>
    <col min="9" max="9" width="57.33203125" customWidth="1"/>
    <col min="11" max="11" width="17.5546875" bestFit="1" customWidth="1"/>
  </cols>
  <sheetData>
    <row r="2" spans="1:11" x14ac:dyDescent="0.3">
      <c r="A2" t="s">
        <v>248</v>
      </c>
      <c r="B2" t="s">
        <v>158</v>
      </c>
      <c r="C2" t="s">
        <v>159</v>
      </c>
      <c r="D2" t="s">
        <v>167</v>
      </c>
      <c r="E2" t="s">
        <v>178</v>
      </c>
      <c r="F2" t="s">
        <v>168</v>
      </c>
      <c r="G2" s="2" t="s">
        <v>169</v>
      </c>
      <c r="H2" t="s">
        <v>247</v>
      </c>
      <c r="I2" s="59" t="s">
        <v>255</v>
      </c>
      <c r="J2" t="s">
        <v>179</v>
      </c>
      <c r="K2" t="s">
        <v>249</v>
      </c>
    </row>
    <row r="3" spans="1:11" x14ac:dyDescent="0.3">
      <c r="B3" s="60">
        <v>1</v>
      </c>
      <c r="C3" s="60">
        <v>18</v>
      </c>
      <c r="D3" s="61" t="s">
        <v>166</v>
      </c>
      <c r="E3" s="61" t="s">
        <v>197</v>
      </c>
      <c r="F3" s="61" t="s">
        <v>160</v>
      </c>
      <c r="G3" s="61" t="s">
        <v>160</v>
      </c>
      <c r="H3" s="60" t="b">
        <f>EXACT(Table27[[#This Row],[''originalLick'']],Table27[[#This Row],[''testLick'']])</f>
        <v>1</v>
      </c>
      <c r="I3" s="73" t="s">
        <v>142</v>
      </c>
      <c r="J3" s="60" t="b">
        <v>1</v>
      </c>
      <c r="K3" s="62"/>
    </row>
    <row r="4" spans="1:11" x14ac:dyDescent="0.3">
      <c r="B4" s="60">
        <v>1</v>
      </c>
      <c r="C4" s="60">
        <v>2</v>
      </c>
      <c r="D4" s="61" t="s">
        <v>166</v>
      </c>
      <c r="E4" s="61" t="s">
        <v>181</v>
      </c>
      <c r="F4" s="61" t="s">
        <v>161</v>
      </c>
      <c r="G4" s="61" t="s">
        <v>161</v>
      </c>
      <c r="H4" s="60" t="b">
        <f>EXACT(Table27[[#This Row],[''originalLick'']],Table27[[#This Row],[''testLick'']])</f>
        <v>1</v>
      </c>
      <c r="I4" s="73" t="s">
        <v>142</v>
      </c>
      <c r="J4" s="60" t="b">
        <v>1</v>
      </c>
      <c r="K4" s="62"/>
    </row>
    <row r="5" spans="1:11" x14ac:dyDescent="0.3">
      <c r="B5" s="60">
        <v>1</v>
      </c>
      <c r="C5" s="60">
        <v>13</v>
      </c>
      <c r="D5" s="61" t="s">
        <v>166</v>
      </c>
      <c r="E5" s="61" t="s">
        <v>192</v>
      </c>
      <c r="F5" s="61" t="s">
        <v>160</v>
      </c>
      <c r="G5" s="61" t="s">
        <v>164</v>
      </c>
      <c r="H5" s="60" t="b">
        <f>EXACT(Table27[[#This Row],[''originalLick'']],Table27[[#This Row],[''testLick'']])</f>
        <v>0</v>
      </c>
      <c r="I5" s="73" t="s">
        <v>142</v>
      </c>
      <c r="J5" s="60" t="b">
        <v>0</v>
      </c>
      <c r="K5" s="62"/>
    </row>
    <row r="6" spans="1:11" x14ac:dyDescent="0.3">
      <c r="B6" s="60">
        <v>1</v>
      </c>
      <c r="C6" s="60">
        <v>3</v>
      </c>
      <c r="D6" s="61" t="s">
        <v>166</v>
      </c>
      <c r="E6" s="61" t="s">
        <v>182</v>
      </c>
      <c r="F6" s="61" t="s">
        <v>162</v>
      </c>
      <c r="G6" s="61" t="s">
        <v>163</v>
      </c>
      <c r="H6" s="60" t="b">
        <f>EXACT(Table27[[#This Row],[''originalLick'']],Table27[[#This Row],[''testLick'']])</f>
        <v>0</v>
      </c>
      <c r="I6" s="73" t="s">
        <v>142</v>
      </c>
      <c r="J6" s="60" t="b">
        <v>0</v>
      </c>
      <c r="K6" s="62"/>
    </row>
    <row r="7" spans="1:11" x14ac:dyDescent="0.3">
      <c r="B7" s="60">
        <v>1</v>
      </c>
      <c r="C7" s="60">
        <v>11</v>
      </c>
      <c r="D7" s="61" t="s">
        <v>166</v>
      </c>
      <c r="E7" s="61" t="s">
        <v>190</v>
      </c>
      <c r="F7" s="61" t="s">
        <v>162</v>
      </c>
      <c r="G7" s="61" t="s">
        <v>163</v>
      </c>
      <c r="H7" s="60" t="b">
        <f>EXACT(Table27[[#This Row],[''originalLick'']],Table27[[#This Row],[''testLick'']])</f>
        <v>0</v>
      </c>
      <c r="I7" s="73" t="s">
        <v>142</v>
      </c>
      <c r="J7" s="60" t="b">
        <v>0</v>
      </c>
      <c r="K7" s="62"/>
    </row>
    <row r="8" spans="1:11" x14ac:dyDescent="0.3">
      <c r="B8" s="63">
        <v>3</v>
      </c>
      <c r="C8" s="63">
        <v>11</v>
      </c>
      <c r="D8" s="64" t="s">
        <v>166</v>
      </c>
      <c r="E8" s="64" t="s">
        <v>193</v>
      </c>
      <c r="F8" s="61" t="s">
        <v>161</v>
      </c>
      <c r="G8" s="61" t="s">
        <v>161</v>
      </c>
      <c r="H8" s="63" t="b">
        <f>EXACT(Table27[[#This Row],[''originalLick'']],Table27[[#This Row],[''testLick'']])</f>
        <v>1</v>
      </c>
      <c r="I8" s="74" t="s">
        <v>141</v>
      </c>
      <c r="J8" s="63" t="b">
        <v>1</v>
      </c>
      <c r="K8" s="62"/>
    </row>
    <row r="9" spans="1:11" x14ac:dyDescent="0.3">
      <c r="B9" s="63">
        <v>3</v>
      </c>
      <c r="C9" s="63">
        <v>15</v>
      </c>
      <c r="D9" s="64" t="s">
        <v>166</v>
      </c>
      <c r="E9" s="64" t="s">
        <v>197</v>
      </c>
      <c r="F9" s="61" t="s">
        <v>161</v>
      </c>
      <c r="G9" s="61" t="s">
        <v>161</v>
      </c>
      <c r="H9" s="63" t="b">
        <f>EXACT(Table27[[#This Row],[''originalLick'']],Table27[[#This Row],[''testLick'']])</f>
        <v>1</v>
      </c>
      <c r="I9" s="74" t="s">
        <v>141</v>
      </c>
      <c r="J9" s="63" t="b">
        <v>1</v>
      </c>
      <c r="K9" s="62"/>
    </row>
    <row r="10" spans="1:11" x14ac:dyDescent="0.3">
      <c r="B10" s="63">
        <v>4</v>
      </c>
      <c r="C10" s="63">
        <v>3</v>
      </c>
      <c r="D10" s="64" t="s">
        <v>166</v>
      </c>
      <c r="E10" s="64" t="s">
        <v>183</v>
      </c>
      <c r="F10" s="61" t="s">
        <v>163</v>
      </c>
      <c r="G10" s="61" t="s">
        <v>163</v>
      </c>
      <c r="H10" s="63" t="b">
        <f>EXACT(Table27[[#This Row],[''originalLick'']],Table27[[#This Row],[''testLick'']])</f>
        <v>1</v>
      </c>
      <c r="I10" s="74" t="s">
        <v>140</v>
      </c>
      <c r="J10" s="63" t="b">
        <v>1</v>
      </c>
      <c r="K10" s="62"/>
    </row>
    <row r="11" spans="1:11" x14ac:dyDescent="0.3">
      <c r="B11" s="63">
        <v>1</v>
      </c>
      <c r="C11" s="63">
        <v>16</v>
      </c>
      <c r="D11" s="64" t="s">
        <v>166</v>
      </c>
      <c r="E11" s="64" t="s">
        <v>195</v>
      </c>
      <c r="F11" s="61" t="s">
        <v>162</v>
      </c>
      <c r="G11" s="61" t="s">
        <v>163</v>
      </c>
      <c r="H11" s="63" t="b">
        <f>EXACT(Table27[[#This Row],[''originalLick'']],Table27[[#This Row],[''testLick'']])</f>
        <v>0</v>
      </c>
      <c r="I11" s="74" t="s">
        <v>142</v>
      </c>
      <c r="J11" s="63" t="b">
        <v>0</v>
      </c>
      <c r="K11" s="62"/>
    </row>
    <row r="12" spans="1:11" x14ac:dyDescent="0.3">
      <c r="B12" s="60">
        <v>1</v>
      </c>
      <c r="C12" s="60">
        <v>10</v>
      </c>
      <c r="D12" s="61" t="s">
        <v>163</v>
      </c>
      <c r="E12" s="61" t="s">
        <v>189</v>
      </c>
      <c r="F12" s="61" t="s">
        <v>161</v>
      </c>
      <c r="G12" s="61" t="s">
        <v>161</v>
      </c>
      <c r="H12" s="60" t="b">
        <f>EXACT(Table27[[#This Row],[''originalLick'']],Table27[[#This Row],[''testLick'']])</f>
        <v>1</v>
      </c>
      <c r="I12" s="73" t="s">
        <v>142</v>
      </c>
      <c r="J12" s="60" t="b">
        <v>1</v>
      </c>
      <c r="K12" s="62"/>
    </row>
    <row r="13" spans="1:11" x14ac:dyDescent="0.3">
      <c r="B13" s="63">
        <v>11</v>
      </c>
      <c r="C13" s="63">
        <v>1</v>
      </c>
      <c r="D13" s="64" t="s">
        <v>161</v>
      </c>
      <c r="E13" s="64" t="s">
        <v>208</v>
      </c>
      <c r="F13" s="61" t="s">
        <v>160</v>
      </c>
      <c r="G13" s="61" t="s">
        <v>164</v>
      </c>
      <c r="H13" s="63" t="b">
        <f>EXACT(Table27[[#This Row],[''originalLick'']],Table27[[#This Row],[''testLick'']])</f>
        <v>0</v>
      </c>
      <c r="I13" s="74" t="s">
        <v>137</v>
      </c>
      <c r="J13" s="63" t="b">
        <v>1</v>
      </c>
      <c r="K13" s="62"/>
    </row>
    <row r="14" spans="1:11" x14ac:dyDescent="0.3">
      <c r="B14" s="63">
        <v>11</v>
      </c>
      <c r="C14" s="63">
        <v>2</v>
      </c>
      <c r="D14" s="64" t="s">
        <v>161</v>
      </c>
      <c r="E14" s="64" t="s">
        <v>209</v>
      </c>
      <c r="F14" s="61" t="s">
        <v>160</v>
      </c>
      <c r="G14" s="61" t="s">
        <v>164</v>
      </c>
      <c r="H14" s="63" t="b">
        <f>EXACT(Table27[[#This Row],[''originalLick'']],Table27[[#This Row],[''testLick'']])</f>
        <v>0</v>
      </c>
      <c r="I14" s="74" t="s">
        <v>137</v>
      </c>
      <c r="J14" s="63" t="b">
        <v>1</v>
      </c>
      <c r="K14" s="62"/>
    </row>
    <row r="15" spans="1:11" x14ac:dyDescent="0.3">
      <c r="B15" s="63">
        <v>12</v>
      </c>
      <c r="C15" s="63">
        <v>12</v>
      </c>
      <c r="D15" s="64" t="s">
        <v>166</v>
      </c>
      <c r="E15" s="64" t="s">
        <v>222</v>
      </c>
      <c r="F15" s="61" t="s">
        <v>161</v>
      </c>
      <c r="G15" s="61" t="s">
        <v>161</v>
      </c>
      <c r="H15" s="63" t="b">
        <f>EXACT(Table27[[#This Row],[''originalLick'']],Table27[[#This Row],[''testLick'']])</f>
        <v>1</v>
      </c>
      <c r="I15" s="74" t="s">
        <v>174</v>
      </c>
      <c r="J15" s="63" t="b">
        <v>0</v>
      </c>
      <c r="K15" s="62"/>
    </row>
    <row r="16" spans="1:11" x14ac:dyDescent="0.3">
      <c r="B16" s="65">
        <v>12</v>
      </c>
      <c r="C16" s="65">
        <v>1</v>
      </c>
      <c r="D16" s="66" t="s">
        <v>166</v>
      </c>
      <c r="E16" s="66" t="s">
        <v>208</v>
      </c>
      <c r="F16" s="61" t="s">
        <v>160</v>
      </c>
      <c r="G16" s="61" t="s">
        <v>164</v>
      </c>
      <c r="H16" s="65" t="b">
        <f>EXACT(Table27[[#This Row],[''originalLick'']],Table27[[#This Row],[''testLick'']])</f>
        <v>0</v>
      </c>
      <c r="I16" s="75" t="s">
        <v>174</v>
      </c>
      <c r="J16" s="65" t="b">
        <v>1</v>
      </c>
      <c r="K16" s="62" t="s">
        <v>250</v>
      </c>
    </row>
    <row r="17" spans="2:11" x14ac:dyDescent="0.3">
      <c r="B17" s="65">
        <v>12</v>
      </c>
      <c r="C17" s="65">
        <v>3</v>
      </c>
      <c r="D17" s="66" t="s">
        <v>166</v>
      </c>
      <c r="E17" s="66" t="s">
        <v>217</v>
      </c>
      <c r="F17" s="61" t="s">
        <v>160</v>
      </c>
      <c r="G17" s="61" t="s">
        <v>164</v>
      </c>
      <c r="H17" s="65" t="b">
        <f>EXACT(Table27[[#This Row],[''originalLick'']],Table27[[#This Row],[''testLick'']])</f>
        <v>0</v>
      </c>
      <c r="I17" s="76" t="s">
        <v>251</v>
      </c>
      <c r="J17" s="65" t="b">
        <v>1</v>
      </c>
      <c r="K17" s="62" t="s">
        <v>250</v>
      </c>
    </row>
    <row r="18" spans="2:11" x14ac:dyDescent="0.3">
      <c r="B18" s="65">
        <v>12</v>
      </c>
      <c r="C18" s="65">
        <v>4</v>
      </c>
      <c r="D18" s="66" t="s">
        <v>166</v>
      </c>
      <c r="E18" s="66" t="s">
        <v>209</v>
      </c>
      <c r="F18" s="61" t="s">
        <v>160</v>
      </c>
      <c r="G18" s="61" t="s">
        <v>164</v>
      </c>
      <c r="H18" s="65" t="b">
        <f>EXACT(Table27[[#This Row],[''originalLick'']],Table27[[#This Row],[''testLick'']])</f>
        <v>0</v>
      </c>
      <c r="I18" s="75" t="s">
        <v>174</v>
      </c>
      <c r="J18" s="65" t="b">
        <v>1</v>
      </c>
      <c r="K18" s="62" t="s">
        <v>250</v>
      </c>
    </row>
    <row r="19" spans="2:11" x14ac:dyDescent="0.3">
      <c r="B19" s="67">
        <v>12</v>
      </c>
      <c r="C19" s="67">
        <v>8</v>
      </c>
      <c r="D19" s="68" t="s">
        <v>166</v>
      </c>
      <c r="E19" s="68" t="s">
        <v>214</v>
      </c>
      <c r="F19" s="61" t="s">
        <v>160</v>
      </c>
      <c r="G19" s="61" t="s">
        <v>164</v>
      </c>
      <c r="H19" s="67" t="b">
        <f>EXACT(Table27[[#This Row],[''originalLick'']],Table27[[#This Row],[''testLick'']])</f>
        <v>0</v>
      </c>
      <c r="I19" s="77" t="s">
        <v>251</v>
      </c>
      <c r="J19" s="67" t="b">
        <v>1</v>
      </c>
      <c r="K19" s="62" t="s">
        <v>250</v>
      </c>
    </row>
    <row r="20" spans="2:11" x14ac:dyDescent="0.3">
      <c r="B20" s="67">
        <v>12</v>
      </c>
      <c r="C20" s="67">
        <v>9</v>
      </c>
      <c r="D20" s="68" t="s">
        <v>166</v>
      </c>
      <c r="E20" s="68" t="s">
        <v>215</v>
      </c>
      <c r="F20" s="61" t="s">
        <v>160</v>
      </c>
      <c r="G20" s="61" t="s">
        <v>164</v>
      </c>
      <c r="H20" s="67" t="b">
        <f>EXACT(Table27[[#This Row],[''originalLick'']],Table27[[#This Row],[''testLick'']])</f>
        <v>0</v>
      </c>
      <c r="I20" s="78" t="s">
        <v>174</v>
      </c>
      <c r="J20" s="67" t="b">
        <v>1</v>
      </c>
      <c r="K20" s="62" t="s">
        <v>250</v>
      </c>
    </row>
    <row r="21" spans="2:11" x14ac:dyDescent="0.3">
      <c r="B21" s="63">
        <v>12</v>
      </c>
      <c r="C21" s="63">
        <v>13</v>
      </c>
      <c r="D21" s="64" t="s">
        <v>166</v>
      </c>
      <c r="E21" s="64" t="s">
        <v>223</v>
      </c>
      <c r="F21" s="61" t="s">
        <v>160</v>
      </c>
      <c r="G21" s="61" t="s">
        <v>160</v>
      </c>
      <c r="H21" s="63" t="b">
        <f>EXACT(Table27[[#This Row],[''originalLick'']],Table27[[#This Row],[''testLick'']])</f>
        <v>1</v>
      </c>
      <c r="I21" s="74" t="s">
        <v>174</v>
      </c>
      <c r="J21" s="63" t="b">
        <v>1</v>
      </c>
      <c r="K21" s="62"/>
    </row>
    <row r="22" spans="2:11" x14ac:dyDescent="0.3">
      <c r="B22" s="67">
        <v>12</v>
      </c>
      <c r="C22" s="67">
        <v>14</v>
      </c>
      <c r="D22" s="68" t="s">
        <v>166</v>
      </c>
      <c r="E22" s="68" t="s">
        <v>224</v>
      </c>
      <c r="F22" s="61" t="s">
        <v>160</v>
      </c>
      <c r="G22" s="61" t="s">
        <v>164</v>
      </c>
      <c r="H22" s="67" t="b">
        <f>EXACT(Table27[[#This Row],[''originalLick'']],Table27[[#This Row],[''testLick'']])</f>
        <v>0</v>
      </c>
      <c r="I22" s="78" t="s">
        <v>174</v>
      </c>
      <c r="J22" s="67" t="b">
        <v>1</v>
      </c>
      <c r="K22" s="62" t="s">
        <v>250</v>
      </c>
    </row>
    <row r="23" spans="2:11" x14ac:dyDescent="0.3">
      <c r="B23" s="67">
        <v>12</v>
      </c>
      <c r="C23" s="67">
        <v>15</v>
      </c>
      <c r="D23" s="68" t="s">
        <v>166</v>
      </c>
      <c r="E23" s="68" t="s">
        <v>225</v>
      </c>
      <c r="F23" s="61" t="s">
        <v>160</v>
      </c>
      <c r="G23" s="61" t="s">
        <v>164</v>
      </c>
      <c r="H23" s="67" t="b">
        <f>EXACT(Table27[[#This Row],[''originalLick'']],Table27[[#This Row],[''testLick'']])</f>
        <v>0</v>
      </c>
      <c r="I23" s="78" t="s">
        <v>174</v>
      </c>
      <c r="J23" s="67" t="b">
        <v>1</v>
      </c>
      <c r="K23" s="62" t="s">
        <v>250</v>
      </c>
    </row>
    <row r="24" spans="2:11" x14ac:dyDescent="0.3">
      <c r="B24" s="67">
        <v>12</v>
      </c>
      <c r="C24" s="67">
        <v>17</v>
      </c>
      <c r="D24" s="68" t="s">
        <v>166</v>
      </c>
      <c r="E24" s="68" t="s">
        <v>227</v>
      </c>
      <c r="F24" s="61" t="s">
        <v>160</v>
      </c>
      <c r="G24" s="61" t="s">
        <v>164</v>
      </c>
      <c r="H24" s="67" t="b">
        <f>EXACT(Table27[[#This Row],[''originalLick'']],Table27[[#This Row],[''testLick'']])</f>
        <v>0</v>
      </c>
      <c r="I24" s="78" t="s">
        <v>174</v>
      </c>
      <c r="J24" s="67" t="b">
        <v>1</v>
      </c>
      <c r="K24" s="62" t="s">
        <v>250</v>
      </c>
    </row>
    <row r="25" spans="2:11" x14ac:dyDescent="0.3">
      <c r="B25" s="63">
        <v>12</v>
      </c>
      <c r="C25" s="63">
        <v>6</v>
      </c>
      <c r="D25" s="64" t="s">
        <v>163</v>
      </c>
      <c r="E25" s="64" t="s">
        <v>218</v>
      </c>
      <c r="F25" s="61" t="s">
        <v>160</v>
      </c>
      <c r="G25" s="61" t="s">
        <v>164</v>
      </c>
      <c r="H25" s="63" t="b">
        <f>EXACT(Table27[[#This Row],[''originalLick'']],Table27[[#This Row],[''testLick'']])</f>
        <v>0</v>
      </c>
      <c r="I25" s="74" t="s">
        <v>174</v>
      </c>
      <c r="J25" s="63" t="b">
        <v>1</v>
      </c>
      <c r="K25" s="62"/>
    </row>
    <row r="26" spans="2:11" x14ac:dyDescent="0.3">
      <c r="B26" s="65">
        <v>13</v>
      </c>
      <c r="C26" s="65">
        <v>1</v>
      </c>
      <c r="D26" s="66" t="s">
        <v>166</v>
      </c>
      <c r="E26" s="66" t="s">
        <v>208</v>
      </c>
      <c r="F26" s="61" t="s">
        <v>160</v>
      </c>
      <c r="G26" s="61" t="s">
        <v>164</v>
      </c>
      <c r="H26" s="65" t="b">
        <f>EXACT(Table27[[#This Row],[''originalLick'']],Table27[[#This Row],[''testLick'']])</f>
        <v>0</v>
      </c>
      <c r="I26" s="76" t="s">
        <v>253</v>
      </c>
      <c r="J26" s="65" t="b">
        <v>1</v>
      </c>
      <c r="K26" s="62" t="s">
        <v>250</v>
      </c>
    </row>
    <row r="27" spans="2:11" x14ac:dyDescent="0.3">
      <c r="B27" s="63">
        <v>13</v>
      </c>
      <c r="C27" s="63">
        <v>2</v>
      </c>
      <c r="D27" s="64" t="s">
        <v>161</v>
      </c>
      <c r="E27" s="64" t="s">
        <v>216</v>
      </c>
      <c r="F27" s="61" t="s">
        <v>161</v>
      </c>
      <c r="G27" s="61" t="s">
        <v>161</v>
      </c>
      <c r="H27" s="63" t="b">
        <f>EXACT(Table27[[#This Row],[''originalLick'']],Table27[[#This Row],[''testLick'']])</f>
        <v>1</v>
      </c>
      <c r="I27" s="74" t="s">
        <v>136</v>
      </c>
      <c r="J27" s="63" t="b">
        <v>1</v>
      </c>
      <c r="K27" s="62"/>
    </row>
    <row r="28" spans="2:11" x14ac:dyDescent="0.3">
      <c r="B28" s="63">
        <v>13</v>
      </c>
      <c r="C28" s="63">
        <v>3</v>
      </c>
      <c r="D28" s="64" t="s">
        <v>166</v>
      </c>
      <c r="E28" s="64" t="s">
        <v>209</v>
      </c>
      <c r="F28" s="61" t="s">
        <v>161</v>
      </c>
      <c r="G28" s="61" t="s">
        <v>161</v>
      </c>
      <c r="H28" s="63" t="b">
        <f>EXACT(Table27[[#This Row],[''originalLick'']],Table27[[#This Row],[''testLick'']])</f>
        <v>1</v>
      </c>
      <c r="I28" s="74" t="s">
        <v>136</v>
      </c>
      <c r="J28" s="63" t="b">
        <v>0</v>
      </c>
      <c r="K28" s="62"/>
    </row>
    <row r="29" spans="2:11" x14ac:dyDescent="0.3">
      <c r="B29" s="63">
        <v>13</v>
      </c>
      <c r="C29" s="63">
        <v>4</v>
      </c>
      <c r="D29" s="64" t="s">
        <v>166</v>
      </c>
      <c r="E29" s="64" t="s">
        <v>210</v>
      </c>
      <c r="F29" s="61" t="s">
        <v>161</v>
      </c>
      <c r="G29" s="61" t="s">
        <v>161</v>
      </c>
      <c r="H29" s="63" t="b">
        <f>EXACT(Table27[[#This Row],[''originalLick'']],Table27[[#This Row],[''testLick'']])</f>
        <v>1</v>
      </c>
      <c r="I29" s="74" t="s">
        <v>136</v>
      </c>
      <c r="J29" s="63" t="b">
        <v>1</v>
      </c>
      <c r="K29" s="62"/>
    </row>
    <row r="30" spans="2:11" x14ac:dyDescent="0.3">
      <c r="B30" s="69">
        <v>13</v>
      </c>
      <c r="C30" s="69">
        <v>5</v>
      </c>
      <c r="D30" s="70" t="s">
        <v>166</v>
      </c>
      <c r="E30" s="70" t="s">
        <v>228</v>
      </c>
      <c r="F30" s="61" t="s">
        <v>160</v>
      </c>
      <c r="G30" s="61" t="s">
        <v>160</v>
      </c>
      <c r="H30" s="69" t="b">
        <f>EXACT(Table27[[#This Row],[''originalLick'']],Table27[[#This Row],[''testLick'']])</f>
        <v>1</v>
      </c>
      <c r="I30" s="79" t="s">
        <v>136</v>
      </c>
      <c r="J30" s="69" t="b">
        <v>1</v>
      </c>
      <c r="K30" s="62"/>
    </row>
    <row r="31" spans="2:11" x14ac:dyDescent="0.3">
      <c r="B31" s="60">
        <v>3</v>
      </c>
      <c r="C31" s="60">
        <v>1</v>
      </c>
      <c r="D31" s="61" t="s">
        <v>166</v>
      </c>
      <c r="E31" s="61" t="s">
        <v>198</v>
      </c>
      <c r="F31" s="61" t="s">
        <v>160</v>
      </c>
      <c r="G31" s="61" t="s">
        <v>160</v>
      </c>
      <c r="H31" s="60" t="b">
        <f>EXACT(Table27[[#This Row],[''originalLick'']],Table27[[#This Row],[''testLick'']])</f>
        <v>1</v>
      </c>
      <c r="I31" s="73" t="s">
        <v>141</v>
      </c>
      <c r="J31" s="60" t="b">
        <v>0</v>
      </c>
      <c r="K31" s="62"/>
    </row>
    <row r="32" spans="2:11" x14ac:dyDescent="0.3">
      <c r="B32" s="60">
        <v>13</v>
      </c>
      <c r="C32" s="60">
        <v>6</v>
      </c>
      <c r="D32" s="61" t="s">
        <v>160</v>
      </c>
      <c r="E32" s="61" t="s">
        <v>211</v>
      </c>
      <c r="F32" s="61" t="s">
        <v>161</v>
      </c>
      <c r="G32" s="61" t="s">
        <v>161</v>
      </c>
      <c r="H32" s="60" t="b">
        <f>EXACT(Table27[[#This Row],[''originalLick'']],Table27[[#This Row],[''testLick'']])</f>
        <v>1</v>
      </c>
      <c r="I32" s="73" t="s">
        <v>136</v>
      </c>
      <c r="J32" s="60" t="b">
        <v>1</v>
      </c>
      <c r="K32" s="62"/>
    </row>
    <row r="33" spans="2:11" x14ac:dyDescent="0.3">
      <c r="B33" s="60">
        <v>13</v>
      </c>
      <c r="C33" s="60">
        <v>7</v>
      </c>
      <c r="D33" s="61" t="s">
        <v>160</v>
      </c>
      <c r="E33" s="61" t="s">
        <v>229</v>
      </c>
      <c r="F33" s="61" t="s">
        <v>161</v>
      </c>
      <c r="G33" s="61" t="s">
        <v>161</v>
      </c>
      <c r="H33" s="60" t="b">
        <f>EXACT(Table27[[#This Row],[''originalLick'']],Table27[[#This Row],[''testLick'']])</f>
        <v>1</v>
      </c>
      <c r="I33" s="73" t="s">
        <v>136</v>
      </c>
      <c r="J33" s="60" t="b">
        <v>1</v>
      </c>
      <c r="K33" s="62"/>
    </row>
    <row r="34" spans="2:11" x14ac:dyDescent="0.3">
      <c r="B34" s="71">
        <v>13</v>
      </c>
      <c r="C34" s="71">
        <v>8</v>
      </c>
      <c r="D34" s="72" t="s">
        <v>166</v>
      </c>
      <c r="E34" s="72" t="s">
        <v>212</v>
      </c>
      <c r="F34" s="61" t="s">
        <v>160</v>
      </c>
      <c r="G34" s="61" t="s">
        <v>164</v>
      </c>
      <c r="H34" s="71" t="b">
        <f>EXACT(Table27[[#This Row],[''originalLick'']],Table27[[#This Row],[''testLick'']])</f>
        <v>0</v>
      </c>
      <c r="I34" s="80" t="s">
        <v>136</v>
      </c>
      <c r="J34" s="71" t="b">
        <v>1</v>
      </c>
      <c r="K34" s="62" t="s">
        <v>250</v>
      </c>
    </row>
    <row r="35" spans="2:11" x14ac:dyDescent="0.3">
      <c r="B35" s="60">
        <v>14</v>
      </c>
      <c r="C35" s="60">
        <v>4</v>
      </c>
      <c r="D35" s="61" t="s">
        <v>166</v>
      </c>
      <c r="E35" s="61" t="s">
        <v>213</v>
      </c>
      <c r="F35" s="61" t="s">
        <v>161</v>
      </c>
      <c r="G35" s="61" t="s">
        <v>161</v>
      </c>
      <c r="H35" s="60" t="b">
        <f>EXACT(Table27[[#This Row],[''originalLick'']],Table27[[#This Row],[''testLick'']])</f>
        <v>1</v>
      </c>
      <c r="I35" s="73" t="s">
        <v>125</v>
      </c>
      <c r="J35" s="60" t="b">
        <v>1</v>
      </c>
      <c r="K35" s="62"/>
    </row>
    <row r="36" spans="2:11" x14ac:dyDescent="0.3">
      <c r="B36" s="60">
        <v>3</v>
      </c>
      <c r="C36" s="60">
        <v>9</v>
      </c>
      <c r="D36" s="61" t="s">
        <v>160</v>
      </c>
      <c r="E36" s="61" t="s">
        <v>202</v>
      </c>
      <c r="F36" s="61" t="s">
        <v>161</v>
      </c>
      <c r="G36" s="61" t="s">
        <v>161</v>
      </c>
      <c r="H36" s="60" t="b">
        <f>EXACT(Table27[[#This Row],[''originalLick'']],Table27[[#This Row],[''testLick'']])</f>
        <v>1</v>
      </c>
      <c r="I36" s="73" t="s">
        <v>141</v>
      </c>
      <c r="J36" s="60" t="b">
        <v>1</v>
      </c>
      <c r="K36" s="62"/>
    </row>
    <row r="37" spans="2:11" x14ac:dyDescent="0.3">
      <c r="B37" s="60">
        <v>14</v>
      </c>
      <c r="C37" s="60">
        <v>5</v>
      </c>
      <c r="D37" s="61" t="s">
        <v>166</v>
      </c>
      <c r="E37" s="61" t="s">
        <v>218</v>
      </c>
      <c r="F37" s="61" t="s">
        <v>161</v>
      </c>
      <c r="G37" s="61" t="s">
        <v>161</v>
      </c>
      <c r="H37" s="60" t="b">
        <f>EXACT(Table27[[#This Row],[''originalLick'']],Table27[[#This Row],[''testLick'']])</f>
        <v>1</v>
      </c>
      <c r="I37" s="73" t="s">
        <v>125</v>
      </c>
      <c r="J37" s="60" t="b">
        <v>1</v>
      </c>
      <c r="K37" s="62"/>
    </row>
    <row r="38" spans="2:11" x14ac:dyDescent="0.3">
      <c r="B38" s="60">
        <v>14</v>
      </c>
      <c r="C38" s="60">
        <v>6</v>
      </c>
      <c r="D38" s="61" t="s">
        <v>166</v>
      </c>
      <c r="E38" s="61" t="s">
        <v>219</v>
      </c>
      <c r="F38" s="61" t="s">
        <v>161</v>
      </c>
      <c r="G38" s="61" t="s">
        <v>161</v>
      </c>
      <c r="H38" s="60" t="b">
        <f>EXACT(Table27[[#This Row],[''originalLick'']],Table27[[#This Row],[''testLick'']])</f>
        <v>1</v>
      </c>
      <c r="I38" s="73" t="s">
        <v>125</v>
      </c>
      <c r="J38" s="60" t="b">
        <v>1</v>
      </c>
      <c r="K38" s="62"/>
    </row>
    <row r="39" spans="2:11" x14ac:dyDescent="0.3">
      <c r="B39" s="60">
        <v>14</v>
      </c>
      <c r="C39" s="60">
        <v>7</v>
      </c>
      <c r="D39" s="61" t="s">
        <v>166</v>
      </c>
      <c r="E39" s="61" t="s">
        <v>231</v>
      </c>
      <c r="F39" s="61" t="s">
        <v>161</v>
      </c>
      <c r="G39" s="61" t="s">
        <v>161</v>
      </c>
      <c r="H39" s="60" t="b">
        <f>EXACT(Table27[[#This Row],[''originalLick'']],Table27[[#This Row],[''testLick'']])</f>
        <v>1</v>
      </c>
      <c r="I39" s="73" t="s">
        <v>125</v>
      </c>
      <c r="J39" s="60" t="b">
        <v>1</v>
      </c>
      <c r="K39" s="62"/>
    </row>
    <row r="40" spans="2:11" x14ac:dyDescent="0.3">
      <c r="B40" s="60">
        <v>14</v>
      </c>
      <c r="C40" s="60">
        <v>9</v>
      </c>
      <c r="D40" s="61" t="s">
        <v>166</v>
      </c>
      <c r="E40" s="61" t="s">
        <v>220</v>
      </c>
      <c r="F40" s="61" t="s">
        <v>161</v>
      </c>
      <c r="G40" s="61" t="s">
        <v>161</v>
      </c>
      <c r="H40" s="60" t="b">
        <f>EXACT(Table27[[#This Row],[''originalLick'']],Table27[[#This Row],[''testLick'']])</f>
        <v>1</v>
      </c>
      <c r="I40" s="73" t="s">
        <v>125</v>
      </c>
      <c r="J40" s="60" t="b">
        <v>1</v>
      </c>
      <c r="K40" s="62"/>
    </row>
    <row r="41" spans="2:11" x14ac:dyDescent="0.3">
      <c r="B41" s="60">
        <v>2</v>
      </c>
      <c r="C41" s="60">
        <v>6</v>
      </c>
      <c r="D41" s="61" t="s">
        <v>166</v>
      </c>
      <c r="E41" s="61" t="s">
        <v>196</v>
      </c>
      <c r="F41" s="61" t="s">
        <v>162</v>
      </c>
      <c r="G41" s="61" t="s">
        <v>163</v>
      </c>
      <c r="H41" s="60" t="b">
        <f>EXACT(Table27[[#This Row],[''originalLick'']],Table27[[#This Row],[''testLick'']])</f>
        <v>0</v>
      </c>
      <c r="I41" s="73" t="s">
        <v>170</v>
      </c>
      <c r="J41" s="60" t="b">
        <v>0</v>
      </c>
      <c r="K41" s="62"/>
    </row>
    <row r="42" spans="2:11" x14ac:dyDescent="0.3">
      <c r="B42" s="60">
        <v>14</v>
      </c>
      <c r="C42" s="60">
        <v>15</v>
      </c>
      <c r="D42" s="61" t="s">
        <v>166</v>
      </c>
      <c r="E42" s="61" t="s">
        <v>226</v>
      </c>
      <c r="F42" s="61" t="s">
        <v>161</v>
      </c>
      <c r="G42" s="61" t="s">
        <v>161</v>
      </c>
      <c r="H42" s="60" t="b">
        <f>EXACT(Table27[[#This Row],[''originalLick'']],Table27[[#This Row],[''testLick'']])</f>
        <v>1</v>
      </c>
      <c r="I42" s="73" t="s">
        <v>125</v>
      </c>
      <c r="J42" s="60" t="b">
        <v>1</v>
      </c>
      <c r="K42" s="62"/>
    </row>
    <row r="43" spans="2:11" x14ac:dyDescent="0.3">
      <c r="B43" s="60">
        <v>4</v>
      </c>
      <c r="C43" s="60">
        <v>1</v>
      </c>
      <c r="D43" s="61" t="s">
        <v>160</v>
      </c>
      <c r="E43" s="61" t="s">
        <v>198</v>
      </c>
      <c r="F43" s="61" t="s">
        <v>160</v>
      </c>
      <c r="G43" s="61" t="s">
        <v>164</v>
      </c>
      <c r="H43" s="60" t="b">
        <f>EXACT(Table27[[#This Row],[''originalLick'']],Table27[[#This Row],[''testLick'']])</f>
        <v>0</v>
      </c>
      <c r="I43" s="73" t="s">
        <v>140</v>
      </c>
      <c r="J43" s="60" t="b">
        <v>0</v>
      </c>
      <c r="K43" s="62"/>
    </row>
    <row r="44" spans="2:11" x14ac:dyDescent="0.3">
      <c r="B44" s="60">
        <v>4</v>
      </c>
      <c r="C44" s="60">
        <v>2</v>
      </c>
      <c r="D44" s="61" t="s">
        <v>160</v>
      </c>
      <c r="E44" s="61" t="s">
        <v>199</v>
      </c>
      <c r="F44" s="61" t="s">
        <v>160</v>
      </c>
      <c r="G44" s="61" t="s">
        <v>160</v>
      </c>
      <c r="H44" s="60" t="b">
        <f>EXACT(Table27[[#This Row],[''originalLick'']],Table27[[#This Row],[''testLick'']])</f>
        <v>1</v>
      </c>
      <c r="I44" s="73" t="s">
        <v>140</v>
      </c>
      <c r="J44" s="60" t="b">
        <v>0</v>
      </c>
      <c r="K44" s="62"/>
    </row>
    <row r="45" spans="2:11" x14ac:dyDescent="0.3">
      <c r="B45" s="60">
        <v>2</v>
      </c>
      <c r="C45" s="60">
        <v>7</v>
      </c>
      <c r="D45" s="61" t="s">
        <v>166</v>
      </c>
      <c r="E45" s="61" t="s">
        <v>197</v>
      </c>
      <c r="F45" s="61" t="s">
        <v>165</v>
      </c>
      <c r="G45" s="61" t="s">
        <v>161</v>
      </c>
      <c r="H45" s="60" t="b">
        <f>EXACT(Table27[[#This Row],[''originalLick'']],Table27[[#This Row],[''testLick'']])</f>
        <v>0</v>
      </c>
      <c r="I45" s="73" t="s">
        <v>170</v>
      </c>
      <c r="J45" s="60" t="b">
        <v>0</v>
      </c>
      <c r="K45" s="62"/>
    </row>
    <row r="46" spans="2:11" x14ac:dyDescent="0.3">
      <c r="B46" s="60">
        <v>22</v>
      </c>
      <c r="C46" s="60">
        <v>1</v>
      </c>
      <c r="D46" s="61" t="s">
        <v>161</v>
      </c>
      <c r="E46" s="61" t="s">
        <v>209</v>
      </c>
      <c r="F46" s="61" t="s">
        <v>161</v>
      </c>
      <c r="G46" s="61" t="s">
        <v>161</v>
      </c>
      <c r="H46" s="60" t="b">
        <f>EXACT(Table27[[#This Row],[''originalLick'']],Table27[[#This Row],[''testLick'']])</f>
        <v>1</v>
      </c>
      <c r="I46" s="73" t="s">
        <v>126</v>
      </c>
      <c r="J46" s="60" t="b">
        <v>1</v>
      </c>
      <c r="K46" s="62"/>
    </row>
    <row r="47" spans="2:11" x14ac:dyDescent="0.3">
      <c r="B47" s="60">
        <v>14</v>
      </c>
      <c r="C47" s="60">
        <v>19</v>
      </c>
      <c r="D47" s="61" t="s">
        <v>166</v>
      </c>
      <c r="E47" s="61" t="s">
        <v>236</v>
      </c>
      <c r="F47" s="61" t="s">
        <v>161</v>
      </c>
      <c r="G47" s="61" t="s">
        <v>161</v>
      </c>
      <c r="H47" s="60" t="b">
        <f>EXACT(Table27[[#This Row],[''originalLick'']],Table27[[#This Row],[''testLick'']])</f>
        <v>1</v>
      </c>
      <c r="I47" s="73" t="s">
        <v>125</v>
      </c>
      <c r="J47" s="60" t="b">
        <v>1</v>
      </c>
      <c r="K47" s="62"/>
    </row>
    <row r="48" spans="2:11" x14ac:dyDescent="0.3">
      <c r="B48" s="60">
        <v>1</v>
      </c>
      <c r="C48" s="60">
        <v>15</v>
      </c>
      <c r="D48" s="61" t="s">
        <v>166</v>
      </c>
      <c r="E48" s="61" t="s">
        <v>194</v>
      </c>
      <c r="F48" s="61" t="s">
        <v>161</v>
      </c>
      <c r="G48" s="61" t="s">
        <v>161</v>
      </c>
      <c r="H48" s="60" t="b">
        <f>EXACT(Table27[[#This Row],[''originalLick'']],Table27[[#This Row],[''testLick'']])</f>
        <v>1</v>
      </c>
      <c r="I48" s="73" t="s">
        <v>142</v>
      </c>
      <c r="J48" s="60" t="b">
        <v>0</v>
      </c>
      <c r="K48" s="62"/>
    </row>
    <row r="49" spans="2:11" x14ac:dyDescent="0.3">
      <c r="B49" s="60">
        <v>22</v>
      </c>
      <c r="C49" s="60">
        <v>2</v>
      </c>
      <c r="D49" s="61" t="s">
        <v>161</v>
      </c>
      <c r="E49" s="61" t="s">
        <v>210</v>
      </c>
      <c r="F49" s="61" t="s">
        <v>165</v>
      </c>
      <c r="G49" s="61" t="s">
        <v>161</v>
      </c>
      <c r="H49" s="60" t="b">
        <f>EXACT(Table27[[#This Row],[''originalLick'']],Table27[[#This Row],[''testLick'']])</f>
        <v>0</v>
      </c>
      <c r="I49" s="73" t="s">
        <v>126</v>
      </c>
      <c r="J49" s="60" t="b">
        <v>1</v>
      </c>
      <c r="K49" s="62"/>
    </row>
    <row r="50" spans="2:11" x14ac:dyDescent="0.3">
      <c r="B50" s="60">
        <v>4</v>
      </c>
      <c r="C50" s="60">
        <v>8</v>
      </c>
      <c r="D50" s="61" t="s">
        <v>160</v>
      </c>
      <c r="E50" s="61" t="s">
        <v>202</v>
      </c>
      <c r="F50" s="61" t="s">
        <v>161</v>
      </c>
      <c r="G50" s="61" t="s">
        <v>161</v>
      </c>
      <c r="H50" s="60" t="b">
        <f>EXACT(Table27[[#This Row],[''originalLick'']],Table27[[#This Row],[''testLick'']])</f>
        <v>1</v>
      </c>
      <c r="I50" s="73" t="s">
        <v>140</v>
      </c>
      <c r="J50" s="60" t="b">
        <v>1</v>
      </c>
      <c r="K50" s="62"/>
    </row>
    <row r="51" spans="2:11" x14ac:dyDescent="0.3">
      <c r="B51" s="60">
        <v>17</v>
      </c>
      <c r="C51" s="60">
        <v>6</v>
      </c>
      <c r="D51" s="61" t="s">
        <v>166</v>
      </c>
      <c r="E51" s="61" t="s">
        <v>214</v>
      </c>
      <c r="F51" s="61" t="s">
        <v>163</v>
      </c>
      <c r="G51" s="61" t="s">
        <v>163</v>
      </c>
      <c r="H51" s="60" t="b">
        <f>EXACT(Table27[[#This Row],[''originalLick'']],Table27[[#This Row],[''testLick'']])</f>
        <v>1</v>
      </c>
      <c r="I51" s="73" t="s">
        <v>122</v>
      </c>
      <c r="J51" s="60" t="b">
        <v>1</v>
      </c>
      <c r="K51" s="62"/>
    </row>
    <row r="52" spans="2:11" x14ac:dyDescent="0.3">
      <c r="B52" s="60">
        <v>4</v>
      </c>
      <c r="C52" s="60">
        <v>11</v>
      </c>
      <c r="D52" s="61" t="s">
        <v>166</v>
      </c>
      <c r="E52" s="61" t="s">
        <v>196</v>
      </c>
      <c r="F52" s="61" t="s">
        <v>161</v>
      </c>
      <c r="G52" s="61" t="s">
        <v>161</v>
      </c>
      <c r="H52" s="60" t="b">
        <f>EXACT(Table27[[#This Row],[''originalLick'']],Table27[[#This Row],[''testLick'']])</f>
        <v>1</v>
      </c>
      <c r="I52" s="73" t="s">
        <v>140</v>
      </c>
      <c r="J52" s="60" t="b">
        <v>0</v>
      </c>
      <c r="K52" s="62"/>
    </row>
    <row r="53" spans="2:11" x14ac:dyDescent="0.3">
      <c r="B53" s="60">
        <v>17</v>
      </c>
      <c r="C53" s="60">
        <v>11</v>
      </c>
      <c r="D53" s="61" t="s">
        <v>166</v>
      </c>
      <c r="E53" s="61" t="s">
        <v>225</v>
      </c>
      <c r="F53" s="61" t="s">
        <v>163</v>
      </c>
      <c r="G53" s="61" t="s">
        <v>163</v>
      </c>
      <c r="H53" s="60" t="b">
        <f>EXACT(Table27[[#This Row],[''originalLick'']],Table27[[#This Row],[''testLick'']])</f>
        <v>1</v>
      </c>
      <c r="I53" s="73" t="s">
        <v>122</v>
      </c>
      <c r="J53" s="60" t="b">
        <v>1</v>
      </c>
      <c r="K53" s="62"/>
    </row>
    <row r="54" spans="2:11" x14ac:dyDescent="0.3">
      <c r="B54" s="60">
        <v>13</v>
      </c>
      <c r="C54" s="60">
        <v>9</v>
      </c>
      <c r="D54" s="61" t="s">
        <v>166</v>
      </c>
      <c r="E54" s="61" t="s">
        <v>218</v>
      </c>
      <c r="F54" s="61" t="s">
        <v>161</v>
      </c>
      <c r="G54" s="61" t="s">
        <v>161</v>
      </c>
      <c r="H54" s="60" t="b">
        <f>EXACT(Table27[[#This Row],[''originalLick'']],Table27[[#This Row],[''testLick'']])</f>
        <v>1</v>
      </c>
      <c r="I54" s="73" t="s">
        <v>136</v>
      </c>
      <c r="J54" s="60" t="b">
        <v>1</v>
      </c>
      <c r="K54" s="62"/>
    </row>
    <row r="55" spans="2:11" x14ac:dyDescent="0.3">
      <c r="B55" s="60">
        <v>17</v>
      </c>
      <c r="C55" s="60">
        <v>1</v>
      </c>
      <c r="D55" s="61" t="s">
        <v>166</v>
      </c>
      <c r="E55" s="61" t="s">
        <v>209</v>
      </c>
      <c r="F55" s="61" t="s">
        <v>161</v>
      </c>
      <c r="G55" s="61" t="s">
        <v>161</v>
      </c>
      <c r="H55" s="60" t="b">
        <f>EXACT(Table27[[#This Row],[''originalLick'']],Table27[[#This Row],[''testLick'']])</f>
        <v>1</v>
      </c>
      <c r="I55" s="73" t="s">
        <v>122</v>
      </c>
      <c r="J55" s="60" t="b">
        <v>1</v>
      </c>
      <c r="K55" s="62"/>
    </row>
    <row r="56" spans="2:11" x14ac:dyDescent="0.3">
      <c r="B56" s="60">
        <v>17</v>
      </c>
      <c r="C56" s="60">
        <v>8</v>
      </c>
      <c r="D56" s="61" t="s">
        <v>166</v>
      </c>
      <c r="E56" s="61" t="s">
        <v>223</v>
      </c>
      <c r="F56" s="61" t="s">
        <v>161</v>
      </c>
      <c r="G56" s="61" t="s">
        <v>161</v>
      </c>
      <c r="H56" s="60" t="b">
        <f>EXACT(Table27[[#This Row],[''originalLick'']],Table27[[#This Row],[''testLick'']])</f>
        <v>1</v>
      </c>
      <c r="I56" s="73" t="s">
        <v>122</v>
      </c>
      <c r="J56" s="60" t="b">
        <v>1</v>
      </c>
      <c r="K56" s="62"/>
    </row>
    <row r="57" spans="2:11" x14ac:dyDescent="0.3">
      <c r="B57" s="60">
        <v>19</v>
      </c>
      <c r="C57" s="60">
        <v>1</v>
      </c>
      <c r="D57" s="61" t="s">
        <v>166</v>
      </c>
      <c r="E57" s="61" t="s">
        <v>208</v>
      </c>
      <c r="F57" s="61" t="s">
        <v>161</v>
      </c>
      <c r="G57" s="61" t="s">
        <v>161</v>
      </c>
      <c r="H57" s="60" t="b">
        <f>EXACT(Table27[[#This Row],[''originalLick'']],Table27[[#This Row],[''testLick'']])</f>
        <v>1</v>
      </c>
      <c r="I57" s="73" t="s">
        <v>120</v>
      </c>
      <c r="J57" s="60" t="b">
        <v>1</v>
      </c>
      <c r="K57" s="62"/>
    </row>
    <row r="58" spans="2:11" x14ac:dyDescent="0.3">
      <c r="B58" s="60">
        <v>14</v>
      </c>
      <c r="C58" s="60">
        <v>1</v>
      </c>
      <c r="D58" s="61" t="s">
        <v>166</v>
      </c>
      <c r="E58" s="61" t="s">
        <v>208</v>
      </c>
      <c r="F58" s="61" t="s">
        <v>161</v>
      </c>
      <c r="G58" s="61" t="s">
        <v>161</v>
      </c>
      <c r="H58" s="60" t="b">
        <f>EXACT(Table27[[#This Row],[''originalLick'']],Table27[[#This Row],[''testLick'']])</f>
        <v>1</v>
      </c>
      <c r="I58" s="73" t="s">
        <v>125</v>
      </c>
      <c r="J58" s="60" t="b">
        <v>0</v>
      </c>
      <c r="K58" s="62"/>
    </row>
    <row r="59" spans="2:11" x14ac:dyDescent="0.3">
      <c r="B59" s="60">
        <v>22</v>
      </c>
      <c r="C59" s="60">
        <v>3</v>
      </c>
      <c r="D59" s="61" t="s">
        <v>160</v>
      </c>
      <c r="E59" s="61" t="s">
        <v>228</v>
      </c>
      <c r="F59" s="61" t="s">
        <v>161</v>
      </c>
      <c r="G59" s="61" t="s">
        <v>161</v>
      </c>
      <c r="H59" s="60" t="b">
        <f>EXACT(Table27[[#This Row],[''originalLick'']],Table27[[#This Row],[''testLick'']])</f>
        <v>1</v>
      </c>
      <c r="I59" s="73" t="s">
        <v>126</v>
      </c>
      <c r="J59" s="60" t="b">
        <v>1</v>
      </c>
      <c r="K59" s="62"/>
    </row>
    <row r="60" spans="2:11" x14ac:dyDescent="0.3">
      <c r="B60" s="69">
        <v>3</v>
      </c>
      <c r="C60" s="69">
        <v>7</v>
      </c>
      <c r="D60" s="70" t="s">
        <v>166</v>
      </c>
      <c r="E60" s="70" t="s">
        <v>187</v>
      </c>
      <c r="F60" s="61" t="s">
        <v>162</v>
      </c>
      <c r="G60" s="61" t="s">
        <v>163</v>
      </c>
      <c r="H60" s="69" t="b">
        <f>EXACT(Table27[[#This Row],[''originalLick'']],Table27[[#This Row],[''testLick'']])</f>
        <v>0</v>
      </c>
      <c r="I60" s="79" t="s">
        <v>141</v>
      </c>
      <c r="J60" s="69" t="b">
        <v>1</v>
      </c>
      <c r="K60" s="62"/>
    </row>
    <row r="61" spans="2:11" x14ac:dyDescent="0.3">
      <c r="B61" s="60">
        <v>6</v>
      </c>
      <c r="C61" s="60">
        <v>7</v>
      </c>
      <c r="D61" s="61" t="s">
        <v>160</v>
      </c>
      <c r="E61" s="61" t="s">
        <v>187</v>
      </c>
      <c r="F61" s="61" t="s">
        <v>162</v>
      </c>
      <c r="G61" s="61" t="s">
        <v>163</v>
      </c>
      <c r="H61" s="60" t="b">
        <f>EXACT(Table27[[#This Row],[''originalLick'']],Table27[[#This Row],[''testLick'']])</f>
        <v>0</v>
      </c>
      <c r="I61" s="73" t="s">
        <v>139</v>
      </c>
      <c r="J61" s="60" t="b">
        <v>0</v>
      </c>
      <c r="K61" s="62"/>
    </row>
    <row r="62" spans="2:11" x14ac:dyDescent="0.3">
      <c r="B62" s="71">
        <v>20</v>
      </c>
      <c r="C62" s="71">
        <v>1</v>
      </c>
      <c r="D62" s="72" t="s">
        <v>166</v>
      </c>
      <c r="E62" s="72" t="s">
        <v>208</v>
      </c>
      <c r="F62" s="61" t="s">
        <v>160</v>
      </c>
      <c r="G62" s="61" t="s">
        <v>164</v>
      </c>
      <c r="H62" s="71" t="b">
        <f>EXACT(Table27[[#This Row],[''originalLick'']],Table27[[#This Row],[''testLick'']])</f>
        <v>0</v>
      </c>
      <c r="I62" s="80" t="s">
        <v>175</v>
      </c>
      <c r="J62" s="71" t="b">
        <v>1</v>
      </c>
      <c r="K62" s="62" t="s">
        <v>250</v>
      </c>
    </row>
    <row r="63" spans="2:11" x14ac:dyDescent="0.3">
      <c r="B63" s="60">
        <v>6</v>
      </c>
      <c r="C63" s="60">
        <v>9</v>
      </c>
      <c r="D63" s="61" t="s">
        <v>160</v>
      </c>
      <c r="E63" s="61" t="s">
        <v>190</v>
      </c>
      <c r="F63" s="61" t="s">
        <v>165</v>
      </c>
      <c r="G63" s="61" t="s">
        <v>161</v>
      </c>
      <c r="H63" s="60" t="b">
        <f>EXACT(Table27[[#This Row],[''originalLick'']],Table27[[#This Row],[''testLick'']])</f>
        <v>0</v>
      </c>
      <c r="I63" s="73" t="s">
        <v>139</v>
      </c>
      <c r="J63" s="60" t="b">
        <v>1</v>
      </c>
      <c r="K63" s="62"/>
    </row>
    <row r="64" spans="2:11" x14ac:dyDescent="0.3">
      <c r="B64" s="60">
        <v>6</v>
      </c>
      <c r="C64" s="60">
        <v>10</v>
      </c>
      <c r="D64" s="61" t="s">
        <v>160</v>
      </c>
      <c r="E64" s="61" t="s">
        <v>202</v>
      </c>
      <c r="F64" s="61" t="s">
        <v>162</v>
      </c>
      <c r="G64" s="61" t="s">
        <v>163</v>
      </c>
      <c r="H64" s="60" t="b">
        <f>EXACT(Table27[[#This Row],[''originalLick'']],Table27[[#This Row],[''testLick'']])</f>
        <v>0</v>
      </c>
      <c r="I64" s="73" t="s">
        <v>139</v>
      </c>
      <c r="J64" s="60" t="b">
        <v>0</v>
      </c>
      <c r="K64" s="62"/>
    </row>
    <row r="65" spans="2:11" x14ac:dyDescent="0.3">
      <c r="B65" s="60">
        <v>6</v>
      </c>
      <c r="C65" s="60">
        <v>11</v>
      </c>
      <c r="D65" s="61" t="s">
        <v>160</v>
      </c>
      <c r="E65" s="61" t="s">
        <v>191</v>
      </c>
      <c r="F65" s="61" t="s">
        <v>161</v>
      </c>
      <c r="G65" s="61" t="s">
        <v>161</v>
      </c>
      <c r="H65" s="60" t="b">
        <f>EXACT(Table27[[#This Row],[''originalLick'']],Table27[[#This Row],[''testLick'']])</f>
        <v>1</v>
      </c>
      <c r="I65" s="73" t="s">
        <v>139</v>
      </c>
      <c r="J65" s="60" t="b">
        <v>1</v>
      </c>
      <c r="K65" s="62"/>
    </row>
    <row r="66" spans="2:11" x14ac:dyDescent="0.3">
      <c r="B66" s="60">
        <v>6</v>
      </c>
      <c r="C66" s="60">
        <v>12</v>
      </c>
      <c r="D66" s="61" t="s">
        <v>160</v>
      </c>
      <c r="E66" s="61" t="s">
        <v>193</v>
      </c>
      <c r="F66" s="61" t="s">
        <v>165</v>
      </c>
      <c r="G66" s="61" t="s">
        <v>161</v>
      </c>
      <c r="H66" s="60" t="b">
        <f>EXACT(Table27[[#This Row],[''originalLick'']],Table27[[#This Row],[''testLick'']])</f>
        <v>0</v>
      </c>
      <c r="I66" s="73" t="s">
        <v>139</v>
      </c>
      <c r="J66" s="60" t="b">
        <v>1</v>
      </c>
      <c r="K66" s="62"/>
    </row>
    <row r="67" spans="2:11" x14ac:dyDescent="0.3">
      <c r="B67" s="60">
        <v>20</v>
      </c>
      <c r="C67" s="60">
        <v>3</v>
      </c>
      <c r="D67" s="61" t="s">
        <v>166</v>
      </c>
      <c r="E67" s="61" t="s">
        <v>209</v>
      </c>
      <c r="F67" s="61" t="s">
        <v>161</v>
      </c>
      <c r="G67" s="61" t="s">
        <v>161</v>
      </c>
      <c r="H67" s="60" t="b">
        <f>EXACT(Table27[[#This Row],[''originalLick'']],Table27[[#This Row],[''testLick'']])</f>
        <v>1</v>
      </c>
      <c r="I67" s="73" t="s">
        <v>175</v>
      </c>
      <c r="J67" s="60" t="b">
        <v>1</v>
      </c>
      <c r="K67" s="62"/>
    </row>
    <row r="68" spans="2:11" x14ac:dyDescent="0.3">
      <c r="B68" s="60">
        <v>20</v>
      </c>
      <c r="C68" s="60">
        <v>4</v>
      </c>
      <c r="D68" s="61" t="s">
        <v>166</v>
      </c>
      <c r="E68" s="61" t="s">
        <v>210</v>
      </c>
      <c r="F68" s="61" t="s">
        <v>161</v>
      </c>
      <c r="G68" s="61" t="s">
        <v>161</v>
      </c>
      <c r="H68" s="60" t="b">
        <f>EXACT(Table27[[#This Row],[''originalLick'']],Table27[[#This Row],[''testLick'']])</f>
        <v>1</v>
      </c>
      <c r="I68" s="73" t="s">
        <v>175</v>
      </c>
      <c r="J68" s="60" t="b">
        <v>1</v>
      </c>
      <c r="K68" s="62"/>
    </row>
    <row r="69" spans="2:11" x14ac:dyDescent="0.3">
      <c r="B69" s="60">
        <v>6</v>
      </c>
      <c r="C69" s="60">
        <v>15</v>
      </c>
      <c r="D69" s="61" t="s">
        <v>160</v>
      </c>
      <c r="E69" s="61" t="s">
        <v>197</v>
      </c>
      <c r="F69" s="61" t="s">
        <v>161</v>
      </c>
      <c r="G69" s="61" t="s">
        <v>161</v>
      </c>
      <c r="H69" s="60" t="b">
        <f>EXACT(Table27[[#This Row],[''originalLick'']],Table27[[#This Row],[''testLick'']])</f>
        <v>1</v>
      </c>
      <c r="I69" s="73" t="s">
        <v>139</v>
      </c>
      <c r="J69" s="60" t="b">
        <v>1</v>
      </c>
      <c r="K69" s="62"/>
    </row>
    <row r="70" spans="2:11" x14ac:dyDescent="0.3">
      <c r="B70" s="60">
        <v>14</v>
      </c>
      <c r="C70" s="60">
        <v>13</v>
      </c>
      <c r="D70" s="61" t="s">
        <v>166</v>
      </c>
      <c r="E70" s="61" t="s">
        <v>224</v>
      </c>
      <c r="F70" s="61" t="s">
        <v>161</v>
      </c>
      <c r="G70" s="61" t="s">
        <v>161</v>
      </c>
      <c r="H70" s="60" t="b">
        <f>EXACT(Table27[[#This Row],[''originalLick'']],Table27[[#This Row],[''testLick'']])</f>
        <v>1</v>
      </c>
      <c r="I70" s="73" t="s">
        <v>125</v>
      </c>
      <c r="J70" s="60" t="b">
        <v>0</v>
      </c>
      <c r="K70" s="62"/>
    </row>
    <row r="71" spans="2:11" x14ac:dyDescent="0.3">
      <c r="B71" s="60">
        <v>7</v>
      </c>
      <c r="C71" s="60">
        <v>2</v>
      </c>
      <c r="D71" s="61" t="s">
        <v>160</v>
      </c>
      <c r="E71" s="61" t="s">
        <v>183</v>
      </c>
      <c r="F71" s="61" t="s">
        <v>160</v>
      </c>
      <c r="G71" s="61" t="s">
        <v>160</v>
      </c>
      <c r="H71" s="60" t="b">
        <f>EXACT(Table27[[#This Row],[''originalLick'']],Table27[[#This Row],[''testLick'']])</f>
        <v>1</v>
      </c>
      <c r="I71" s="73" t="s">
        <v>171</v>
      </c>
      <c r="J71" s="60" t="b">
        <v>0</v>
      </c>
      <c r="K71" s="62"/>
    </row>
    <row r="72" spans="2:11" x14ac:dyDescent="0.3">
      <c r="B72" s="60">
        <v>20</v>
      </c>
      <c r="C72" s="60">
        <v>5</v>
      </c>
      <c r="D72" s="61" t="s">
        <v>166</v>
      </c>
      <c r="E72" s="61" t="s">
        <v>228</v>
      </c>
      <c r="F72" s="61" t="s">
        <v>160</v>
      </c>
      <c r="G72" s="61" t="s">
        <v>160</v>
      </c>
      <c r="H72" s="60" t="b">
        <f>EXACT(Table27[[#This Row],[''originalLick'']],Table27[[#This Row],[''testLick'']])</f>
        <v>1</v>
      </c>
      <c r="I72" s="73" t="s">
        <v>175</v>
      </c>
      <c r="J72" s="60" t="b">
        <v>1</v>
      </c>
      <c r="K72" s="62"/>
    </row>
    <row r="73" spans="2:11" x14ac:dyDescent="0.3">
      <c r="B73" s="71">
        <v>20</v>
      </c>
      <c r="C73" s="71">
        <v>8</v>
      </c>
      <c r="D73" s="72" t="s">
        <v>166</v>
      </c>
      <c r="E73" s="72" t="s">
        <v>212</v>
      </c>
      <c r="F73" s="61" t="s">
        <v>160</v>
      </c>
      <c r="G73" s="61" t="s">
        <v>164</v>
      </c>
      <c r="H73" s="71" t="b">
        <f>EXACT(Table27[[#This Row],[''originalLick'']],Table27[[#This Row],[''testLick'']])</f>
        <v>0</v>
      </c>
      <c r="I73" s="80" t="s">
        <v>175</v>
      </c>
      <c r="J73" s="71" t="b">
        <v>1</v>
      </c>
      <c r="K73" s="62" t="s">
        <v>250</v>
      </c>
    </row>
    <row r="74" spans="2:11" x14ac:dyDescent="0.3">
      <c r="B74" s="60">
        <v>15</v>
      </c>
      <c r="C74" s="60">
        <v>1</v>
      </c>
      <c r="D74" s="61" t="s">
        <v>166</v>
      </c>
      <c r="E74" s="61" t="s">
        <v>210</v>
      </c>
      <c r="F74" s="61" t="s">
        <v>161</v>
      </c>
      <c r="G74" s="61" t="s">
        <v>161</v>
      </c>
      <c r="H74" s="60" t="b">
        <f>EXACT(Table27[[#This Row],[''originalLick'']],Table27[[#This Row],[''testLick'']])</f>
        <v>1</v>
      </c>
      <c r="I74" s="73" t="s">
        <v>124</v>
      </c>
      <c r="J74" s="60" t="b">
        <v>0</v>
      </c>
      <c r="K74" s="62"/>
    </row>
    <row r="75" spans="2:11" x14ac:dyDescent="0.3">
      <c r="B75" s="60">
        <v>7</v>
      </c>
      <c r="C75" s="60">
        <v>6</v>
      </c>
      <c r="D75" s="61" t="s">
        <v>160</v>
      </c>
      <c r="E75" s="61" t="s">
        <v>187</v>
      </c>
      <c r="F75" s="61" t="s">
        <v>162</v>
      </c>
      <c r="G75" s="61" t="s">
        <v>163</v>
      </c>
      <c r="H75" s="60" t="b">
        <f>EXACT(Table27[[#This Row],[''originalLick'']],Table27[[#This Row],[''testLick'']])</f>
        <v>0</v>
      </c>
      <c r="I75" s="73" t="s">
        <v>171</v>
      </c>
      <c r="J75" s="60" t="b">
        <v>0</v>
      </c>
      <c r="K75" s="62"/>
    </row>
    <row r="76" spans="2:11" x14ac:dyDescent="0.3">
      <c r="B76" s="60">
        <v>20</v>
      </c>
      <c r="C76" s="60">
        <v>9</v>
      </c>
      <c r="D76" s="61" t="s">
        <v>166</v>
      </c>
      <c r="E76" s="61" t="s">
        <v>218</v>
      </c>
      <c r="F76" s="61" t="s">
        <v>161</v>
      </c>
      <c r="G76" s="61" t="s">
        <v>161</v>
      </c>
      <c r="H76" s="60" t="b">
        <f>EXACT(Table27[[#This Row],[''originalLick'']],Table27[[#This Row],[''testLick'']])</f>
        <v>1</v>
      </c>
      <c r="I76" s="73" t="s">
        <v>175</v>
      </c>
      <c r="J76" s="60" t="b">
        <v>1</v>
      </c>
      <c r="K76" s="62"/>
    </row>
    <row r="77" spans="2:11" x14ac:dyDescent="0.3">
      <c r="B77" s="60">
        <v>20</v>
      </c>
      <c r="C77" s="60">
        <v>10</v>
      </c>
      <c r="D77" s="61" t="s">
        <v>166</v>
      </c>
      <c r="E77" s="61" t="s">
        <v>214</v>
      </c>
      <c r="F77" s="61" t="s">
        <v>160</v>
      </c>
      <c r="G77" s="61" t="s">
        <v>160</v>
      </c>
      <c r="H77" s="60" t="b">
        <f>EXACT(Table27[[#This Row],[''originalLick'']],Table27[[#This Row],[''testLick'']])</f>
        <v>1</v>
      </c>
      <c r="I77" s="73" t="s">
        <v>175</v>
      </c>
      <c r="J77" s="60" t="b">
        <v>1</v>
      </c>
      <c r="K77" s="62"/>
    </row>
    <row r="78" spans="2:11" x14ac:dyDescent="0.3">
      <c r="B78" s="60">
        <v>17</v>
      </c>
      <c r="C78" s="60">
        <v>14</v>
      </c>
      <c r="D78" s="61" t="s">
        <v>166</v>
      </c>
      <c r="E78" s="61" t="s">
        <v>227</v>
      </c>
      <c r="F78" s="61" t="s">
        <v>161</v>
      </c>
      <c r="G78" s="61" t="s">
        <v>161</v>
      </c>
      <c r="H78" s="60" t="b">
        <f>EXACT(Table27[[#This Row],[''originalLick'']],Table27[[#This Row],[''testLick'']])</f>
        <v>1</v>
      </c>
      <c r="I78" s="73" t="s">
        <v>122</v>
      </c>
      <c r="J78" s="60" t="b">
        <v>0</v>
      </c>
      <c r="K78" s="62"/>
    </row>
    <row r="79" spans="2:11" x14ac:dyDescent="0.3">
      <c r="B79" s="60">
        <v>7</v>
      </c>
      <c r="C79" s="60">
        <v>10</v>
      </c>
      <c r="D79" s="61" t="s">
        <v>160</v>
      </c>
      <c r="E79" s="61" t="s">
        <v>202</v>
      </c>
      <c r="F79" s="61" t="s">
        <v>162</v>
      </c>
      <c r="G79" s="61" t="s">
        <v>163</v>
      </c>
      <c r="H79" s="60" t="b">
        <f>EXACT(Table27[[#This Row],[''originalLick'']],Table27[[#This Row],[''testLick'']])</f>
        <v>0</v>
      </c>
      <c r="I79" s="73" t="s">
        <v>171</v>
      </c>
      <c r="J79" s="60" t="b">
        <v>0</v>
      </c>
      <c r="K79" s="62"/>
    </row>
    <row r="80" spans="2:11" x14ac:dyDescent="0.3">
      <c r="B80" s="60">
        <v>22</v>
      </c>
      <c r="C80" s="60">
        <v>5</v>
      </c>
      <c r="D80" s="61" t="s">
        <v>161</v>
      </c>
      <c r="E80" s="61" t="s">
        <v>212</v>
      </c>
      <c r="F80" s="61" t="s">
        <v>160</v>
      </c>
      <c r="G80" s="61" t="s">
        <v>160</v>
      </c>
      <c r="H80" s="60" t="b">
        <f>EXACT(Table27[[#This Row],[''originalLick'']],Table27[[#This Row],[''testLick'']])</f>
        <v>1</v>
      </c>
      <c r="I80" s="73" t="s">
        <v>126</v>
      </c>
      <c r="J80" s="60" t="b">
        <v>1</v>
      </c>
      <c r="K80" s="62"/>
    </row>
    <row r="81" spans="2:11" x14ac:dyDescent="0.3">
      <c r="B81" s="60">
        <v>21</v>
      </c>
      <c r="C81" s="60">
        <v>3</v>
      </c>
      <c r="D81" s="61" t="s">
        <v>166</v>
      </c>
      <c r="E81" s="61" t="s">
        <v>212</v>
      </c>
      <c r="F81" s="61" t="s">
        <v>161</v>
      </c>
      <c r="G81" s="61" t="s">
        <v>161</v>
      </c>
      <c r="H81" s="60" t="b">
        <f>EXACT(Table27[[#This Row],[''originalLick'']],Table27[[#This Row],[''testLick'']])</f>
        <v>1</v>
      </c>
      <c r="I81" s="73" t="s">
        <v>119</v>
      </c>
      <c r="J81" s="60" t="b">
        <v>1</v>
      </c>
      <c r="K81" s="62"/>
    </row>
    <row r="82" spans="2:11" x14ac:dyDescent="0.3">
      <c r="B82" s="60">
        <v>7</v>
      </c>
      <c r="C82" s="60">
        <v>13</v>
      </c>
      <c r="D82" s="61" t="s">
        <v>160</v>
      </c>
      <c r="E82" s="61" t="s">
        <v>195</v>
      </c>
      <c r="F82" s="61" t="s">
        <v>162</v>
      </c>
      <c r="G82" s="61" t="s">
        <v>163</v>
      </c>
      <c r="H82" s="60" t="b">
        <f>EXACT(Table27[[#This Row],[''originalLick'']],Table27[[#This Row],[''testLick'']])</f>
        <v>0</v>
      </c>
      <c r="I82" s="73" t="s">
        <v>171</v>
      </c>
      <c r="J82" s="60" t="b">
        <v>0</v>
      </c>
      <c r="K82" s="62"/>
    </row>
    <row r="83" spans="2:11" x14ac:dyDescent="0.3">
      <c r="B83" s="60">
        <v>21</v>
      </c>
      <c r="C83" s="60">
        <v>4</v>
      </c>
      <c r="D83" s="61" t="s">
        <v>166</v>
      </c>
      <c r="E83" s="61" t="s">
        <v>218</v>
      </c>
      <c r="F83" s="61" t="s">
        <v>161</v>
      </c>
      <c r="G83" s="61" t="s">
        <v>161</v>
      </c>
      <c r="H83" s="60" t="b">
        <f>EXACT(Table27[[#This Row],[''originalLick'']],Table27[[#This Row],[''testLick'']])</f>
        <v>1</v>
      </c>
      <c r="I83" s="73" t="s">
        <v>119</v>
      </c>
      <c r="J83" s="60" t="b">
        <v>1</v>
      </c>
      <c r="K83" s="62"/>
    </row>
    <row r="84" spans="2:11" x14ac:dyDescent="0.3">
      <c r="B84" s="60">
        <v>21</v>
      </c>
      <c r="C84" s="60">
        <v>8</v>
      </c>
      <c r="D84" s="61" t="s">
        <v>166</v>
      </c>
      <c r="E84" s="61" t="s">
        <v>220</v>
      </c>
      <c r="F84" s="61" t="s">
        <v>161</v>
      </c>
      <c r="G84" s="61" t="s">
        <v>161</v>
      </c>
      <c r="H84" s="60" t="b">
        <f>EXACT(Table27[[#This Row],[''originalLick'']],Table27[[#This Row],[''testLick'']])</f>
        <v>1</v>
      </c>
      <c r="I84" s="73" t="s">
        <v>119</v>
      </c>
      <c r="J84" s="60" t="b">
        <v>1</v>
      </c>
      <c r="K84" s="62"/>
    </row>
    <row r="85" spans="2:11" x14ac:dyDescent="0.3">
      <c r="B85" s="60">
        <v>21</v>
      </c>
      <c r="C85" s="60">
        <v>11</v>
      </c>
      <c r="D85" s="61" t="s">
        <v>166</v>
      </c>
      <c r="E85" s="61" t="s">
        <v>223</v>
      </c>
      <c r="F85" s="61" t="s">
        <v>161</v>
      </c>
      <c r="G85" s="61" t="s">
        <v>161</v>
      </c>
      <c r="H85" s="60" t="b">
        <f>EXACT(Table27[[#This Row],[''originalLick'']],Table27[[#This Row],[''testLick'']])</f>
        <v>1</v>
      </c>
      <c r="I85" s="73" t="s">
        <v>119</v>
      </c>
      <c r="J85" s="60" t="b">
        <v>1</v>
      </c>
      <c r="K85" s="62"/>
    </row>
    <row r="86" spans="2:11" x14ac:dyDescent="0.3">
      <c r="B86" s="60">
        <v>20</v>
      </c>
      <c r="C86" s="60">
        <v>13</v>
      </c>
      <c r="D86" s="61" t="s">
        <v>166</v>
      </c>
      <c r="E86" s="61" t="s">
        <v>220</v>
      </c>
      <c r="F86" s="61" t="s">
        <v>160</v>
      </c>
      <c r="G86" s="61" t="s">
        <v>160</v>
      </c>
      <c r="H86" s="60" t="b">
        <f>EXACT(Table27[[#This Row],[''originalLick'']],Table27[[#This Row],[''testLick'']])</f>
        <v>1</v>
      </c>
      <c r="I86" s="73" t="s">
        <v>175</v>
      </c>
      <c r="J86" s="60" t="b">
        <v>1</v>
      </c>
      <c r="K86" s="62"/>
    </row>
    <row r="87" spans="2:11" x14ac:dyDescent="0.3">
      <c r="B87" s="60">
        <v>22</v>
      </c>
      <c r="C87" s="60">
        <v>6</v>
      </c>
      <c r="D87" s="61" t="s">
        <v>161</v>
      </c>
      <c r="E87" s="61" t="s">
        <v>214</v>
      </c>
      <c r="F87" s="61" t="s">
        <v>161</v>
      </c>
      <c r="G87" s="61" t="s">
        <v>161</v>
      </c>
      <c r="H87" s="60" t="b">
        <f>EXACT(Table27[[#This Row],[''originalLick'']],Table27[[#This Row],[''testLick'']])</f>
        <v>1</v>
      </c>
      <c r="I87" s="73" t="s">
        <v>126</v>
      </c>
      <c r="J87" s="60" t="b">
        <v>1</v>
      </c>
      <c r="K87" s="62"/>
    </row>
    <row r="88" spans="2:11" x14ac:dyDescent="0.3">
      <c r="B88" s="60">
        <v>8</v>
      </c>
      <c r="C88" s="60">
        <v>5</v>
      </c>
      <c r="D88" s="61" t="s">
        <v>160</v>
      </c>
      <c r="E88" s="61" t="s">
        <v>195</v>
      </c>
      <c r="F88" s="61" t="s">
        <v>160</v>
      </c>
      <c r="G88" s="61" t="s">
        <v>160</v>
      </c>
      <c r="H88" s="60" t="b">
        <f>EXACT(Table27[[#This Row],[''originalLick'']],Table27[[#This Row],[''testLick'']])</f>
        <v>1</v>
      </c>
      <c r="I88" s="73" t="s">
        <v>172</v>
      </c>
      <c r="J88" s="60" t="b">
        <v>0</v>
      </c>
      <c r="K88" s="62"/>
    </row>
    <row r="89" spans="2:11" x14ac:dyDescent="0.3">
      <c r="B89" s="60">
        <v>3</v>
      </c>
      <c r="C89" s="60">
        <v>13</v>
      </c>
      <c r="D89" s="61" t="s">
        <v>166</v>
      </c>
      <c r="E89" s="61" t="s">
        <v>196</v>
      </c>
      <c r="F89" s="61" t="s">
        <v>162</v>
      </c>
      <c r="G89" s="61" t="s">
        <v>163</v>
      </c>
      <c r="H89" s="60" t="b">
        <f>EXACT(Table27[[#This Row],[''originalLick'']],Table27[[#This Row],[''testLick'']])</f>
        <v>0</v>
      </c>
      <c r="I89" s="73" t="s">
        <v>141</v>
      </c>
      <c r="J89" s="60" t="b">
        <v>0</v>
      </c>
      <c r="K89" s="62"/>
    </row>
    <row r="90" spans="2:11" x14ac:dyDescent="0.3">
      <c r="B90" s="69">
        <v>4</v>
      </c>
      <c r="C90" s="69">
        <v>6</v>
      </c>
      <c r="D90" s="70" t="s">
        <v>166</v>
      </c>
      <c r="E90" s="70" t="s">
        <v>187</v>
      </c>
      <c r="F90" s="61" t="s">
        <v>162</v>
      </c>
      <c r="G90" s="61" t="s">
        <v>163</v>
      </c>
      <c r="H90" s="69" t="b">
        <f>EXACT(Table27[[#This Row],[''originalLick'']],Table27[[#This Row],[''testLick'']])</f>
        <v>0</v>
      </c>
      <c r="I90" s="79" t="s">
        <v>140</v>
      </c>
      <c r="J90" s="69" t="b">
        <v>1</v>
      </c>
      <c r="K90" s="62"/>
    </row>
    <row r="91" spans="2:11" x14ac:dyDescent="0.3">
      <c r="B91" s="60">
        <v>4</v>
      </c>
      <c r="C91" s="60">
        <v>9</v>
      </c>
      <c r="D91" s="61" t="s">
        <v>166</v>
      </c>
      <c r="E91" s="61" t="s">
        <v>193</v>
      </c>
      <c r="F91" s="61" t="s">
        <v>160</v>
      </c>
      <c r="G91" s="61" t="s">
        <v>164</v>
      </c>
      <c r="H91" s="60" t="b">
        <f>EXACT(Table27[[#This Row],[''originalLick'']],Table27[[#This Row],[''testLick'']])</f>
        <v>0</v>
      </c>
      <c r="I91" s="73" t="s">
        <v>140</v>
      </c>
      <c r="J91" s="60" t="b">
        <v>0</v>
      </c>
      <c r="K91" s="62"/>
    </row>
    <row r="92" spans="2:11" x14ac:dyDescent="0.3">
      <c r="B92" s="60">
        <v>8</v>
      </c>
      <c r="C92" s="60">
        <v>1</v>
      </c>
      <c r="D92" s="61" t="s">
        <v>166</v>
      </c>
      <c r="E92" s="61" t="s">
        <v>180</v>
      </c>
      <c r="F92" s="61" t="s">
        <v>162</v>
      </c>
      <c r="G92" s="61" t="s">
        <v>163</v>
      </c>
      <c r="H92" s="60" t="b">
        <f>EXACT(Table27[[#This Row],[''originalLick'']],Table27[[#This Row],[''testLick'']])</f>
        <v>0</v>
      </c>
      <c r="I92" s="73" t="s">
        <v>172</v>
      </c>
      <c r="J92" s="60" t="b">
        <v>0</v>
      </c>
      <c r="K92" s="62"/>
    </row>
    <row r="93" spans="2:11" x14ac:dyDescent="0.3">
      <c r="B93" s="60">
        <v>14</v>
      </c>
      <c r="C93" s="60">
        <v>12</v>
      </c>
      <c r="D93" s="61" t="s">
        <v>166</v>
      </c>
      <c r="E93" s="61" t="s">
        <v>223</v>
      </c>
      <c r="F93" s="61" t="s">
        <v>161</v>
      </c>
      <c r="G93" s="61" t="s">
        <v>164</v>
      </c>
      <c r="H93" s="60" t="b">
        <f>EXACT(Table27[[#This Row],[''originalLick'']],Table27[[#This Row],[''testLick'']])</f>
        <v>0</v>
      </c>
      <c r="I93" s="73" t="s">
        <v>125</v>
      </c>
      <c r="J93" s="60" t="b">
        <v>0</v>
      </c>
      <c r="K93" s="62"/>
    </row>
    <row r="94" spans="2:11" x14ac:dyDescent="0.3">
      <c r="B94" s="60">
        <v>22</v>
      </c>
      <c r="C94" s="60">
        <v>9</v>
      </c>
      <c r="D94" s="61" t="s">
        <v>166</v>
      </c>
      <c r="E94" s="61" t="s">
        <v>220</v>
      </c>
      <c r="F94" s="61" t="s">
        <v>160</v>
      </c>
      <c r="G94" s="61" t="s">
        <v>160</v>
      </c>
      <c r="H94" s="60" t="b">
        <f>EXACT(Table27[[#This Row],[''originalLick'']],Table27[[#This Row],[''testLick'']])</f>
        <v>1</v>
      </c>
      <c r="I94" s="73" t="s">
        <v>126</v>
      </c>
      <c r="J94" s="60" t="b">
        <v>1</v>
      </c>
      <c r="K94" s="62"/>
    </row>
    <row r="95" spans="2:11" x14ac:dyDescent="0.3">
      <c r="B95" s="69">
        <v>16</v>
      </c>
      <c r="C95" s="69">
        <v>5</v>
      </c>
      <c r="D95" s="70" t="s">
        <v>166</v>
      </c>
      <c r="E95" s="70" t="s">
        <v>224</v>
      </c>
      <c r="F95" s="61" t="s">
        <v>162</v>
      </c>
      <c r="G95" s="61" t="s">
        <v>163</v>
      </c>
      <c r="H95" s="69" t="b">
        <f>EXACT(Table27[[#This Row],[''originalLick'']],Table27[[#This Row],[''testLick'']])</f>
        <v>0</v>
      </c>
      <c r="I95" s="79" t="s">
        <v>123</v>
      </c>
      <c r="J95" s="69" t="b">
        <v>1</v>
      </c>
      <c r="K95" s="62"/>
    </row>
    <row r="96" spans="2:11" x14ac:dyDescent="0.3">
      <c r="B96" s="69">
        <v>21</v>
      </c>
      <c r="C96" s="69">
        <v>12</v>
      </c>
      <c r="D96" s="70" t="s">
        <v>166</v>
      </c>
      <c r="E96" s="70" t="s">
        <v>224</v>
      </c>
      <c r="F96" s="61" t="s">
        <v>161</v>
      </c>
      <c r="G96" s="61" t="s">
        <v>164</v>
      </c>
      <c r="H96" s="69" t="b">
        <f>EXACT(Table27[[#This Row],[''originalLick'']],Table27[[#This Row],[''testLick'']])</f>
        <v>0</v>
      </c>
      <c r="I96" s="79" t="s">
        <v>119</v>
      </c>
      <c r="J96" s="69" t="b">
        <v>1</v>
      </c>
      <c r="K96" s="62"/>
    </row>
    <row r="97" spans="2:11" x14ac:dyDescent="0.3">
      <c r="B97" s="60">
        <v>22</v>
      </c>
      <c r="C97" s="60">
        <v>12</v>
      </c>
      <c r="D97" s="61" t="s">
        <v>166</v>
      </c>
      <c r="E97" s="61" t="s">
        <v>225</v>
      </c>
      <c r="F97" s="61" t="s">
        <v>161</v>
      </c>
      <c r="G97" s="61" t="s">
        <v>161</v>
      </c>
      <c r="H97" s="60" t="b">
        <f>EXACT(Table27[[#This Row],[''originalLick'']],Table27[[#This Row],[''testLick'']])</f>
        <v>1</v>
      </c>
      <c r="I97" s="73" t="s">
        <v>126</v>
      </c>
      <c r="J97" s="60" t="b">
        <v>1</v>
      </c>
      <c r="K97" s="62"/>
    </row>
    <row r="98" spans="2:11" x14ac:dyDescent="0.3">
      <c r="B98" s="60">
        <v>23</v>
      </c>
      <c r="C98" s="60">
        <v>9</v>
      </c>
      <c r="D98" s="61" t="s">
        <v>166</v>
      </c>
      <c r="E98" s="61" t="s">
        <v>232</v>
      </c>
      <c r="F98" s="61" t="s">
        <v>161</v>
      </c>
      <c r="G98" s="61" t="s">
        <v>161</v>
      </c>
      <c r="H98" s="60" t="b">
        <f>EXACT(Table27[[#This Row],[''originalLick'']],Table27[[#This Row],[''testLick'']])</f>
        <v>1</v>
      </c>
      <c r="I98" s="73" t="s">
        <v>176</v>
      </c>
      <c r="J98" s="60" t="b">
        <v>0</v>
      </c>
      <c r="K98" s="62"/>
    </row>
    <row r="99" spans="2:11" x14ac:dyDescent="0.3">
      <c r="B99" s="60">
        <v>23</v>
      </c>
      <c r="C99" s="60">
        <v>10</v>
      </c>
      <c r="D99" s="61" t="s">
        <v>166</v>
      </c>
      <c r="E99" s="61" t="s">
        <v>225</v>
      </c>
      <c r="F99" s="61" t="s">
        <v>161</v>
      </c>
      <c r="G99" s="61" t="s">
        <v>161</v>
      </c>
      <c r="H99" s="60" t="b">
        <f>EXACT(Table27[[#This Row],[''originalLick'']],Table27[[#This Row],[''testLick'']])</f>
        <v>1</v>
      </c>
      <c r="I99" s="73" t="s">
        <v>176</v>
      </c>
      <c r="J99" s="60" t="b">
        <v>0</v>
      </c>
      <c r="K99" s="62"/>
    </row>
    <row r="100" spans="2:11" x14ac:dyDescent="0.3">
      <c r="B100" s="60">
        <v>23</v>
      </c>
      <c r="C100" s="60">
        <v>11</v>
      </c>
      <c r="D100" s="61" t="s">
        <v>166</v>
      </c>
      <c r="E100" s="61" t="s">
        <v>242</v>
      </c>
      <c r="F100" s="61" t="s">
        <v>161</v>
      </c>
      <c r="G100" s="61" t="s">
        <v>161</v>
      </c>
      <c r="H100" s="60" t="b">
        <f>EXACT(Table27[[#This Row],[''originalLick'']],Table27[[#This Row],[''testLick'']])</f>
        <v>1</v>
      </c>
      <c r="I100" s="73" t="s">
        <v>176</v>
      </c>
      <c r="J100" s="60" t="b">
        <v>0</v>
      </c>
      <c r="K100" s="62"/>
    </row>
    <row r="101" spans="2:11" x14ac:dyDescent="0.3">
      <c r="B101" s="71">
        <v>22</v>
      </c>
      <c r="C101" s="71">
        <v>4</v>
      </c>
      <c r="D101" s="72" t="s">
        <v>166</v>
      </c>
      <c r="E101" s="72" t="s">
        <v>211</v>
      </c>
      <c r="F101" s="61" t="s">
        <v>160</v>
      </c>
      <c r="G101" s="61" t="s">
        <v>164</v>
      </c>
      <c r="H101" s="71" t="b">
        <f>EXACT(Table27[[#This Row],[''originalLick'']],Table27[[#This Row],[''testLick'']])</f>
        <v>0</v>
      </c>
      <c r="I101" s="80" t="s">
        <v>126</v>
      </c>
      <c r="J101" s="71" t="b">
        <v>1</v>
      </c>
      <c r="K101" s="62" t="s">
        <v>250</v>
      </c>
    </row>
    <row r="102" spans="2:11" x14ac:dyDescent="0.3">
      <c r="B102" s="60">
        <v>24</v>
      </c>
      <c r="C102" s="60">
        <v>1</v>
      </c>
      <c r="D102" s="61" t="s">
        <v>166</v>
      </c>
      <c r="E102" s="61" t="s">
        <v>209</v>
      </c>
      <c r="F102" s="61" t="s">
        <v>161</v>
      </c>
      <c r="G102" s="61" t="s">
        <v>161</v>
      </c>
      <c r="H102" s="60" t="b">
        <f>EXACT(Table27[[#This Row],[''originalLick'']],Table27[[#This Row],[''testLick'']])</f>
        <v>1</v>
      </c>
      <c r="I102" s="73" t="s">
        <v>177</v>
      </c>
      <c r="J102" s="60" t="b">
        <v>0</v>
      </c>
      <c r="K102" s="62"/>
    </row>
    <row r="103" spans="2:11" x14ac:dyDescent="0.3">
      <c r="B103" s="60">
        <v>24</v>
      </c>
      <c r="C103" s="60">
        <v>6</v>
      </c>
      <c r="D103" s="61" t="s">
        <v>166</v>
      </c>
      <c r="E103" s="61" t="s">
        <v>230</v>
      </c>
      <c r="F103" s="61" t="s">
        <v>161</v>
      </c>
      <c r="G103" s="61" t="s">
        <v>161</v>
      </c>
      <c r="H103" s="60" t="b">
        <f>EXACT(Table27[[#This Row],[''originalLick'']],Table27[[#This Row],[''testLick'']])</f>
        <v>1</v>
      </c>
      <c r="I103" s="73" t="s">
        <v>177</v>
      </c>
      <c r="J103" s="60" t="b">
        <v>0</v>
      </c>
      <c r="K103" s="62"/>
    </row>
    <row r="104" spans="2:11" x14ac:dyDescent="0.3">
      <c r="B104" s="60">
        <v>24</v>
      </c>
      <c r="C104" s="60">
        <v>10</v>
      </c>
      <c r="D104" s="61" t="s">
        <v>166</v>
      </c>
      <c r="E104" s="61" t="s">
        <v>235</v>
      </c>
      <c r="F104" s="61" t="s">
        <v>161</v>
      </c>
      <c r="G104" s="61" t="s">
        <v>161</v>
      </c>
      <c r="H104" s="60" t="b">
        <f>EXACT(Table27[[#This Row],[''originalLick'']],Table27[[#This Row],[''testLick'']])</f>
        <v>1</v>
      </c>
      <c r="I104" s="73" t="s">
        <v>177</v>
      </c>
      <c r="J104" s="60" t="b">
        <v>0</v>
      </c>
      <c r="K104" s="62"/>
    </row>
    <row r="105" spans="2:11" x14ac:dyDescent="0.3">
      <c r="B105" s="71">
        <v>22</v>
      </c>
      <c r="C105" s="71">
        <v>7</v>
      </c>
      <c r="D105" s="72" t="s">
        <v>166</v>
      </c>
      <c r="E105" s="72" t="s">
        <v>240</v>
      </c>
      <c r="F105" s="61" t="s">
        <v>160</v>
      </c>
      <c r="G105" s="61" t="s">
        <v>164</v>
      </c>
      <c r="H105" s="71" t="b">
        <f>EXACT(Table27[[#This Row],[''originalLick'']],Table27[[#This Row],[''testLick'']])</f>
        <v>0</v>
      </c>
      <c r="I105" s="80" t="s">
        <v>126</v>
      </c>
      <c r="J105" s="71" t="b">
        <v>1</v>
      </c>
      <c r="K105" s="62" t="s">
        <v>250</v>
      </c>
    </row>
    <row r="106" spans="2:11" x14ac:dyDescent="0.3">
      <c r="B106" s="71">
        <v>22</v>
      </c>
      <c r="C106" s="71">
        <v>8</v>
      </c>
      <c r="D106" s="72" t="s">
        <v>166</v>
      </c>
      <c r="E106" s="72" t="s">
        <v>215</v>
      </c>
      <c r="F106" s="61" t="s">
        <v>160</v>
      </c>
      <c r="G106" s="61" t="s">
        <v>164</v>
      </c>
      <c r="H106" s="71" t="b">
        <f>EXACT(Table27[[#This Row],[''originalLick'']],Table27[[#This Row],[''testLick'']])</f>
        <v>0</v>
      </c>
      <c r="I106" s="80" t="s">
        <v>126</v>
      </c>
      <c r="J106" s="71" t="b">
        <v>1</v>
      </c>
      <c r="K106" s="62" t="s">
        <v>250</v>
      </c>
    </row>
    <row r="107" spans="2:11" x14ac:dyDescent="0.3">
      <c r="B107" s="71">
        <v>22</v>
      </c>
      <c r="C107" s="71">
        <v>10</v>
      </c>
      <c r="D107" s="72" t="s">
        <v>166</v>
      </c>
      <c r="E107" s="72" t="s">
        <v>222</v>
      </c>
      <c r="F107" s="61" t="s">
        <v>160</v>
      </c>
      <c r="G107" s="61" t="s">
        <v>164</v>
      </c>
      <c r="H107" s="71" t="b">
        <f>EXACT(Table27[[#This Row],[''originalLick'']],Table27[[#This Row],[''testLick'']])</f>
        <v>0</v>
      </c>
      <c r="I107" s="80" t="s">
        <v>126</v>
      </c>
      <c r="J107" s="71" t="b">
        <v>1</v>
      </c>
      <c r="K107" s="62" t="s">
        <v>250</v>
      </c>
    </row>
    <row r="108" spans="2:11" x14ac:dyDescent="0.3">
      <c r="B108" s="60">
        <v>20</v>
      </c>
      <c r="C108" s="60">
        <v>14</v>
      </c>
      <c r="D108" s="61" t="s">
        <v>166</v>
      </c>
      <c r="E108" s="61" t="s">
        <v>222</v>
      </c>
      <c r="F108" s="61" t="s">
        <v>161</v>
      </c>
      <c r="G108" s="61" t="s">
        <v>161</v>
      </c>
      <c r="H108" s="60" t="b">
        <f>EXACT(Table27[[#This Row],[''originalLick'']],Table27[[#This Row],[''testLick'']])</f>
        <v>1</v>
      </c>
      <c r="I108" s="73" t="s">
        <v>175</v>
      </c>
      <c r="J108" s="60" t="b">
        <v>1</v>
      </c>
      <c r="K108" s="62"/>
    </row>
    <row r="109" spans="2:11" x14ac:dyDescent="0.3">
      <c r="B109" s="60">
        <v>20</v>
      </c>
      <c r="C109" s="60">
        <v>15</v>
      </c>
      <c r="D109" s="61" t="s">
        <v>166</v>
      </c>
      <c r="E109" s="61" t="s">
        <v>225</v>
      </c>
      <c r="F109" s="61" t="s">
        <v>161</v>
      </c>
      <c r="G109" s="61" t="s">
        <v>161</v>
      </c>
      <c r="H109" s="60" t="b">
        <f>EXACT(Table27[[#This Row],[''originalLick'']],Table27[[#This Row],[''testLick'']])</f>
        <v>1</v>
      </c>
      <c r="I109" s="73" t="s">
        <v>175</v>
      </c>
      <c r="J109" s="60" t="b">
        <v>0</v>
      </c>
      <c r="K109" s="62"/>
    </row>
    <row r="110" spans="2:11" x14ac:dyDescent="0.3">
      <c r="B110" s="71">
        <v>22</v>
      </c>
      <c r="C110" s="71">
        <v>11</v>
      </c>
      <c r="D110" s="72" t="s">
        <v>166</v>
      </c>
      <c r="E110" s="72" t="s">
        <v>224</v>
      </c>
      <c r="F110" s="61" t="s">
        <v>160</v>
      </c>
      <c r="G110" s="61" t="s">
        <v>164</v>
      </c>
      <c r="H110" s="71" t="b">
        <f>EXACT(Table27[[#This Row],[''originalLick'']],Table27[[#This Row],[''testLick'']])</f>
        <v>0</v>
      </c>
      <c r="I110" s="81" t="s">
        <v>254</v>
      </c>
      <c r="J110" s="71" t="b">
        <v>1</v>
      </c>
      <c r="K110" s="62" t="s">
        <v>250</v>
      </c>
    </row>
    <row r="111" spans="2:11" x14ac:dyDescent="0.3">
      <c r="B111" s="60">
        <v>23</v>
      </c>
      <c r="C111" s="60">
        <v>8</v>
      </c>
      <c r="D111" s="61" t="s">
        <v>166</v>
      </c>
      <c r="E111" s="61" t="s">
        <v>222</v>
      </c>
      <c r="F111" s="61" t="s">
        <v>161</v>
      </c>
      <c r="G111" s="61" t="s">
        <v>161</v>
      </c>
      <c r="H111" s="60" t="b">
        <f>EXACT(Table27[[#This Row],[''originalLick'']],Table27[[#This Row],[''testLick'']])</f>
        <v>1</v>
      </c>
      <c r="I111" s="73" t="s">
        <v>176</v>
      </c>
      <c r="J111" s="60" t="b">
        <v>1</v>
      </c>
      <c r="K111" s="62"/>
    </row>
    <row r="112" spans="2:11" x14ac:dyDescent="0.3">
      <c r="B112" s="71">
        <v>22</v>
      </c>
      <c r="C112" s="71">
        <v>13</v>
      </c>
      <c r="D112" s="72" t="s">
        <v>166</v>
      </c>
      <c r="E112" s="72" t="s">
        <v>242</v>
      </c>
      <c r="F112" s="61" t="s">
        <v>160</v>
      </c>
      <c r="G112" s="61" t="s">
        <v>164</v>
      </c>
      <c r="H112" s="71" t="b">
        <f>EXACT(Table27[[#This Row],[''originalLick'']],Table27[[#This Row],[''testLick'']])</f>
        <v>0</v>
      </c>
      <c r="I112" s="80" t="s">
        <v>126</v>
      </c>
      <c r="J112" s="71" t="b">
        <v>1</v>
      </c>
      <c r="K112" s="62" t="s">
        <v>250</v>
      </c>
    </row>
    <row r="113" spans="2:11" x14ac:dyDescent="0.3">
      <c r="B113" s="71">
        <v>11</v>
      </c>
      <c r="C113" s="71">
        <v>3</v>
      </c>
      <c r="D113" s="72" t="s">
        <v>166</v>
      </c>
      <c r="E113" s="72" t="s">
        <v>210</v>
      </c>
      <c r="F113" s="61" t="s">
        <v>160</v>
      </c>
      <c r="G113" s="61" t="s">
        <v>164</v>
      </c>
      <c r="H113" s="71" t="b">
        <f>EXACT(Table27[[#This Row],[''originalLick'']],Table27[[#This Row],[''testLick'']])</f>
        <v>0</v>
      </c>
      <c r="I113" s="81" t="s">
        <v>252</v>
      </c>
      <c r="J113" s="71" t="b">
        <v>1</v>
      </c>
      <c r="K113" s="62" t="s">
        <v>250</v>
      </c>
    </row>
    <row r="114" spans="2:11" x14ac:dyDescent="0.3">
      <c r="B114" s="60">
        <v>23</v>
      </c>
      <c r="C114" s="60">
        <v>17</v>
      </c>
      <c r="D114" s="61" t="s">
        <v>166</v>
      </c>
      <c r="E114" s="61" t="s">
        <v>238</v>
      </c>
      <c r="F114" s="61" t="s">
        <v>161</v>
      </c>
      <c r="G114" s="61" t="s">
        <v>161</v>
      </c>
      <c r="H114" s="60" t="b">
        <f>EXACT(Table27[[#This Row],[''originalLick'']],Table27[[#This Row],[''testLick'']])</f>
        <v>1</v>
      </c>
      <c r="I114" s="73" t="s">
        <v>176</v>
      </c>
      <c r="J114" s="60" t="b">
        <v>1</v>
      </c>
      <c r="K114" s="62"/>
    </row>
    <row r="115" spans="2:11" x14ac:dyDescent="0.3">
      <c r="B115" s="60">
        <v>23</v>
      </c>
      <c r="C115" s="60">
        <v>3</v>
      </c>
      <c r="D115" s="61" t="s">
        <v>166</v>
      </c>
      <c r="E115" s="61" t="s">
        <v>209</v>
      </c>
      <c r="F115" s="61" t="s">
        <v>161</v>
      </c>
      <c r="G115" s="61" t="s">
        <v>164</v>
      </c>
      <c r="H115" s="60" t="b">
        <f>EXACT(Table27[[#This Row],[''originalLick'']],Table27[[#This Row],[''testLick'']])</f>
        <v>0</v>
      </c>
      <c r="I115" s="73" t="s">
        <v>176</v>
      </c>
      <c r="J115" s="60" t="b">
        <v>0</v>
      </c>
      <c r="K115" s="62"/>
    </row>
    <row r="116" spans="2:11" x14ac:dyDescent="0.3">
      <c r="B116" s="60">
        <v>3</v>
      </c>
      <c r="C116" s="60">
        <v>4</v>
      </c>
      <c r="D116" s="61" t="s">
        <v>161</v>
      </c>
      <c r="E116" s="61" t="s">
        <v>200</v>
      </c>
      <c r="F116" s="61" t="s">
        <v>163</v>
      </c>
      <c r="G116" s="61" t="s">
        <v>163</v>
      </c>
      <c r="H116" s="60" t="b">
        <f>EXACT(Table27[[#This Row],[''originalLick'']],Table27[[#This Row],[''testLick'']])</f>
        <v>1</v>
      </c>
      <c r="I116" s="73" t="s">
        <v>141</v>
      </c>
      <c r="J116" s="60" t="b">
        <v>0</v>
      </c>
      <c r="K116" s="62"/>
    </row>
    <row r="117" spans="2:11" x14ac:dyDescent="0.3">
      <c r="B117" s="60">
        <v>6</v>
      </c>
      <c r="C117" s="60">
        <v>2</v>
      </c>
      <c r="D117" s="61" t="s">
        <v>161</v>
      </c>
      <c r="E117" s="61" t="s">
        <v>198</v>
      </c>
      <c r="F117" s="61" t="s">
        <v>163</v>
      </c>
      <c r="G117" s="61" t="s">
        <v>163</v>
      </c>
      <c r="H117" s="60" t="b">
        <f>EXACT(Table27[[#This Row],[''originalLick'']],Table27[[#This Row],[''testLick'']])</f>
        <v>1</v>
      </c>
      <c r="I117" s="73" t="s">
        <v>139</v>
      </c>
      <c r="J117" s="60" t="b">
        <v>1</v>
      </c>
      <c r="K117" s="62"/>
    </row>
    <row r="118" spans="2:11" x14ac:dyDescent="0.3">
      <c r="B118" s="60">
        <v>7</v>
      </c>
      <c r="C118" s="60">
        <v>4</v>
      </c>
      <c r="D118" s="61" t="s">
        <v>161</v>
      </c>
      <c r="E118" s="61" t="s">
        <v>184</v>
      </c>
      <c r="F118" s="61" t="s">
        <v>163</v>
      </c>
      <c r="G118" s="61" t="s">
        <v>163</v>
      </c>
      <c r="H118" s="60" t="b">
        <f>EXACT(Table27[[#This Row],[''originalLick'']],Table27[[#This Row],[''testLick'']])</f>
        <v>1</v>
      </c>
      <c r="I118" s="73" t="s">
        <v>171</v>
      </c>
      <c r="J118" s="60" t="b">
        <v>0</v>
      </c>
      <c r="K118" s="62"/>
    </row>
    <row r="119" spans="2:11" x14ac:dyDescent="0.3">
      <c r="B119" s="60">
        <v>9</v>
      </c>
      <c r="C119" s="60">
        <v>1</v>
      </c>
      <c r="D119" s="61" t="s">
        <v>161</v>
      </c>
      <c r="E119" s="61" t="s">
        <v>180</v>
      </c>
      <c r="F119" s="61" t="s">
        <v>163</v>
      </c>
      <c r="G119" s="61" t="s">
        <v>163</v>
      </c>
      <c r="H119" s="60" t="b">
        <f>EXACT(Table27[[#This Row],[''originalLick'']],Table27[[#This Row],[''testLick'']])</f>
        <v>1</v>
      </c>
      <c r="I119" s="73" t="s">
        <v>138</v>
      </c>
      <c r="J119" s="60" t="b">
        <v>1</v>
      </c>
      <c r="K119" s="62"/>
    </row>
    <row r="120" spans="2:11" x14ac:dyDescent="0.3">
      <c r="B120" s="69">
        <v>12</v>
      </c>
      <c r="C120" s="69">
        <v>7</v>
      </c>
      <c r="D120" s="70" t="s">
        <v>161</v>
      </c>
      <c r="E120" s="70" t="s">
        <v>219</v>
      </c>
      <c r="F120" s="61" t="s">
        <v>160</v>
      </c>
      <c r="G120" s="61" t="s">
        <v>164</v>
      </c>
      <c r="H120" s="69" t="b">
        <f>EXACT(Table27[[#This Row],[''originalLick'']],Table27[[#This Row],[''testLick'']])</f>
        <v>0</v>
      </c>
      <c r="I120" s="79" t="s">
        <v>174</v>
      </c>
      <c r="J120" s="69" t="b">
        <v>0</v>
      </c>
      <c r="K120" s="62"/>
    </row>
    <row r="121" spans="2:11" x14ac:dyDescent="0.3">
      <c r="B121" s="60">
        <v>16</v>
      </c>
      <c r="C121" s="60">
        <v>4</v>
      </c>
      <c r="D121" s="61" t="s">
        <v>161</v>
      </c>
      <c r="E121" s="61" t="s">
        <v>223</v>
      </c>
      <c r="F121" s="61" t="s">
        <v>163</v>
      </c>
      <c r="G121" s="61" t="s">
        <v>163</v>
      </c>
      <c r="H121" s="60" t="b">
        <f>EXACT(Table27[[#This Row],[''originalLick'']],Table27[[#This Row],[''testLick'']])</f>
        <v>1</v>
      </c>
      <c r="I121" s="73" t="s">
        <v>123</v>
      </c>
      <c r="J121" s="60" t="b">
        <v>1</v>
      </c>
      <c r="K121" s="62"/>
    </row>
    <row r="122" spans="2:11" x14ac:dyDescent="0.3">
      <c r="B122" s="60">
        <v>17</v>
      </c>
      <c r="C122" s="60">
        <v>3</v>
      </c>
      <c r="D122" s="61" t="s">
        <v>161</v>
      </c>
      <c r="E122" s="61" t="s">
        <v>210</v>
      </c>
      <c r="F122" s="61" t="s">
        <v>163</v>
      </c>
      <c r="G122" s="61" t="s">
        <v>163</v>
      </c>
      <c r="H122" s="60" t="b">
        <f>EXACT(Table27[[#This Row],[''originalLick'']],Table27[[#This Row],[''testLick'']])</f>
        <v>1</v>
      </c>
      <c r="I122" s="73" t="s">
        <v>122</v>
      </c>
      <c r="J122" s="60" t="b">
        <v>0</v>
      </c>
      <c r="K122" s="62"/>
    </row>
    <row r="123" spans="2:11" x14ac:dyDescent="0.3">
      <c r="B123" s="60">
        <v>17</v>
      </c>
      <c r="C123" s="60">
        <v>9</v>
      </c>
      <c r="D123" s="61" t="s">
        <v>161</v>
      </c>
      <c r="E123" s="61" t="s">
        <v>241</v>
      </c>
      <c r="F123" s="61" t="s">
        <v>163</v>
      </c>
      <c r="G123" s="61" t="s">
        <v>163</v>
      </c>
      <c r="H123" s="60" t="b">
        <f>EXACT(Table27[[#This Row],[''originalLick'']],Table27[[#This Row],[''testLick'']])</f>
        <v>1</v>
      </c>
      <c r="I123" s="73" t="s">
        <v>122</v>
      </c>
      <c r="J123" s="60" t="b">
        <v>1</v>
      </c>
      <c r="K123" s="62"/>
    </row>
    <row r="124" spans="2:11" x14ac:dyDescent="0.3">
      <c r="B124" s="60">
        <v>1</v>
      </c>
      <c r="C124" s="60">
        <v>5</v>
      </c>
      <c r="D124" s="61" t="s">
        <v>161</v>
      </c>
      <c r="E124" s="61" t="s">
        <v>184</v>
      </c>
      <c r="F124" s="61" t="s">
        <v>160</v>
      </c>
      <c r="G124" s="61" t="s">
        <v>164</v>
      </c>
      <c r="H124" s="60" t="b">
        <f>EXACT(Table27[[#This Row],[''originalLick'']],Table27[[#This Row],[''testLick'']])</f>
        <v>0</v>
      </c>
      <c r="I124" s="73" t="s">
        <v>142</v>
      </c>
      <c r="J124" s="60" t="b">
        <v>0</v>
      </c>
      <c r="K124" s="62"/>
    </row>
    <row r="125" spans="2:11" x14ac:dyDescent="0.3">
      <c r="B125" s="60">
        <v>2</v>
      </c>
      <c r="C125" s="60">
        <v>1</v>
      </c>
      <c r="D125" s="61" t="s">
        <v>161</v>
      </c>
      <c r="E125" s="61" t="s">
        <v>186</v>
      </c>
      <c r="F125" s="61" t="s">
        <v>160</v>
      </c>
      <c r="G125" s="61" t="s">
        <v>164</v>
      </c>
      <c r="H125" s="60" t="b">
        <f>EXACT(Table27[[#This Row],[''originalLick'']],Table27[[#This Row],[''testLick'']])</f>
        <v>0</v>
      </c>
      <c r="I125" s="73" t="s">
        <v>170</v>
      </c>
      <c r="J125" s="60" t="b">
        <v>0</v>
      </c>
      <c r="K125" s="62"/>
    </row>
    <row r="126" spans="2:11" x14ac:dyDescent="0.3">
      <c r="B126" s="60">
        <v>7</v>
      </c>
      <c r="C126" s="60">
        <v>8</v>
      </c>
      <c r="D126" s="61" t="s">
        <v>161</v>
      </c>
      <c r="E126" s="61" t="s">
        <v>190</v>
      </c>
      <c r="F126" s="61" t="s">
        <v>160</v>
      </c>
      <c r="G126" s="61" t="s">
        <v>164</v>
      </c>
      <c r="H126" s="60" t="b">
        <f>EXACT(Table27[[#This Row],[''originalLick'']],Table27[[#This Row],[''testLick'']])</f>
        <v>0</v>
      </c>
      <c r="I126" s="73" t="s">
        <v>171</v>
      </c>
      <c r="J126" s="60" t="b">
        <v>0</v>
      </c>
      <c r="K126" s="62"/>
    </row>
    <row r="127" spans="2:11" x14ac:dyDescent="0.3">
      <c r="B127" s="60">
        <v>7</v>
      </c>
      <c r="C127" s="60">
        <v>9</v>
      </c>
      <c r="D127" s="61" t="s">
        <v>161</v>
      </c>
      <c r="E127" s="61" t="s">
        <v>206</v>
      </c>
      <c r="F127" s="61" t="s">
        <v>160</v>
      </c>
      <c r="G127" s="61" t="s">
        <v>164</v>
      </c>
      <c r="H127" s="60" t="b">
        <f>EXACT(Table27[[#This Row],[''originalLick'']],Table27[[#This Row],[''testLick'']])</f>
        <v>0</v>
      </c>
      <c r="I127" s="73" t="s">
        <v>171</v>
      </c>
      <c r="J127" s="60" t="b">
        <v>0</v>
      </c>
      <c r="K127" s="62"/>
    </row>
    <row r="128" spans="2:11" x14ac:dyDescent="0.3">
      <c r="B128" s="60">
        <v>9</v>
      </c>
      <c r="C128" s="60">
        <v>5</v>
      </c>
      <c r="D128" s="61" t="s">
        <v>161</v>
      </c>
      <c r="E128" s="61" t="s">
        <v>184</v>
      </c>
      <c r="F128" s="61" t="s">
        <v>160</v>
      </c>
      <c r="G128" s="61" t="s">
        <v>164</v>
      </c>
      <c r="H128" s="60" t="b">
        <f>EXACT(Table27[[#This Row],[''originalLick'']],Table27[[#This Row],[''testLick'']])</f>
        <v>0</v>
      </c>
      <c r="I128" s="73" t="s">
        <v>138</v>
      </c>
      <c r="J128" s="60" t="b">
        <v>0</v>
      </c>
      <c r="K128" s="62"/>
    </row>
    <row r="129" spans="2:11" x14ac:dyDescent="0.3">
      <c r="B129" s="60">
        <v>10</v>
      </c>
      <c r="C129" s="60">
        <v>2</v>
      </c>
      <c r="D129" s="61" t="s">
        <v>161</v>
      </c>
      <c r="E129" s="61" t="s">
        <v>191</v>
      </c>
      <c r="F129" s="61" t="s">
        <v>160</v>
      </c>
      <c r="G129" s="61" t="s">
        <v>164</v>
      </c>
      <c r="H129" s="60" t="b">
        <f>EXACT(Table27[[#This Row],[''originalLick'']],Table27[[#This Row],[''testLick'']])</f>
        <v>0</v>
      </c>
      <c r="I129" s="73" t="s">
        <v>173</v>
      </c>
      <c r="J129" s="60" t="b">
        <v>0</v>
      </c>
      <c r="K129" s="62"/>
    </row>
    <row r="130" spans="2:11" x14ac:dyDescent="0.3">
      <c r="B130" s="60">
        <v>11</v>
      </c>
      <c r="C130" s="60">
        <v>4</v>
      </c>
      <c r="D130" s="61" t="s">
        <v>161</v>
      </c>
      <c r="E130" s="61" t="s">
        <v>211</v>
      </c>
      <c r="F130" s="61" t="s">
        <v>160</v>
      </c>
      <c r="G130" s="61" t="s">
        <v>164</v>
      </c>
      <c r="H130" s="60" t="b">
        <f>EXACT(Table27[[#This Row],[''originalLick'']],Table27[[#This Row],[''testLick'']])</f>
        <v>0</v>
      </c>
      <c r="I130" s="73" t="s">
        <v>137</v>
      </c>
      <c r="J130" s="60" t="b">
        <v>0</v>
      </c>
      <c r="K130" s="62"/>
    </row>
    <row r="131" spans="2:11" x14ac:dyDescent="0.3">
      <c r="B131" s="71">
        <v>11</v>
      </c>
      <c r="C131" s="71">
        <v>5</v>
      </c>
      <c r="D131" s="72" t="s">
        <v>166</v>
      </c>
      <c r="E131" s="72" t="s">
        <v>212</v>
      </c>
      <c r="F131" s="61" t="s">
        <v>160</v>
      </c>
      <c r="G131" s="61" t="s">
        <v>164</v>
      </c>
      <c r="H131" s="71" t="b">
        <f>EXACT(Table27[[#This Row],[''originalLick'']],Table27[[#This Row],[''testLick'']])</f>
        <v>0</v>
      </c>
      <c r="I131" s="80" t="s">
        <v>137</v>
      </c>
      <c r="J131" s="71" t="b">
        <v>1</v>
      </c>
      <c r="K131" s="62" t="s">
        <v>250</v>
      </c>
    </row>
    <row r="132" spans="2:11" x14ac:dyDescent="0.3">
      <c r="B132" s="60">
        <v>11</v>
      </c>
      <c r="C132" s="60">
        <v>6</v>
      </c>
      <c r="D132" s="61" t="s">
        <v>161</v>
      </c>
      <c r="E132" s="61" t="s">
        <v>213</v>
      </c>
      <c r="F132" s="61" t="s">
        <v>161</v>
      </c>
      <c r="G132" s="61" t="s">
        <v>161</v>
      </c>
      <c r="H132" s="60" t="b">
        <f>EXACT(Table27[[#This Row],[''originalLick'']],Table27[[#This Row],[''testLick'']])</f>
        <v>1</v>
      </c>
      <c r="I132" s="82" t="s">
        <v>252</v>
      </c>
      <c r="J132" s="60" t="b">
        <v>0</v>
      </c>
      <c r="K132" s="62"/>
    </row>
    <row r="133" spans="2:11" x14ac:dyDescent="0.3">
      <c r="B133" s="60">
        <v>11</v>
      </c>
      <c r="C133" s="60">
        <v>7</v>
      </c>
      <c r="D133" s="61" t="s">
        <v>163</v>
      </c>
      <c r="E133" s="61" t="s">
        <v>214</v>
      </c>
      <c r="F133" s="61" t="s">
        <v>160</v>
      </c>
      <c r="G133" s="61" t="s">
        <v>164</v>
      </c>
      <c r="H133" s="60" t="b">
        <f>EXACT(Table27[[#This Row],[''originalLick'']],Table27[[#This Row],[''testLick'']])</f>
        <v>0</v>
      </c>
      <c r="I133" s="73" t="s">
        <v>137</v>
      </c>
      <c r="J133" s="60" t="b">
        <v>1</v>
      </c>
      <c r="K133" s="62"/>
    </row>
    <row r="134" spans="2:11" x14ac:dyDescent="0.3">
      <c r="B134" s="60">
        <v>23</v>
      </c>
      <c r="C134" s="60">
        <v>7</v>
      </c>
      <c r="D134" s="61" t="s">
        <v>166</v>
      </c>
      <c r="E134" s="61" t="s">
        <v>220</v>
      </c>
      <c r="F134" s="61" t="s">
        <v>161</v>
      </c>
      <c r="G134" s="61" t="s">
        <v>164</v>
      </c>
      <c r="H134" s="60" t="b">
        <f>EXACT(Table27[[#This Row],[''originalLick'']],Table27[[#This Row],[''testLick'']])</f>
        <v>0</v>
      </c>
      <c r="I134" s="73" t="s">
        <v>176</v>
      </c>
      <c r="J134" s="60" t="b">
        <v>0</v>
      </c>
      <c r="K134" s="62"/>
    </row>
    <row r="135" spans="2:11" x14ac:dyDescent="0.3">
      <c r="B135" s="69">
        <v>12</v>
      </c>
      <c r="C135" s="69">
        <v>11</v>
      </c>
      <c r="D135" s="70" t="s">
        <v>161</v>
      </c>
      <c r="E135" s="70" t="s">
        <v>221</v>
      </c>
      <c r="F135" s="61" t="s">
        <v>160</v>
      </c>
      <c r="G135" s="61" t="s">
        <v>164</v>
      </c>
      <c r="H135" s="69" t="b">
        <f>EXACT(Table27[[#This Row],[''originalLick'']],Table27[[#This Row],[''testLick'']])</f>
        <v>0</v>
      </c>
      <c r="I135" s="79" t="s">
        <v>174</v>
      </c>
      <c r="J135" s="69" t="b">
        <v>0</v>
      </c>
      <c r="K135" s="62"/>
    </row>
    <row r="136" spans="2:11" x14ac:dyDescent="0.3">
      <c r="B136" s="69">
        <v>12</v>
      </c>
      <c r="C136" s="69">
        <v>2</v>
      </c>
      <c r="D136" s="70" t="s">
        <v>161</v>
      </c>
      <c r="E136" s="70" t="s">
        <v>216</v>
      </c>
      <c r="F136" s="61" t="s">
        <v>161</v>
      </c>
      <c r="G136" s="61" t="s">
        <v>161</v>
      </c>
      <c r="H136" s="69" t="b">
        <f>EXACT(Table27[[#This Row],[''originalLick'']],Table27[[#This Row],[''testLick'']])</f>
        <v>1</v>
      </c>
      <c r="I136" s="79" t="s">
        <v>174</v>
      </c>
      <c r="J136" s="69" t="b">
        <v>0</v>
      </c>
      <c r="K136" s="62"/>
    </row>
    <row r="137" spans="2:11" x14ac:dyDescent="0.3">
      <c r="B137" s="69">
        <v>13</v>
      </c>
      <c r="C137" s="69">
        <v>10</v>
      </c>
      <c r="D137" s="70" t="s">
        <v>166</v>
      </c>
      <c r="E137" s="70" t="s">
        <v>214</v>
      </c>
      <c r="F137" s="61" t="s">
        <v>160</v>
      </c>
      <c r="G137" s="61" t="s">
        <v>160</v>
      </c>
      <c r="H137" s="69" t="b">
        <f>EXACT(Table27[[#This Row],[''originalLick'']],Table27[[#This Row],[''testLick'']])</f>
        <v>1</v>
      </c>
      <c r="I137" s="79" t="s">
        <v>136</v>
      </c>
      <c r="J137" s="69" t="b">
        <v>1</v>
      </c>
      <c r="K137" s="62"/>
    </row>
    <row r="138" spans="2:11" x14ac:dyDescent="0.3">
      <c r="B138" s="60">
        <v>13</v>
      </c>
      <c r="C138" s="60">
        <v>11</v>
      </c>
      <c r="D138" s="61" t="s">
        <v>161</v>
      </c>
      <c r="E138" s="61" t="s">
        <v>215</v>
      </c>
      <c r="F138" s="61" t="s">
        <v>160</v>
      </c>
      <c r="G138" s="61" t="s">
        <v>160</v>
      </c>
      <c r="H138" s="60" t="b">
        <f>EXACT(Table27[[#This Row],[''originalLick'']],Table27[[#This Row],[''testLick'']])</f>
        <v>1</v>
      </c>
      <c r="I138" s="73" t="s">
        <v>136</v>
      </c>
      <c r="J138" s="60" t="b">
        <v>0</v>
      </c>
      <c r="K138" s="62"/>
    </row>
    <row r="139" spans="2:11" x14ac:dyDescent="0.3">
      <c r="B139" s="69">
        <v>12</v>
      </c>
      <c r="C139" s="69">
        <v>5</v>
      </c>
      <c r="D139" s="70" t="s">
        <v>161</v>
      </c>
      <c r="E139" s="70" t="s">
        <v>212</v>
      </c>
      <c r="F139" s="61" t="s">
        <v>161</v>
      </c>
      <c r="G139" s="61" t="s">
        <v>161</v>
      </c>
      <c r="H139" s="69" t="b">
        <f>EXACT(Table27[[#This Row],[''originalLick'']],Table27[[#This Row],[''testLick'']])</f>
        <v>1</v>
      </c>
      <c r="I139" s="79" t="s">
        <v>174</v>
      </c>
      <c r="J139" s="69" t="b">
        <v>0</v>
      </c>
      <c r="K139" s="62"/>
    </row>
    <row r="140" spans="2:11" x14ac:dyDescent="0.3">
      <c r="B140" s="60">
        <v>15</v>
      </c>
      <c r="C140" s="60">
        <v>5</v>
      </c>
      <c r="D140" s="61" t="s">
        <v>161</v>
      </c>
      <c r="E140" s="61" t="s">
        <v>230</v>
      </c>
      <c r="F140" s="61" t="s">
        <v>160</v>
      </c>
      <c r="G140" s="61" t="s">
        <v>164</v>
      </c>
      <c r="H140" s="60" t="b">
        <f>EXACT(Table27[[#This Row],[''originalLick'']],Table27[[#This Row],[''testLick'']])</f>
        <v>0</v>
      </c>
      <c r="I140" s="73" t="s">
        <v>124</v>
      </c>
      <c r="J140" s="60" t="b">
        <v>1</v>
      </c>
      <c r="K140" s="62"/>
    </row>
    <row r="141" spans="2:11" x14ac:dyDescent="0.3">
      <c r="B141" s="60">
        <v>15</v>
      </c>
      <c r="C141" s="60">
        <v>8</v>
      </c>
      <c r="D141" s="61" t="s">
        <v>161</v>
      </c>
      <c r="E141" s="61" t="s">
        <v>235</v>
      </c>
      <c r="F141" s="61" t="s">
        <v>160</v>
      </c>
      <c r="G141" s="61" t="s">
        <v>164</v>
      </c>
      <c r="H141" s="60" t="b">
        <f>EXACT(Table27[[#This Row],[''originalLick'']],Table27[[#This Row],[''testLick'']])</f>
        <v>0</v>
      </c>
      <c r="I141" s="73" t="s">
        <v>124</v>
      </c>
      <c r="J141" s="60" t="b">
        <v>1</v>
      </c>
      <c r="K141" s="62"/>
    </row>
    <row r="142" spans="2:11" x14ac:dyDescent="0.3">
      <c r="B142" s="60">
        <v>16</v>
      </c>
      <c r="C142" s="60">
        <v>1</v>
      </c>
      <c r="D142" s="61" t="s">
        <v>161</v>
      </c>
      <c r="E142" s="61" t="s">
        <v>209</v>
      </c>
      <c r="F142" s="61" t="s">
        <v>160</v>
      </c>
      <c r="G142" s="61" t="s">
        <v>164</v>
      </c>
      <c r="H142" s="60" t="b">
        <f>EXACT(Table27[[#This Row],[''originalLick'']],Table27[[#This Row],[''testLick'']])</f>
        <v>0</v>
      </c>
      <c r="I142" s="73" t="s">
        <v>123</v>
      </c>
      <c r="J142" s="60" t="b">
        <v>0</v>
      </c>
      <c r="K142" s="62"/>
    </row>
    <row r="143" spans="2:11" x14ac:dyDescent="0.3">
      <c r="B143" s="60">
        <v>13</v>
      </c>
      <c r="C143" s="60">
        <v>12</v>
      </c>
      <c r="D143" s="61" t="s">
        <v>160</v>
      </c>
      <c r="E143" s="61" t="s">
        <v>230</v>
      </c>
      <c r="F143" s="61" t="s">
        <v>161</v>
      </c>
      <c r="G143" s="61" t="s">
        <v>161</v>
      </c>
      <c r="H143" s="60" t="b">
        <f>EXACT(Table27[[#This Row],[''originalLick'']],Table27[[#This Row],[''testLick'']])</f>
        <v>1</v>
      </c>
      <c r="I143" s="73" t="s">
        <v>136</v>
      </c>
      <c r="J143" s="60" t="b">
        <v>1</v>
      </c>
      <c r="K143" s="62"/>
    </row>
    <row r="144" spans="2:11" x14ac:dyDescent="0.3">
      <c r="B144" s="60">
        <v>19</v>
      </c>
      <c r="C144" s="60">
        <v>9</v>
      </c>
      <c r="D144" s="61" t="s">
        <v>161</v>
      </c>
      <c r="E144" s="61" t="s">
        <v>222</v>
      </c>
      <c r="F144" s="61" t="s">
        <v>160</v>
      </c>
      <c r="G144" s="61" t="s">
        <v>164</v>
      </c>
      <c r="H144" s="60" t="b">
        <f>EXACT(Table27[[#This Row],[''originalLick'']],Table27[[#This Row],[''testLick'']])</f>
        <v>0</v>
      </c>
      <c r="I144" s="73" t="s">
        <v>120</v>
      </c>
      <c r="J144" s="60" t="b">
        <v>1</v>
      </c>
      <c r="K144" s="62"/>
    </row>
    <row r="145" spans="2:11" x14ac:dyDescent="0.3">
      <c r="B145" s="60">
        <v>19</v>
      </c>
      <c r="C145" s="60">
        <v>12</v>
      </c>
      <c r="D145" s="61" t="s">
        <v>161</v>
      </c>
      <c r="E145" s="61" t="s">
        <v>224</v>
      </c>
      <c r="F145" s="61" t="s">
        <v>160</v>
      </c>
      <c r="G145" s="61" t="s">
        <v>164</v>
      </c>
      <c r="H145" s="60" t="b">
        <f>EXACT(Table27[[#This Row],[''originalLick'']],Table27[[#This Row],[''testLick'']])</f>
        <v>0</v>
      </c>
      <c r="I145" s="73" t="s">
        <v>120</v>
      </c>
      <c r="J145" s="60" t="b">
        <v>1</v>
      </c>
      <c r="K145" s="62"/>
    </row>
    <row r="146" spans="2:11" x14ac:dyDescent="0.3">
      <c r="B146" s="60">
        <v>13</v>
      </c>
      <c r="C146" s="60">
        <v>13</v>
      </c>
      <c r="D146" s="61" t="s">
        <v>166</v>
      </c>
      <c r="E146" s="61" t="s">
        <v>220</v>
      </c>
      <c r="F146" s="61" t="s">
        <v>160</v>
      </c>
      <c r="G146" s="61" t="s">
        <v>160</v>
      </c>
      <c r="H146" s="60" t="b">
        <f>EXACT(Table27[[#This Row],[''originalLick'']],Table27[[#This Row],[''testLick'']])</f>
        <v>1</v>
      </c>
      <c r="I146" s="73" t="s">
        <v>136</v>
      </c>
      <c r="J146" s="60" t="b">
        <v>1</v>
      </c>
      <c r="K146" s="62"/>
    </row>
    <row r="147" spans="2:11" x14ac:dyDescent="0.3">
      <c r="B147" s="60">
        <v>19</v>
      </c>
      <c r="C147" s="60">
        <v>13</v>
      </c>
      <c r="D147" s="61" t="s">
        <v>161</v>
      </c>
      <c r="E147" s="61" t="s">
        <v>225</v>
      </c>
      <c r="F147" s="61" t="s">
        <v>160</v>
      </c>
      <c r="G147" s="61" t="s">
        <v>164</v>
      </c>
      <c r="H147" s="60" t="b">
        <f>EXACT(Table27[[#This Row],[''originalLick'']],Table27[[#This Row],[''testLick'']])</f>
        <v>0</v>
      </c>
      <c r="I147" s="73" t="s">
        <v>120</v>
      </c>
      <c r="J147" s="60" t="b">
        <v>1</v>
      </c>
      <c r="K147" s="62"/>
    </row>
    <row r="148" spans="2:11" x14ac:dyDescent="0.3">
      <c r="B148" s="60">
        <v>21</v>
      </c>
      <c r="C148" s="60">
        <v>10</v>
      </c>
      <c r="D148" s="61" t="s">
        <v>161</v>
      </c>
      <c r="E148" s="61" t="s">
        <v>232</v>
      </c>
      <c r="F148" s="61" t="s">
        <v>160</v>
      </c>
      <c r="G148" s="61" t="s">
        <v>164</v>
      </c>
      <c r="H148" s="60" t="b">
        <f>EXACT(Table27[[#This Row],[''originalLick'']],Table27[[#This Row],[''testLick'']])</f>
        <v>0</v>
      </c>
      <c r="I148" s="73" t="s">
        <v>119</v>
      </c>
      <c r="J148" s="60" t="b">
        <v>0</v>
      </c>
      <c r="K148" s="62"/>
    </row>
    <row r="149" spans="2:11" x14ac:dyDescent="0.3">
      <c r="B149" s="60">
        <v>21</v>
      </c>
      <c r="C149" s="60">
        <v>13</v>
      </c>
      <c r="D149" s="61" t="s">
        <v>161</v>
      </c>
      <c r="E149" s="61" t="s">
        <v>225</v>
      </c>
      <c r="F149" s="61" t="s">
        <v>160</v>
      </c>
      <c r="G149" s="61" t="s">
        <v>164</v>
      </c>
      <c r="H149" s="60" t="b">
        <f>EXACT(Table27[[#This Row],[''originalLick'']],Table27[[#This Row],[''testLick'']])</f>
        <v>0</v>
      </c>
      <c r="I149" s="73" t="s">
        <v>119</v>
      </c>
      <c r="J149" s="60" t="b">
        <v>0</v>
      </c>
      <c r="K149" s="62"/>
    </row>
    <row r="150" spans="2:11" x14ac:dyDescent="0.3">
      <c r="B150" s="60">
        <v>21</v>
      </c>
      <c r="C150" s="60">
        <v>14</v>
      </c>
      <c r="D150" s="61" t="s">
        <v>161</v>
      </c>
      <c r="E150" s="61" t="s">
        <v>226</v>
      </c>
      <c r="F150" s="61" t="s">
        <v>160</v>
      </c>
      <c r="G150" s="61" t="s">
        <v>164</v>
      </c>
      <c r="H150" s="60" t="b">
        <f>EXACT(Table27[[#This Row],[''originalLick'']],Table27[[#This Row],[''testLick'']])</f>
        <v>0</v>
      </c>
      <c r="I150" s="73" t="s">
        <v>119</v>
      </c>
      <c r="J150" s="60" t="b">
        <v>0</v>
      </c>
      <c r="K150" s="62"/>
    </row>
    <row r="151" spans="2:11" x14ac:dyDescent="0.3">
      <c r="B151" s="60">
        <v>24</v>
      </c>
      <c r="C151" s="60">
        <v>4</v>
      </c>
      <c r="D151" s="61" t="s">
        <v>161</v>
      </c>
      <c r="E151" s="61" t="s">
        <v>214</v>
      </c>
      <c r="F151" s="61" t="s">
        <v>160</v>
      </c>
      <c r="G151" s="61" t="s">
        <v>164</v>
      </c>
      <c r="H151" s="60" t="b">
        <f>EXACT(Table27[[#This Row],[''originalLick'']],Table27[[#This Row],[''testLick'']])</f>
        <v>0</v>
      </c>
      <c r="I151" s="73" t="s">
        <v>177</v>
      </c>
      <c r="J151" s="60" t="b">
        <v>1</v>
      </c>
      <c r="K151" s="62"/>
    </row>
    <row r="152" spans="2:11" x14ac:dyDescent="0.3">
      <c r="B152" s="60">
        <v>24</v>
      </c>
      <c r="C152" s="60">
        <v>9</v>
      </c>
      <c r="D152" s="61" t="s">
        <v>161</v>
      </c>
      <c r="E152" s="61" t="s">
        <v>226</v>
      </c>
      <c r="F152" s="61" t="s">
        <v>160</v>
      </c>
      <c r="G152" s="61" t="s">
        <v>164</v>
      </c>
      <c r="H152" s="60" t="b">
        <f>EXACT(Table27[[#This Row],[''originalLick'']],Table27[[#This Row],[''testLick'']])</f>
        <v>0</v>
      </c>
      <c r="I152" s="73" t="s">
        <v>177</v>
      </c>
      <c r="J152" s="60" t="b">
        <v>0</v>
      </c>
      <c r="K152" s="62"/>
    </row>
    <row r="153" spans="2:11" x14ac:dyDescent="0.3">
      <c r="B153" s="60">
        <v>1</v>
      </c>
      <c r="C153" s="60">
        <v>1</v>
      </c>
      <c r="D153" s="61" t="s">
        <v>161</v>
      </c>
      <c r="E153" s="61" t="s">
        <v>180</v>
      </c>
      <c r="F153" s="61" t="s">
        <v>160</v>
      </c>
      <c r="G153" s="61" t="s">
        <v>160</v>
      </c>
      <c r="H153" s="60" t="b">
        <f>EXACT(Table27[[#This Row],[''originalLick'']],Table27[[#This Row],[''testLick'']])</f>
        <v>1</v>
      </c>
      <c r="I153" s="73" t="s">
        <v>142</v>
      </c>
      <c r="J153" s="60" t="b">
        <v>1</v>
      </c>
      <c r="K153" s="62"/>
    </row>
    <row r="154" spans="2:11" x14ac:dyDescent="0.3">
      <c r="B154" s="60">
        <v>3</v>
      </c>
      <c r="C154" s="60">
        <v>2</v>
      </c>
      <c r="D154" s="61" t="s">
        <v>161</v>
      </c>
      <c r="E154" s="61" t="s">
        <v>199</v>
      </c>
      <c r="F154" s="61" t="s">
        <v>160</v>
      </c>
      <c r="G154" s="61" t="s">
        <v>160</v>
      </c>
      <c r="H154" s="60" t="b">
        <f>EXACT(Table27[[#This Row],[''originalLick'']],Table27[[#This Row],[''testLick'']])</f>
        <v>1</v>
      </c>
      <c r="I154" s="73" t="s">
        <v>141</v>
      </c>
      <c r="J154" s="60" t="b">
        <v>0</v>
      </c>
      <c r="K154" s="62"/>
    </row>
    <row r="155" spans="2:11" x14ac:dyDescent="0.3">
      <c r="B155" s="60">
        <v>6</v>
      </c>
      <c r="C155" s="60">
        <v>3</v>
      </c>
      <c r="D155" s="61" t="s">
        <v>161</v>
      </c>
      <c r="E155" s="61" t="s">
        <v>183</v>
      </c>
      <c r="F155" s="61" t="s">
        <v>160</v>
      </c>
      <c r="G155" s="61" t="s">
        <v>160</v>
      </c>
      <c r="H155" s="60" t="b">
        <f>EXACT(Table27[[#This Row],[''originalLick'']],Table27[[#This Row],[''testLick'']])</f>
        <v>1</v>
      </c>
      <c r="I155" s="73" t="s">
        <v>139</v>
      </c>
      <c r="J155" s="60" t="b">
        <v>0</v>
      </c>
      <c r="K155" s="62"/>
    </row>
    <row r="156" spans="2:11" x14ac:dyDescent="0.3">
      <c r="B156" s="60">
        <v>7</v>
      </c>
      <c r="C156" s="60">
        <v>1</v>
      </c>
      <c r="D156" s="61" t="s">
        <v>161</v>
      </c>
      <c r="E156" s="61" t="s">
        <v>180</v>
      </c>
      <c r="F156" s="61" t="s">
        <v>160</v>
      </c>
      <c r="G156" s="61" t="s">
        <v>160</v>
      </c>
      <c r="H156" s="60" t="b">
        <f>EXACT(Table27[[#This Row],[''originalLick'']],Table27[[#This Row],[''testLick'']])</f>
        <v>1</v>
      </c>
      <c r="I156" s="73" t="s">
        <v>171</v>
      </c>
      <c r="J156" s="60" t="b">
        <v>0</v>
      </c>
      <c r="K156" s="62"/>
    </row>
    <row r="157" spans="2:11" x14ac:dyDescent="0.3">
      <c r="B157" s="60">
        <v>8</v>
      </c>
      <c r="C157" s="60">
        <v>4</v>
      </c>
      <c r="D157" s="61" t="s">
        <v>161</v>
      </c>
      <c r="E157" s="61" t="s">
        <v>189</v>
      </c>
      <c r="F157" s="61" t="s">
        <v>160</v>
      </c>
      <c r="G157" s="61" t="s">
        <v>160</v>
      </c>
      <c r="H157" s="60" t="b">
        <f>EXACT(Table27[[#This Row],[''originalLick'']],Table27[[#This Row],[''testLick'']])</f>
        <v>1</v>
      </c>
      <c r="I157" s="73" t="s">
        <v>172</v>
      </c>
      <c r="J157" s="60" t="b">
        <v>0</v>
      </c>
      <c r="K157" s="62"/>
    </row>
    <row r="158" spans="2:11" x14ac:dyDescent="0.3">
      <c r="B158" s="60">
        <v>9</v>
      </c>
      <c r="C158" s="60">
        <v>8</v>
      </c>
      <c r="D158" s="61" t="s">
        <v>161</v>
      </c>
      <c r="E158" s="61" t="s">
        <v>189</v>
      </c>
      <c r="F158" s="61" t="s">
        <v>160</v>
      </c>
      <c r="G158" s="61" t="s">
        <v>160</v>
      </c>
      <c r="H158" s="60" t="b">
        <f>EXACT(Table27[[#This Row],[''originalLick'']],Table27[[#This Row],[''testLick'']])</f>
        <v>1</v>
      </c>
      <c r="I158" s="73" t="s">
        <v>138</v>
      </c>
      <c r="J158" s="60" t="b">
        <v>0</v>
      </c>
      <c r="K158" s="62"/>
    </row>
    <row r="159" spans="2:11" x14ac:dyDescent="0.3">
      <c r="B159" s="60">
        <v>9</v>
      </c>
      <c r="C159" s="60">
        <v>12</v>
      </c>
      <c r="D159" s="61" t="s">
        <v>161</v>
      </c>
      <c r="E159" s="61" t="s">
        <v>193</v>
      </c>
      <c r="F159" s="61" t="s">
        <v>160</v>
      </c>
      <c r="G159" s="61" t="s">
        <v>160</v>
      </c>
      <c r="H159" s="60" t="b">
        <f>EXACT(Table27[[#This Row],[''originalLick'']],Table27[[#This Row],[''testLick'']])</f>
        <v>1</v>
      </c>
      <c r="I159" s="73" t="s">
        <v>138</v>
      </c>
      <c r="J159" s="60" t="b">
        <v>0</v>
      </c>
      <c r="K159" s="62"/>
    </row>
    <row r="160" spans="2:11" x14ac:dyDescent="0.3">
      <c r="B160" s="60">
        <v>9</v>
      </c>
      <c r="C160" s="60">
        <v>13</v>
      </c>
      <c r="D160" s="61" t="s">
        <v>161</v>
      </c>
      <c r="E160" s="61" t="s">
        <v>195</v>
      </c>
      <c r="F160" s="61" t="s">
        <v>160</v>
      </c>
      <c r="G160" s="61" t="s">
        <v>160</v>
      </c>
      <c r="H160" s="60" t="b">
        <f>EXACT(Table27[[#This Row],[''originalLick'']],Table27[[#This Row],[''testLick'']])</f>
        <v>1</v>
      </c>
      <c r="I160" s="73" t="s">
        <v>138</v>
      </c>
      <c r="J160" s="60" t="b">
        <v>1</v>
      </c>
      <c r="K160" s="62"/>
    </row>
    <row r="161" spans="2:11" x14ac:dyDescent="0.3">
      <c r="B161" s="60">
        <v>13</v>
      </c>
      <c r="C161" s="60">
        <v>14</v>
      </c>
      <c r="D161" s="61" t="s">
        <v>166</v>
      </c>
      <c r="E161" s="61" t="s">
        <v>222</v>
      </c>
      <c r="F161" s="61" t="s">
        <v>161</v>
      </c>
      <c r="G161" s="61" t="s">
        <v>161</v>
      </c>
      <c r="H161" s="60" t="b">
        <f>EXACT(Table27[[#This Row],[''originalLick'']],Table27[[#This Row],[''testLick'']])</f>
        <v>1</v>
      </c>
      <c r="I161" s="73" t="s">
        <v>136</v>
      </c>
      <c r="J161" s="60" t="b">
        <v>1</v>
      </c>
      <c r="K161" s="62"/>
    </row>
    <row r="162" spans="2:11" x14ac:dyDescent="0.3">
      <c r="B162" s="60">
        <v>17</v>
      </c>
      <c r="C162" s="60">
        <v>4</v>
      </c>
      <c r="D162" s="61" t="s">
        <v>161</v>
      </c>
      <c r="E162" s="61" t="s">
        <v>211</v>
      </c>
      <c r="F162" s="61" t="s">
        <v>160</v>
      </c>
      <c r="G162" s="61" t="s">
        <v>160</v>
      </c>
      <c r="H162" s="60" t="b">
        <f>EXACT(Table27[[#This Row],[''originalLick'']],Table27[[#This Row],[''testLick'']])</f>
        <v>1</v>
      </c>
      <c r="I162" s="73" t="s">
        <v>122</v>
      </c>
      <c r="J162" s="60" t="b">
        <v>0</v>
      </c>
      <c r="K162" s="62"/>
    </row>
    <row r="163" spans="2:11" x14ac:dyDescent="0.3">
      <c r="B163" s="60">
        <v>20</v>
      </c>
      <c r="C163" s="60">
        <v>6</v>
      </c>
      <c r="D163" s="61" t="s">
        <v>160</v>
      </c>
      <c r="E163" s="61" t="s">
        <v>211</v>
      </c>
      <c r="F163" s="61" t="s">
        <v>161</v>
      </c>
      <c r="G163" s="61" t="s">
        <v>161</v>
      </c>
      <c r="H163" s="60" t="b">
        <f>EXACT(Table27[[#This Row],[''originalLick'']],Table27[[#This Row],[''testLick'']])</f>
        <v>1</v>
      </c>
      <c r="I163" s="73" t="s">
        <v>175</v>
      </c>
      <c r="J163" s="60" t="b">
        <v>1</v>
      </c>
      <c r="K163" s="62"/>
    </row>
    <row r="164" spans="2:11" x14ac:dyDescent="0.3">
      <c r="B164" s="71">
        <v>24</v>
      </c>
      <c r="C164" s="71">
        <v>5</v>
      </c>
      <c r="D164" s="72" t="s">
        <v>166</v>
      </c>
      <c r="E164" s="72" t="s">
        <v>215</v>
      </c>
      <c r="F164" s="61" t="s">
        <v>160</v>
      </c>
      <c r="G164" s="61" t="s">
        <v>164</v>
      </c>
      <c r="H164" s="71" t="b">
        <f>EXACT(Table27[[#This Row],[''originalLick'']],Table27[[#This Row],[''testLick'']])</f>
        <v>0</v>
      </c>
      <c r="I164" s="80" t="s">
        <v>177</v>
      </c>
      <c r="J164" s="71" t="b">
        <v>1</v>
      </c>
      <c r="K164" s="62" t="s">
        <v>250</v>
      </c>
    </row>
    <row r="165" spans="2:11" x14ac:dyDescent="0.3">
      <c r="B165" s="60">
        <v>23</v>
      </c>
      <c r="C165" s="60">
        <v>1</v>
      </c>
      <c r="D165" s="61" t="s">
        <v>161</v>
      </c>
      <c r="E165" s="61" t="s">
        <v>208</v>
      </c>
      <c r="F165" s="61" t="s">
        <v>160</v>
      </c>
      <c r="G165" s="61" t="s">
        <v>160</v>
      </c>
      <c r="H165" s="60" t="b">
        <f>EXACT(Table27[[#This Row],[''originalLick'']],Table27[[#This Row],[''testLick'']])</f>
        <v>1</v>
      </c>
      <c r="I165" s="73" t="s">
        <v>176</v>
      </c>
      <c r="J165" s="60" t="b">
        <v>1</v>
      </c>
      <c r="K165" s="62"/>
    </row>
    <row r="166" spans="2:11" x14ac:dyDescent="0.3">
      <c r="B166" s="60">
        <v>24</v>
      </c>
      <c r="C166" s="60">
        <v>2</v>
      </c>
      <c r="D166" s="61" t="s">
        <v>161</v>
      </c>
      <c r="E166" s="61" t="s">
        <v>212</v>
      </c>
      <c r="F166" s="61" t="s">
        <v>160</v>
      </c>
      <c r="G166" s="61" t="s">
        <v>160</v>
      </c>
      <c r="H166" s="60" t="b">
        <f>EXACT(Table27[[#This Row],[''originalLick'']],Table27[[#This Row],[''testLick'']])</f>
        <v>1</v>
      </c>
      <c r="I166" s="73" t="s">
        <v>177</v>
      </c>
      <c r="J166" s="60" t="b">
        <v>1</v>
      </c>
      <c r="K166" s="62"/>
    </row>
    <row r="167" spans="2:11" x14ac:dyDescent="0.3">
      <c r="B167" s="60">
        <v>15</v>
      </c>
      <c r="C167" s="60">
        <v>2</v>
      </c>
      <c r="D167" s="61" t="s">
        <v>163</v>
      </c>
      <c r="E167" s="61" t="s">
        <v>218</v>
      </c>
      <c r="F167" s="61" t="s">
        <v>161</v>
      </c>
      <c r="G167" s="61" t="s">
        <v>161</v>
      </c>
      <c r="H167" s="60" t="b">
        <f>EXACT(Table27[[#This Row],[''originalLick'']],Table27[[#This Row],[''testLick'']])</f>
        <v>1</v>
      </c>
      <c r="I167" s="73" t="s">
        <v>124</v>
      </c>
      <c r="J167" s="60" t="b">
        <v>1</v>
      </c>
      <c r="K167" s="62"/>
    </row>
    <row r="168" spans="2:11" x14ac:dyDescent="0.3">
      <c r="B168" s="60">
        <v>3</v>
      </c>
      <c r="C168" s="60">
        <v>12</v>
      </c>
      <c r="D168" s="61" t="s">
        <v>161</v>
      </c>
      <c r="E168" s="61" t="s">
        <v>195</v>
      </c>
      <c r="F168" s="61" t="s">
        <v>161</v>
      </c>
      <c r="G168" s="61" t="s">
        <v>164</v>
      </c>
      <c r="H168" s="60" t="b">
        <f>EXACT(Table27[[#This Row],[''originalLick'']],Table27[[#This Row],[''testLick'']])</f>
        <v>0</v>
      </c>
      <c r="I168" s="73" t="s">
        <v>141</v>
      </c>
      <c r="J168" s="60" t="b">
        <v>0</v>
      </c>
      <c r="K168" s="62"/>
    </row>
    <row r="169" spans="2:11" x14ac:dyDescent="0.3">
      <c r="B169" s="60">
        <v>9</v>
      </c>
      <c r="C169" s="60">
        <v>2</v>
      </c>
      <c r="D169" s="61" t="s">
        <v>161</v>
      </c>
      <c r="E169" s="61" t="s">
        <v>198</v>
      </c>
      <c r="F169" s="61" t="s">
        <v>161</v>
      </c>
      <c r="G169" s="61" t="s">
        <v>164</v>
      </c>
      <c r="H169" s="60" t="b">
        <f>EXACT(Table27[[#This Row],[''originalLick'']],Table27[[#This Row],[''testLick'']])</f>
        <v>0</v>
      </c>
      <c r="I169" s="73" t="s">
        <v>138</v>
      </c>
      <c r="J169" s="60" t="b">
        <v>0</v>
      </c>
      <c r="K169" s="62"/>
    </row>
    <row r="170" spans="2:11" x14ac:dyDescent="0.3">
      <c r="B170" s="60">
        <v>15</v>
      </c>
      <c r="C170" s="60">
        <v>3</v>
      </c>
      <c r="D170" s="61" t="s">
        <v>161</v>
      </c>
      <c r="E170" s="61" t="s">
        <v>214</v>
      </c>
      <c r="F170" s="61" t="s">
        <v>161</v>
      </c>
      <c r="G170" s="61" t="s">
        <v>164</v>
      </c>
      <c r="H170" s="60" t="b">
        <f>EXACT(Table27[[#This Row],[''originalLick'']],Table27[[#This Row],[''testLick'']])</f>
        <v>0</v>
      </c>
      <c r="I170" s="73" t="s">
        <v>124</v>
      </c>
      <c r="J170" s="60" t="b">
        <v>1</v>
      </c>
      <c r="K170" s="62"/>
    </row>
    <row r="171" spans="2:11" x14ac:dyDescent="0.3">
      <c r="B171" s="60">
        <v>16</v>
      </c>
      <c r="C171" s="60">
        <v>6</v>
      </c>
      <c r="D171" s="61" t="s">
        <v>161</v>
      </c>
      <c r="E171" s="61" t="s">
        <v>233</v>
      </c>
      <c r="F171" s="61" t="s">
        <v>161</v>
      </c>
      <c r="G171" s="61" t="s">
        <v>164</v>
      </c>
      <c r="H171" s="60" t="b">
        <f>EXACT(Table27[[#This Row],[''originalLick'']],Table27[[#This Row],[''testLick'']])</f>
        <v>0</v>
      </c>
      <c r="I171" s="73" t="s">
        <v>123</v>
      </c>
      <c r="J171" s="60" t="b">
        <v>0</v>
      </c>
      <c r="K171" s="62"/>
    </row>
    <row r="172" spans="2:11" x14ac:dyDescent="0.3">
      <c r="B172" s="60">
        <v>18</v>
      </c>
      <c r="C172" s="60">
        <v>9</v>
      </c>
      <c r="D172" s="61" t="s">
        <v>161</v>
      </c>
      <c r="E172" s="61" t="s">
        <v>223</v>
      </c>
      <c r="F172" s="61" t="s">
        <v>161</v>
      </c>
      <c r="G172" s="61" t="s">
        <v>164</v>
      </c>
      <c r="H172" s="60" t="b">
        <f>EXACT(Table27[[#This Row],[''originalLick'']],Table27[[#This Row],[''testLick'']])</f>
        <v>0</v>
      </c>
      <c r="I172" s="73" t="s">
        <v>121</v>
      </c>
      <c r="J172" s="60" t="b">
        <v>0</v>
      </c>
      <c r="K172" s="62"/>
    </row>
    <row r="173" spans="2:11" x14ac:dyDescent="0.3">
      <c r="B173" s="60">
        <v>21</v>
      </c>
      <c r="C173" s="60">
        <v>7</v>
      </c>
      <c r="D173" s="61" t="s">
        <v>161</v>
      </c>
      <c r="E173" s="61" t="s">
        <v>230</v>
      </c>
      <c r="F173" s="61" t="s">
        <v>161</v>
      </c>
      <c r="G173" s="61" t="s">
        <v>164</v>
      </c>
      <c r="H173" s="60" t="b">
        <f>EXACT(Table27[[#This Row],[''originalLick'']],Table27[[#This Row],[''testLick'']])</f>
        <v>0</v>
      </c>
      <c r="I173" s="73" t="s">
        <v>119</v>
      </c>
      <c r="J173" s="60" t="b">
        <v>1</v>
      </c>
      <c r="K173" s="62"/>
    </row>
    <row r="174" spans="2:11" x14ac:dyDescent="0.3">
      <c r="B174" s="60">
        <v>24</v>
      </c>
      <c r="C174" s="60">
        <v>8</v>
      </c>
      <c r="D174" s="61" t="s">
        <v>161</v>
      </c>
      <c r="E174" s="61" t="s">
        <v>225</v>
      </c>
      <c r="F174" s="61" t="s">
        <v>161</v>
      </c>
      <c r="G174" s="61" t="s">
        <v>164</v>
      </c>
      <c r="H174" s="60" t="b">
        <f>EXACT(Table27[[#This Row],[''originalLick'']],Table27[[#This Row],[''testLick'']])</f>
        <v>0</v>
      </c>
      <c r="I174" s="73" t="s">
        <v>177</v>
      </c>
      <c r="J174" s="60" t="b">
        <v>1</v>
      </c>
      <c r="K174" s="62"/>
    </row>
    <row r="175" spans="2:11" x14ac:dyDescent="0.3">
      <c r="B175" s="60">
        <v>1</v>
      </c>
      <c r="C175" s="60">
        <v>6</v>
      </c>
      <c r="D175" s="61" t="s">
        <v>161</v>
      </c>
      <c r="E175" s="61" t="s">
        <v>185</v>
      </c>
      <c r="F175" s="61" t="s">
        <v>161</v>
      </c>
      <c r="G175" s="61" t="s">
        <v>161</v>
      </c>
      <c r="H175" s="60" t="b">
        <f>EXACT(Table27[[#This Row],[''originalLick'']],Table27[[#This Row],[''testLick'']])</f>
        <v>1</v>
      </c>
      <c r="I175" s="73" t="s">
        <v>142</v>
      </c>
      <c r="J175" s="60" t="b">
        <v>0</v>
      </c>
      <c r="K175" s="62"/>
    </row>
    <row r="176" spans="2:11" x14ac:dyDescent="0.3">
      <c r="B176" s="60">
        <v>1</v>
      </c>
      <c r="C176" s="60">
        <v>12</v>
      </c>
      <c r="D176" s="61" t="s">
        <v>161</v>
      </c>
      <c r="E176" s="61" t="s">
        <v>191</v>
      </c>
      <c r="F176" s="61" t="s">
        <v>161</v>
      </c>
      <c r="G176" s="61" t="s">
        <v>161</v>
      </c>
      <c r="H176" s="60" t="b">
        <f>EXACT(Table27[[#This Row],[''originalLick'']],Table27[[#This Row],[''testLick'']])</f>
        <v>1</v>
      </c>
      <c r="I176" s="73" t="s">
        <v>142</v>
      </c>
      <c r="J176" s="60" t="b">
        <v>0</v>
      </c>
      <c r="K176" s="62"/>
    </row>
    <row r="177" spans="2:11" x14ac:dyDescent="0.3">
      <c r="B177" s="60">
        <v>1</v>
      </c>
      <c r="C177" s="60">
        <v>14</v>
      </c>
      <c r="D177" s="61" t="s">
        <v>161</v>
      </c>
      <c r="E177" s="61" t="s">
        <v>193</v>
      </c>
      <c r="F177" s="61" t="s">
        <v>161</v>
      </c>
      <c r="G177" s="61" t="s">
        <v>161</v>
      </c>
      <c r="H177" s="60" t="b">
        <f>EXACT(Table27[[#This Row],[''originalLick'']],Table27[[#This Row],[''testLick'']])</f>
        <v>1</v>
      </c>
      <c r="I177" s="73" t="s">
        <v>142</v>
      </c>
      <c r="J177" s="60" t="b">
        <v>1</v>
      </c>
      <c r="K177" s="62"/>
    </row>
    <row r="178" spans="2:11" x14ac:dyDescent="0.3">
      <c r="B178" s="60">
        <v>2</v>
      </c>
      <c r="C178" s="60">
        <v>2</v>
      </c>
      <c r="D178" s="61" t="s">
        <v>161</v>
      </c>
      <c r="E178" s="61" t="s">
        <v>189</v>
      </c>
      <c r="F178" s="61" t="s">
        <v>161</v>
      </c>
      <c r="G178" s="61" t="s">
        <v>161</v>
      </c>
      <c r="H178" s="60" t="b">
        <f>EXACT(Table27[[#This Row],[''originalLick'']],Table27[[#This Row],[''testLick'']])</f>
        <v>1</v>
      </c>
      <c r="I178" s="73" t="s">
        <v>170</v>
      </c>
      <c r="J178" s="60" t="b">
        <v>0</v>
      </c>
      <c r="K178" s="62"/>
    </row>
    <row r="179" spans="2:11" x14ac:dyDescent="0.3">
      <c r="B179" s="60">
        <v>2</v>
      </c>
      <c r="C179" s="60">
        <v>3</v>
      </c>
      <c r="D179" s="61" t="s">
        <v>161</v>
      </c>
      <c r="E179" s="61" t="s">
        <v>190</v>
      </c>
      <c r="F179" s="61" t="s">
        <v>161</v>
      </c>
      <c r="G179" s="61" t="s">
        <v>161</v>
      </c>
      <c r="H179" s="60" t="b">
        <f>EXACT(Table27[[#This Row],[''originalLick'']],Table27[[#This Row],[''testLick'']])</f>
        <v>1</v>
      </c>
      <c r="I179" s="73" t="s">
        <v>170</v>
      </c>
      <c r="J179" s="60" t="b">
        <v>0</v>
      </c>
      <c r="K179" s="62"/>
    </row>
    <row r="180" spans="2:11" x14ac:dyDescent="0.3">
      <c r="B180" s="60">
        <v>2</v>
      </c>
      <c r="C180" s="60">
        <v>4</v>
      </c>
      <c r="D180" s="61" t="s">
        <v>161</v>
      </c>
      <c r="E180" s="61" t="s">
        <v>193</v>
      </c>
      <c r="F180" s="61" t="s">
        <v>161</v>
      </c>
      <c r="G180" s="61" t="s">
        <v>161</v>
      </c>
      <c r="H180" s="60" t="b">
        <f>EXACT(Table27[[#This Row],[''originalLick'']],Table27[[#This Row],[''testLick'']])</f>
        <v>1</v>
      </c>
      <c r="I180" s="73" t="s">
        <v>170</v>
      </c>
      <c r="J180" s="60" t="b">
        <v>0</v>
      </c>
      <c r="K180" s="62"/>
    </row>
    <row r="181" spans="2:11" x14ac:dyDescent="0.3">
      <c r="B181" s="60">
        <v>2</v>
      </c>
      <c r="C181" s="60">
        <v>5</v>
      </c>
      <c r="D181" s="61" t="s">
        <v>161</v>
      </c>
      <c r="E181" s="61" t="s">
        <v>194</v>
      </c>
      <c r="F181" s="61" t="s">
        <v>161</v>
      </c>
      <c r="G181" s="61" t="s">
        <v>161</v>
      </c>
      <c r="H181" s="60" t="b">
        <f>EXACT(Table27[[#This Row],[''originalLick'']],Table27[[#This Row],[''testLick'']])</f>
        <v>1</v>
      </c>
      <c r="I181" s="73" t="s">
        <v>170</v>
      </c>
      <c r="J181" s="60" t="b">
        <v>0</v>
      </c>
      <c r="K181" s="62"/>
    </row>
    <row r="182" spans="2:11" x14ac:dyDescent="0.3">
      <c r="B182" s="60">
        <v>16</v>
      </c>
      <c r="C182" s="60">
        <v>9</v>
      </c>
      <c r="D182" s="61" t="s">
        <v>163</v>
      </c>
      <c r="E182" s="61" t="s">
        <v>227</v>
      </c>
      <c r="F182" s="61" t="s">
        <v>161</v>
      </c>
      <c r="G182" s="61" t="s">
        <v>161</v>
      </c>
      <c r="H182" s="60" t="b">
        <f>EXACT(Table27[[#This Row],[''originalLick'']],Table27[[#This Row],[''testLick'']])</f>
        <v>1</v>
      </c>
      <c r="I182" s="73" t="s">
        <v>123</v>
      </c>
      <c r="J182" s="60" t="b">
        <v>0</v>
      </c>
      <c r="K182" s="62"/>
    </row>
    <row r="183" spans="2:11" x14ac:dyDescent="0.3">
      <c r="B183" s="60">
        <v>3</v>
      </c>
      <c r="C183" s="60">
        <v>3</v>
      </c>
      <c r="D183" s="61" t="s">
        <v>161</v>
      </c>
      <c r="E183" s="61" t="s">
        <v>183</v>
      </c>
      <c r="F183" s="61" t="s">
        <v>161</v>
      </c>
      <c r="G183" s="61" t="s">
        <v>161</v>
      </c>
      <c r="H183" s="60" t="b">
        <f>EXACT(Table27[[#This Row],[''originalLick'']],Table27[[#This Row],[''testLick'']])</f>
        <v>1</v>
      </c>
      <c r="I183" s="73" t="s">
        <v>141</v>
      </c>
      <c r="J183" s="60" t="b">
        <v>0</v>
      </c>
      <c r="K183" s="62"/>
    </row>
    <row r="184" spans="2:11" x14ac:dyDescent="0.3">
      <c r="B184" s="60">
        <v>3</v>
      </c>
      <c r="C184" s="60">
        <v>5</v>
      </c>
      <c r="D184" s="61" t="s">
        <v>161</v>
      </c>
      <c r="E184" s="61" t="s">
        <v>201</v>
      </c>
      <c r="F184" s="61" t="s">
        <v>161</v>
      </c>
      <c r="G184" s="61" t="s">
        <v>161</v>
      </c>
      <c r="H184" s="60" t="b">
        <f>EXACT(Table27[[#This Row],[''originalLick'']],Table27[[#This Row],[''testLick'']])</f>
        <v>1</v>
      </c>
      <c r="I184" s="73" t="s">
        <v>141</v>
      </c>
      <c r="J184" s="60" t="b">
        <v>1</v>
      </c>
      <c r="K184" s="62"/>
    </row>
    <row r="185" spans="2:11" x14ac:dyDescent="0.3">
      <c r="B185" s="60">
        <v>3</v>
      </c>
      <c r="C185" s="60">
        <v>6</v>
      </c>
      <c r="D185" s="61" t="s">
        <v>161</v>
      </c>
      <c r="E185" s="61" t="s">
        <v>184</v>
      </c>
      <c r="F185" s="61" t="s">
        <v>161</v>
      </c>
      <c r="G185" s="61" t="s">
        <v>161</v>
      </c>
      <c r="H185" s="60" t="b">
        <f>EXACT(Table27[[#This Row],[''originalLick'']],Table27[[#This Row],[''testLick'']])</f>
        <v>1</v>
      </c>
      <c r="I185" s="73" t="s">
        <v>141</v>
      </c>
      <c r="J185" s="60" t="b">
        <v>1</v>
      </c>
      <c r="K185" s="62"/>
    </row>
    <row r="186" spans="2:11" x14ac:dyDescent="0.3">
      <c r="B186" s="60">
        <v>3</v>
      </c>
      <c r="C186" s="60">
        <v>8</v>
      </c>
      <c r="D186" s="61" t="s">
        <v>161</v>
      </c>
      <c r="E186" s="61" t="s">
        <v>188</v>
      </c>
      <c r="F186" s="61" t="s">
        <v>161</v>
      </c>
      <c r="G186" s="61" t="s">
        <v>161</v>
      </c>
      <c r="H186" s="60" t="b">
        <f>EXACT(Table27[[#This Row],[''originalLick'']],Table27[[#This Row],[''testLick'']])</f>
        <v>1</v>
      </c>
      <c r="I186" s="73" t="s">
        <v>141</v>
      </c>
      <c r="J186" s="60" t="b">
        <v>1</v>
      </c>
      <c r="K186" s="62"/>
    </row>
    <row r="187" spans="2:11" x14ac:dyDescent="0.3">
      <c r="B187" s="60">
        <v>3</v>
      </c>
      <c r="C187" s="60">
        <v>10</v>
      </c>
      <c r="D187" s="61" t="s">
        <v>161</v>
      </c>
      <c r="E187" s="61" t="s">
        <v>191</v>
      </c>
      <c r="F187" s="61" t="s">
        <v>161</v>
      </c>
      <c r="G187" s="61" t="s">
        <v>161</v>
      </c>
      <c r="H187" s="60" t="b">
        <f>EXACT(Table27[[#This Row],[''originalLick'']],Table27[[#This Row],[''testLick'']])</f>
        <v>1</v>
      </c>
      <c r="I187" s="73" t="s">
        <v>141</v>
      </c>
      <c r="J187" s="60" t="b">
        <v>0</v>
      </c>
      <c r="K187" s="62"/>
    </row>
    <row r="188" spans="2:11" x14ac:dyDescent="0.3">
      <c r="B188" s="60">
        <v>4</v>
      </c>
      <c r="C188" s="60">
        <v>4</v>
      </c>
      <c r="D188" s="61" t="s">
        <v>161</v>
      </c>
      <c r="E188" s="61" t="s">
        <v>201</v>
      </c>
      <c r="F188" s="61" t="s">
        <v>161</v>
      </c>
      <c r="G188" s="61" t="s">
        <v>161</v>
      </c>
      <c r="H188" s="60" t="b">
        <f>EXACT(Table27[[#This Row],[''originalLick'']],Table27[[#This Row],[''testLick'']])</f>
        <v>1</v>
      </c>
      <c r="I188" s="73" t="s">
        <v>140</v>
      </c>
      <c r="J188" s="60" t="b">
        <v>1</v>
      </c>
      <c r="K188" s="62"/>
    </row>
    <row r="189" spans="2:11" x14ac:dyDescent="0.3">
      <c r="B189" s="60">
        <v>4</v>
      </c>
      <c r="C189" s="60">
        <v>5</v>
      </c>
      <c r="D189" s="61" t="s">
        <v>161</v>
      </c>
      <c r="E189" s="61" t="s">
        <v>184</v>
      </c>
      <c r="F189" s="61" t="s">
        <v>161</v>
      </c>
      <c r="G189" s="61" t="s">
        <v>161</v>
      </c>
      <c r="H189" s="60" t="b">
        <f>EXACT(Table27[[#This Row],[''originalLick'']],Table27[[#This Row],[''testLick'']])</f>
        <v>1</v>
      </c>
      <c r="I189" s="73" t="s">
        <v>140</v>
      </c>
      <c r="J189" s="60" t="b">
        <v>0</v>
      </c>
      <c r="K189" s="62"/>
    </row>
    <row r="190" spans="2:11" x14ac:dyDescent="0.3">
      <c r="B190" s="60">
        <v>4</v>
      </c>
      <c r="C190" s="60">
        <v>7</v>
      </c>
      <c r="D190" s="61" t="s">
        <v>161</v>
      </c>
      <c r="E190" s="61" t="s">
        <v>188</v>
      </c>
      <c r="F190" s="61" t="s">
        <v>161</v>
      </c>
      <c r="G190" s="61" t="s">
        <v>161</v>
      </c>
      <c r="H190" s="60" t="b">
        <f>EXACT(Table27[[#This Row],[''originalLick'']],Table27[[#This Row],[''testLick'']])</f>
        <v>1</v>
      </c>
      <c r="I190" s="73" t="s">
        <v>140</v>
      </c>
      <c r="J190" s="60" t="b">
        <v>1</v>
      </c>
      <c r="K190" s="62"/>
    </row>
    <row r="191" spans="2:11" x14ac:dyDescent="0.3">
      <c r="B191" s="60">
        <v>4</v>
      </c>
      <c r="C191" s="60">
        <v>10</v>
      </c>
      <c r="D191" s="61" t="s">
        <v>161</v>
      </c>
      <c r="E191" s="61" t="s">
        <v>195</v>
      </c>
      <c r="F191" s="61" t="s">
        <v>161</v>
      </c>
      <c r="G191" s="61" t="s">
        <v>161</v>
      </c>
      <c r="H191" s="60" t="b">
        <f>EXACT(Table27[[#This Row],[''originalLick'']],Table27[[#This Row],[''testLick'']])</f>
        <v>1</v>
      </c>
      <c r="I191" s="73" t="s">
        <v>140</v>
      </c>
      <c r="J191" s="60" t="b">
        <v>0</v>
      </c>
      <c r="K191" s="62"/>
    </row>
    <row r="192" spans="2:11" x14ac:dyDescent="0.3">
      <c r="B192" s="60">
        <v>4</v>
      </c>
      <c r="C192" s="60">
        <v>12</v>
      </c>
      <c r="D192" s="61" t="s">
        <v>161</v>
      </c>
      <c r="E192" s="61" t="s">
        <v>197</v>
      </c>
      <c r="F192" s="61" t="s">
        <v>161</v>
      </c>
      <c r="G192" s="61" t="s">
        <v>161</v>
      </c>
      <c r="H192" s="60" t="b">
        <f>EXACT(Table27[[#This Row],[''originalLick'']],Table27[[#This Row],[''testLick'']])</f>
        <v>1</v>
      </c>
      <c r="I192" s="73" t="s">
        <v>140</v>
      </c>
      <c r="J192" s="60" t="b">
        <v>1</v>
      </c>
      <c r="K192" s="62"/>
    </row>
    <row r="193" spans="2:11" x14ac:dyDescent="0.3">
      <c r="B193" s="60">
        <v>6</v>
      </c>
      <c r="C193" s="60">
        <v>1</v>
      </c>
      <c r="D193" s="61" t="s">
        <v>161</v>
      </c>
      <c r="E193" s="61" t="s">
        <v>180</v>
      </c>
      <c r="F193" s="61" t="s">
        <v>161</v>
      </c>
      <c r="G193" s="61" t="s">
        <v>161</v>
      </c>
      <c r="H193" s="60" t="b">
        <f>EXACT(Table27[[#This Row],[''originalLick'']],Table27[[#This Row],[''testLick'']])</f>
        <v>1</v>
      </c>
      <c r="I193" s="73" t="s">
        <v>139</v>
      </c>
      <c r="J193" s="60" t="b">
        <v>1</v>
      </c>
      <c r="K193" s="62"/>
    </row>
    <row r="194" spans="2:11" x14ac:dyDescent="0.3">
      <c r="B194" s="60">
        <v>6</v>
      </c>
      <c r="C194" s="60">
        <v>4</v>
      </c>
      <c r="D194" s="61" t="s">
        <v>161</v>
      </c>
      <c r="E194" s="61" t="s">
        <v>186</v>
      </c>
      <c r="F194" s="61" t="s">
        <v>161</v>
      </c>
      <c r="G194" s="61" t="s">
        <v>161</v>
      </c>
      <c r="H194" s="60" t="b">
        <f>EXACT(Table27[[#This Row],[''originalLick'']],Table27[[#This Row],[''testLick'']])</f>
        <v>1</v>
      </c>
      <c r="I194" s="73" t="s">
        <v>139</v>
      </c>
      <c r="J194" s="60" t="b">
        <v>0</v>
      </c>
      <c r="K194" s="62"/>
    </row>
    <row r="195" spans="2:11" x14ac:dyDescent="0.3">
      <c r="B195" s="60">
        <v>6</v>
      </c>
      <c r="C195" s="60">
        <v>5</v>
      </c>
      <c r="D195" s="61" t="s">
        <v>161</v>
      </c>
      <c r="E195" s="61" t="s">
        <v>204</v>
      </c>
      <c r="F195" s="61" t="s">
        <v>161</v>
      </c>
      <c r="G195" s="61" t="s">
        <v>161</v>
      </c>
      <c r="H195" s="60" t="b">
        <f>EXACT(Table27[[#This Row],[''originalLick'']],Table27[[#This Row],[''testLick'']])</f>
        <v>1</v>
      </c>
      <c r="I195" s="73" t="s">
        <v>139</v>
      </c>
      <c r="J195" s="60" t="b">
        <v>0</v>
      </c>
      <c r="K195" s="62"/>
    </row>
    <row r="196" spans="2:11" x14ac:dyDescent="0.3">
      <c r="B196" s="60">
        <v>6</v>
      </c>
      <c r="C196" s="60">
        <v>6</v>
      </c>
      <c r="D196" s="61" t="s">
        <v>161</v>
      </c>
      <c r="E196" s="61" t="s">
        <v>205</v>
      </c>
      <c r="F196" s="61" t="s">
        <v>161</v>
      </c>
      <c r="G196" s="61" t="s">
        <v>161</v>
      </c>
      <c r="H196" s="60" t="b">
        <f>EXACT(Table27[[#This Row],[''originalLick'']],Table27[[#This Row],[''testLick'']])</f>
        <v>1</v>
      </c>
      <c r="I196" s="73" t="s">
        <v>139</v>
      </c>
      <c r="J196" s="60" t="b">
        <v>0</v>
      </c>
      <c r="K196" s="62"/>
    </row>
    <row r="197" spans="2:11" x14ac:dyDescent="0.3">
      <c r="B197" s="60">
        <v>6</v>
      </c>
      <c r="C197" s="60">
        <v>8</v>
      </c>
      <c r="D197" s="61" t="s">
        <v>161</v>
      </c>
      <c r="E197" s="61" t="s">
        <v>189</v>
      </c>
      <c r="F197" s="61" t="s">
        <v>161</v>
      </c>
      <c r="G197" s="61" t="s">
        <v>161</v>
      </c>
      <c r="H197" s="60" t="b">
        <f>EXACT(Table27[[#This Row],[''originalLick'']],Table27[[#This Row],[''testLick'']])</f>
        <v>1</v>
      </c>
      <c r="I197" s="73" t="s">
        <v>139</v>
      </c>
      <c r="J197" s="60" t="b">
        <v>1</v>
      </c>
      <c r="K197" s="62"/>
    </row>
    <row r="198" spans="2:11" x14ac:dyDescent="0.3">
      <c r="B198" s="60">
        <v>6</v>
      </c>
      <c r="C198" s="60">
        <v>14</v>
      </c>
      <c r="D198" s="61" t="s">
        <v>161</v>
      </c>
      <c r="E198" s="61" t="s">
        <v>196</v>
      </c>
      <c r="F198" s="61" t="s">
        <v>161</v>
      </c>
      <c r="G198" s="61" t="s">
        <v>161</v>
      </c>
      <c r="H198" s="60" t="b">
        <f>EXACT(Table27[[#This Row],[''originalLick'']],Table27[[#This Row],[''testLick'']])</f>
        <v>1</v>
      </c>
      <c r="I198" s="73" t="s">
        <v>139</v>
      </c>
      <c r="J198" s="60" t="b">
        <v>1</v>
      </c>
      <c r="K198" s="62"/>
    </row>
    <row r="199" spans="2:11" x14ac:dyDescent="0.3">
      <c r="B199" s="60">
        <v>7</v>
      </c>
      <c r="C199" s="60">
        <v>3</v>
      </c>
      <c r="D199" s="61" t="s">
        <v>161</v>
      </c>
      <c r="E199" s="61" t="s">
        <v>201</v>
      </c>
      <c r="F199" s="61" t="s">
        <v>161</v>
      </c>
      <c r="G199" s="61" t="s">
        <v>161</v>
      </c>
      <c r="H199" s="60" t="b">
        <f>EXACT(Table27[[#This Row],[''originalLick'']],Table27[[#This Row],[''testLick'']])</f>
        <v>1</v>
      </c>
      <c r="I199" s="73" t="s">
        <v>171</v>
      </c>
      <c r="J199" s="60" t="b">
        <v>0</v>
      </c>
      <c r="K199" s="62"/>
    </row>
    <row r="200" spans="2:11" x14ac:dyDescent="0.3">
      <c r="B200" s="60">
        <v>7</v>
      </c>
      <c r="C200" s="60">
        <v>5</v>
      </c>
      <c r="D200" s="61" t="s">
        <v>161</v>
      </c>
      <c r="E200" s="61" t="s">
        <v>186</v>
      </c>
      <c r="F200" s="61" t="s">
        <v>161</v>
      </c>
      <c r="G200" s="61" t="s">
        <v>161</v>
      </c>
      <c r="H200" s="60" t="b">
        <f>EXACT(Table27[[#This Row],[''originalLick'']],Table27[[#This Row],[''testLick'']])</f>
        <v>1</v>
      </c>
      <c r="I200" s="73" t="s">
        <v>171</v>
      </c>
      <c r="J200" s="60" t="b">
        <v>0</v>
      </c>
      <c r="K200" s="62"/>
    </row>
    <row r="201" spans="2:11" x14ac:dyDescent="0.3">
      <c r="B201" s="60">
        <v>7</v>
      </c>
      <c r="C201" s="60">
        <v>7</v>
      </c>
      <c r="D201" s="61" t="s">
        <v>161</v>
      </c>
      <c r="E201" s="61" t="s">
        <v>189</v>
      </c>
      <c r="F201" s="61" t="s">
        <v>161</v>
      </c>
      <c r="G201" s="61" t="s">
        <v>161</v>
      </c>
      <c r="H201" s="60" t="b">
        <f>EXACT(Table27[[#This Row],[''originalLick'']],Table27[[#This Row],[''testLick'']])</f>
        <v>1</v>
      </c>
      <c r="I201" s="73" t="s">
        <v>171</v>
      </c>
      <c r="J201" s="60" t="b">
        <v>0</v>
      </c>
      <c r="K201" s="62"/>
    </row>
    <row r="202" spans="2:11" x14ac:dyDescent="0.3">
      <c r="B202" s="60">
        <v>8</v>
      </c>
      <c r="C202" s="60">
        <v>2</v>
      </c>
      <c r="D202" s="61" t="s">
        <v>161</v>
      </c>
      <c r="E202" s="61" t="s">
        <v>181</v>
      </c>
      <c r="F202" s="61" t="s">
        <v>161</v>
      </c>
      <c r="G202" s="61" t="s">
        <v>161</v>
      </c>
      <c r="H202" s="60" t="b">
        <f>EXACT(Table27[[#This Row],[''originalLick'']],Table27[[#This Row],[''testLick'']])</f>
        <v>1</v>
      </c>
      <c r="I202" s="73" t="s">
        <v>172</v>
      </c>
      <c r="J202" s="60" t="b">
        <v>0</v>
      </c>
      <c r="K202" s="62"/>
    </row>
    <row r="203" spans="2:11" x14ac:dyDescent="0.3">
      <c r="B203" s="60">
        <v>8</v>
      </c>
      <c r="C203" s="60">
        <v>3</v>
      </c>
      <c r="D203" s="61" t="s">
        <v>161</v>
      </c>
      <c r="E203" s="61" t="s">
        <v>187</v>
      </c>
      <c r="F203" s="61" t="s">
        <v>161</v>
      </c>
      <c r="G203" s="61" t="s">
        <v>161</v>
      </c>
      <c r="H203" s="60" t="b">
        <f>EXACT(Table27[[#This Row],[''originalLick'']],Table27[[#This Row],[''testLick'']])</f>
        <v>1</v>
      </c>
      <c r="I203" s="73" t="s">
        <v>172</v>
      </c>
      <c r="J203" s="60" t="b">
        <v>0</v>
      </c>
      <c r="K203" s="62"/>
    </row>
    <row r="204" spans="2:11" x14ac:dyDescent="0.3">
      <c r="B204" s="60">
        <v>8</v>
      </c>
      <c r="C204" s="60">
        <v>6</v>
      </c>
      <c r="D204" s="61" t="s">
        <v>161</v>
      </c>
      <c r="E204" s="61" t="s">
        <v>196</v>
      </c>
      <c r="F204" s="61" t="s">
        <v>161</v>
      </c>
      <c r="G204" s="61" t="s">
        <v>161</v>
      </c>
      <c r="H204" s="60" t="b">
        <f>EXACT(Table27[[#This Row],[''originalLick'']],Table27[[#This Row],[''testLick'']])</f>
        <v>1</v>
      </c>
      <c r="I204" s="73" t="s">
        <v>172</v>
      </c>
      <c r="J204" s="60" t="b">
        <v>0</v>
      </c>
      <c r="K204" s="62"/>
    </row>
    <row r="205" spans="2:11" x14ac:dyDescent="0.3">
      <c r="B205" s="60">
        <v>9</v>
      </c>
      <c r="C205" s="60">
        <v>7</v>
      </c>
      <c r="D205" s="61" t="s">
        <v>161</v>
      </c>
      <c r="E205" s="61" t="s">
        <v>188</v>
      </c>
      <c r="F205" s="61" t="s">
        <v>161</v>
      </c>
      <c r="G205" s="61" t="s">
        <v>161</v>
      </c>
      <c r="H205" s="60" t="b">
        <f>EXACT(Table27[[#This Row],[''originalLick'']],Table27[[#This Row],[''testLick'']])</f>
        <v>1</v>
      </c>
      <c r="I205" s="73" t="s">
        <v>138</v>
      </c>
      <c r="J205" s="60" t="b">
        <v>0</v>
      </c>
      <c r="K205" s="62"/>
    </row>
    <row r="206" spans="2:11" x14ac:dyDescent="0.3">
      <c r="B206" s="60">
        <v>9</v>
      </c>
      <c r="C206" s="60">
        <v>9</v>
      </c>
      <c r="D206" s="61" t="s">
        <v>161</v>
      </c>
      <c r="E206" s="61" t="s">
        <v>190</v>
      </c>
      <c r="F206" s="61" t="s">
        <v>161</v>
      </c>
      <c r="G206" s="61" t="s">
        <v>161</v>
      </c>
      <c r="H206" s="60" t="b">
        <f>EXACT(Table27[[#This Row],[''originalLick'']],Table27[[#This Row],[''testLick'']])</f>
        <v>1</v>
      </c>
      <c r="I206" s="73" t="s">
        <v>138</v>
      </c>
      <c r="J206" s="60" t="b">
        <v>0</v>
      </c>
      <c r="K206" s="62"/>
    </row>
    <row r="207" spans="2:11" x14ac:dyDescent="0.3">
      <c r="B207" s="60">
        <v>9</v>
      </c>
      <c r="C207" s="60">
        <v>10</v>
      </c>
      <c r="D207" s="61" t="s">
        <v>161</v>
      </c>
      <c r="E207" s="61" t="s">
        <v>207</v>
      </c>
      <c r="F207" s="61" t="s">
        <v>161</v>
      </c>
      <c r="G207" s="61" t="s">
        <v>161</v>
      </c>
      <c r="H207" s="60" t="b">
        <f>EXACT(Table27[[#This Row],[''originalLick'']],Table27[[#This Row],[''testLick'']])</f>
        <v>1</v>
      </c>
      <c r="I207" s="73" t="s">
        <v>138</v>
      </c>
      <c r="J207" s="60" t="b">
        <v>0</v>
      </c>
      <c r="K207" s="62"/>
    </row>
    <row r="208" spans="2:11" x14ac:dyDescent="0.3">
      <c r="B208" s="60">
        <v>9</v>
      </c>
      <c r="C208" s="60">
        <v>11</v>
      </c>
      <c r="D208" s="61" t="s">
        <v>161</v>
      </c>
      <c r="E208" s="61" t="s">
        <v>191</v>
      </c>
      <c r="F208" s="61" t="s">
        <v>161</v>
      </c>
      <c r="G208" s="61" t="s">
        <v>161</v>
      </c>
      <c r="H208" s="60" t="b">
        <f>EXACT(Table27[[#This Row],[''originalLick'']],Table27[[#This Row],[''testLick'']])</f>
        <v>1</v>
      </c>
      <c r="I208" s="73" t="s">
        <v>138</v>
      </c>
      <c r="J208" s="60" t="b">
        <v>0</v>
      </c>
      <c r="K208" s="62"/>
    </row>
    <row r="209" spans="2:11" x14ac:dyDescent="0.3">
      <c r="B209" s="60">
        <v>9</v>
      </c>
      <c r="C209" s="60">
        <v>14</v>
      </c>
      <c r="D209" s="61" t="s">
        <v>161</v>
      </c>
      <c r="E209" s="61" t="s">
        <v>197</v>
      </c>
      <c r="F209" s="61" t="s">
        <v>161</v>
      </c>
      <c r="G209" s="61" t="s">
        <v>161</v>
      </c>
      <c r="H209" s="60" t="b">
        <f>EXACT(Table27[[#This Row],[''originalLick'']],Table27[[#This Row],[''testLick'']])</f>
        <v>1</v>
      </c>
      <c r="I209" s="73" t="s">
        <v>138</v>
      </c>
      <c r="J209" s="60" t="b">
        <v>1</v>
      </c>
      <c r="K209" s="62"/>
    </row>
    <row r="210" spans="2:11" x14ac:dyDescent="0.3">
      <c r="B210" s="60">
        <v>10</v>
      </c>
      <c r="C210" s="60">
        <v>1</v>
      </c>
      <c r="D210" s="61" t="s">
        <v>161</v>
      </c>
      <c r="E210" s="61" t="s">
        <v>187</v>
      </c>
      <c r="F210" s="61" t="s">
        <v>161</v>
      </c>
      <c r="G210" s="61" t="s">
        <v>161</v>
      </c>
      <c r="H210" s="60" t="b">
        <f>EXACT(Table27[[#This Row],[''originalLick'']],Table27[[#This Row],[''testLick'']])</f>
        <v>1</v>
      </c>
      <c r="I210" s="73" t="s">
        <v>173</v>
      </c>
      <c r="J210" s="60" t="b">
        <v>0</v>
      </c>
      <c r="K210" s="62"/>
    </row>
    <row r="211" spans="2:11" x14ac:dyDescent="0.3">
      <c r="B211" s="60">
        <v>11</v>
      </c>
      <c r="C211" s="60">
        <v>8</v>
      </c>
      <c r="D211" s="61" t="s">
        <v>161</v>
      </c>
      <c r="E211" s="61" t="s">
        <v>215</v>
      </c>
      <c r="F211" s="61" t="s">
        <v>160</v>
      </c>
      <c r="G211" s="61" t="s">
        <v>164</v>
      </c>
      <c r="H211" s="60" t="b">
        <f>EXACT(Table27[[#This Row],[''originalLick'']],Table27[[#This Row],[''testLick'']])</f>
        <v>0</v>
      </c>
      <c r="I211" s="73" t="s">
        <v>137</v>
      </c>
      <c r="J211" s="60" t="b">
        <v>1</v>
      </c>
      <c r="K211" s="62"/>
    </row>
    <row r="212" spans="2:11" x14ac:dyDescent="0.3">
      <c r="B212" s="69">
        <v>12</v>
      </c>
      <c r="C212" s="69">
        <v>10</v>
      </c>
      <c r="D212" s="70" t="s">
        <v>161</v>
      </c>
      <c r="E212" s="70" t="s">
        <v>220</v>
      </c>
      <c r="F212" s="61" t="s">
        <v>160</v>
      </c>
      <c r="G212" s="61" t="s">
        <v>164</v>
      </c>
      <c r="H212" s="69" t="b">
        <f>EXACT(Table27[[#This Row],[''originalLick'']],Table27[[#This Row],[''testLick'']])</f>
        <v>0</v>
      </c>
      <c r="I212" s="79" t="s">
        <v>174</v>
      </c>
      <c r="J212" s="69" t="b">
        <v>1</v>
      </c>
      <c r="K212" s="62"/>
    </row>
    <row r="213" spans="2:11" x14ac:dyDescent="0.3">
      <c r="B213" s="60">
        <v>19</v>
      </c>
      <c r="C213" s="60">
        <v>3</v>
      </c>
      <c r="D213" s="61" t="s">
        <v>160</v>
      </c>
      <c r="E213" s="61" t="s">
        <v>212</v>
      </c>
      <c r="F213" s="61" t="s">
        <v>161</v>
      </c>
      <c r="G213" s="61" t="s">
        <v>161</v>
      </c>
      <c r="H213" s="60" t="b">
        <f>EXACT(Table27[[#This Row],[''originalLick'']],Table27[[#This Row],[''testLick'']])</f>
        <v>1</v>
      </c>
      <c r="I213" s="73" t="s">
        <v>120</v>
      </c>
      <c r="J213" s="60" t="b">
        <v>1</v>
      </c>
      <c r="K213" s="62"/>
    </row>
    <row r="214" spans="2:11" x14ac:dyDescent="0.3">
      <c r="B214" s="60">
        <v>12</v>
      </c>
      <c r="C214" s="60">
        <v>16</v>
      </c>
      <c r="D214" s="61" t="s">
        <v>161</v>
      </c>
      <c r="E214" s="61" t="s">
        <v>226</v>
      </c>
      <c r="F214" s="61" t="s">
        <v>160</v>
      </c>
      <c r="G214" s="61" t="s">
        <v>164</v>
      </c>
      <c r="H214" s="60" t="b">
        <f>EXACT(Table27[[#This Row],[''originalLick'']],Table27[[#This Row],[''testLick'']])</f>
        <v>0</v>
      </c>
      <c r="I214" s="73" t="s">
        <v>174</v>
      </c>
      <c r="J214" s="60" t="b">
        <v>1</v>
      </c>
      <c r="K214" s="62"/>
    </row>
    <row r="215" spans="2:11" x14ac:dyDescent="0.3">
      <c r="B215" s="60">
        <v>13</v>
      </c>
      <c r="C215" s="60">
        <v>15</v>
      </c>
      <c r="D215" s="61" t="s">
        <v>163</v>
      </c>
      <c r="E215" s="61" t="s">
        <v>225</v>
      </c>
      <c r="F215" s="61" t="s">
        <v>161</v>
      </c>
      <c r="G215" s="61" t="s">
        <v>161</v>
      </c>
      <c r="H215" s="60" t="b">
        <f>EXACT(Table27[[#This Row],[''originalLick'']],Table27[[#This Row],[''testLick'']])</f>
        <v>1</v>
      </c>
      <c r="I215" s="73" t="s">
        <v>136</v>
      </c>
      <c r="J215" s="60" t="b">
        <v>0</v>
      </c>
      <c r="K215" s="62"/>
    </row>
    <row r="216" spans="2:11" x14ac:dyDescent="0.3">
      <c r="B216" s="60">
        <v>14</v>
      </c>
      <c r="C216" s="60">
        <v>2</v>
      </c>
      <c r="D216" s="61" t="s">
        <v>161</v>
      </c>
      <c r="E216" s="61" t="s">
        <v>211</v>
      </c>
      <c r="F216" s="61" t="s">
        <v>161</v>
      </c>
      <c r="G216" s="61" t="s">
        <v>161</v>
      </c>
      <c r="H216" s="60" t="b">
        <f>EXACT(Table27[[#This Row],[''originalLick'']],Table27[[#This Row],[''testLick'']])</f>
        <v>1</v>
      </c>
      <c r="I216" s="73" t="s">
        <v>125</v>
      </c>
      <c r="J216" s="60" t="b">
        <v>0</v>
      </c>
      <c r="K216" s="62"/>
    </row>
    <row r="217" spans="2:11" x14ac:dyDescent="0.3">
      <c r="B217" s="60">
        <v>14</v>
      </c>
      <c r="C217" s="60">
        <v>3</v>
      </c>
      <c r="D217" s="61" t="s">
        <v>161</v>
      </c>
      <c r="E217" s="61" t="s">
        <v>212</v>
      </c>
      <c r="F217" s="61" t="s">
        <v>161</v>
      </c>
      <c r="G217" s="61" t="s">
        <v>161</v>
      </c>
      <c r="H217" s="60" t="b">
        <f>EXACT(Table27[[#This Row],[''originalLick'']],Table27[[#This Row],[''testLick'']])</f>
        <v>1</v>
      </c>
      <c r="I217" s="73" t="s">
        <v>125</v>
      </c>
      <c r="J217" s="60" t="b">
        <v>1</v>
      </c>
      <c r="K217" s="62"/>
    </row>
    <row r="218" spans="2:11" x14ac:dyDescent="0.3">
      <c r="B218" s="60">
        <v>14</v>
      </c>
      <c r="C218" s="60">
        <v>8</v>
      </c>
      <c r="D218" s="61" t="s">
        <v>161</v>
      </c>
      <c r="E218" s="61" t="s">
        <v>215</v>
      </c>
      <c r="F218" s="61" t="s">
        <v>161</v>
      </c>
      <c r="G218" s="61" t="s">
        <v>161</v>
      </c>
      <c r="H218" s="60" t="b">
        <f>EXACT(Table27[[#This Row],[''originalLick'']],Table27[[#This Row],[''testLick'']])</f>
        <v>1</v>
      </c>
      <c r="I218" s="73" t="s">
        <v>125</v>
      </c>
      <c r="J218" s="60" t="b">
        <v>0</v>
      </c>
      <c r="K218" s="62"/>
    </row>
    <row r="219" spans="2:11" x14ac:dyDescent="0.3">
      <c r="B219" s="60">
        <v>14</v>
      </c>
      <c r="C219" s="60">
        <v>10</v>
      </c>
      <c r="D219" s="61" t="s">
        <v>161</v>
      </c>
      <c r="E219" s="61" t="s">
        <v>222</v>
      </c>
      <c r="F219" s="61" t="s">
        <v>161</v>
      </c>
      <c r="G219" s="61" t="s">
        <v>161</v>
      </c>
      <c r="H219" s="60" t="b">
        <f>EXACT(Table27[[#This Row],[''originalLick'']],Table27[[#This Row],[''testLick'']])</f>
        <v>1</v>
      </c>
      <c r="I219" s="73" t="s">
        <v>125</v>
      </c>
      <c r="J219" s="60" t="b">
        <v>0</v>
      </c>
      <c r="K219" s="62"/>
    </row>
    <row r="220" spans="2:11" x14ac:dyDescent="0.3">
      <c r="B220" s="60">
        <v>14</v>
      </c>
      <c r="C220" s="60">
        <v>11</v>
      </c>
      <c r="D220" s="61" t="s">
        <v>161</v>
      </c>
      <c r="E220" s="61" t="s">
        <v>232</v>
      </c>
      <c r="F220" s="61" t="s">
        <v>161</v>
      </c>
      <c r="G220" s="61" t="s">
        <v>161</v>
      </c>
      <c r="H220" s="60" t="b">
        <f>EXACT(Table27[[#This Row],[''originalLick'']],Table27[[#This Row],[''testLick'']])</f>
        <v>1</v>
      </c>
      <c r="I220" s="73" t="s">
        <v>125</v>
      </c>
      <c r="J220" s="60" t="b">
        <v>1</v>
      </c>
      <c r="K220" s="62"/>
    </row>
    <row r="221" spans="2:11" x14ac:dyDescent="0.3">
      <c r="B221" s="60">
        <v>14</v>
      </c>
      <c r="C221" s="60">
        <v>14</v>
      </c>
      <c r="D221" s="61" t="s">
        <v>161</v>
      </c>
      <c r="E221" s="61" t="s">
        <v>233</v>
      </c>
      <c r="F221" s="61" t="s">
        <v>161</v>
      </c>
      <c r="G221" s="61" t="s">
        <v>161</v>
      </c>
      <c r="H221" s="60" t="b">
        <f>EXACT(Table27[[#This Row],[''originalLick'']],Table27[[#This Row],[''testLick'']])</f>
        <v>1</v>
      </c>
      <c r="I221" s="73" t="s">
        <v>125</v>
      </c>
      <c r="J221" s="60" t="b">
        <v>1</v>
      </c>
      <c r="K221" s="62"/>
    </row>
    <row r="222" spans="2:11" x14ac:dyDescent="0.3">
      <c r="B222" s="60">
        <v>14</v>
      </c>
      <c r="C222" s="60">
        <v>16</v>
      </c>
      <c r="D222" s="61" t="s">
        <v>161</v>
      </c>
      <c r="E222" s="61" t="s">
        <v>234</v>
      </c>
      <c r="F222" s="61" t="s">
        <v>161</v>
      </c>
      <c r="G222" s="61" t="s">
        <v>161</v>
      </c>
      <c r="H222" s="60" t="b">
        <f>EXACT(Table27[[#This Row],[''originalLick'']],Table27[[#This Row],[''testLick'']])</f>
        <v>1</v>
      </c>
      <c r="I222" s="73" t="s">
        <v>125</v>
      </c>
      <c r="J222" s="60" t="b">
        <v>1</v>
      </c>
      <c r="K222" s="62"/>
    </row>
    <row r="223" spans="2:11" x14ac:dyDescent="0.3">
      <c r="B223" s="60">
        <v>14</v>
      </c>
      <c r="C223" s="60">
        <v>17</v>
      </c>
      <c r="D223" s="61" t="s">
        <v>161</v>
      </c>
      <c r="E223" s="61" t="s">
        <v>227</v>
      </c>
      <c r="F223" s="61" t="s">
        <v>161</v>
      </c>
      <c r="G223" s="61" t="s">
        <v>161</v>
      </c>
      <c r="H223" s="60" t="b">
        <f>EXACT(Table27[[#This Row],[''originalLick'']],Table27[[#This Row],[''testLick'']])</f>
        <v>1</v>
      </c>
      <c r="I223" s="73" t="s">
        <v>125</v>
      </c>
      <c r="J223" s="60" t="b">
        <v>0</v>
      </c>
      <c r="K223" s="62"/>
    </row>
    <row r="224" spans="2:11" x14ac:dyDescent="0.3">
      <c r="B224" s="60">
        <v>14</v>
      </c>
      <c r="C224" s="60">
        <v>18</v>
      </c>
      <c r="D224" s="61" t="s">
        <v>161</v>
      </c>
      <c r="E224" s="61" t="s">
        <v>235</v>
      </c>
      <c r="F224" s="61" t="s">
        <v>161</v>
      </c>
      <c r="G224" s="61" t="s">
        <v>161</v>
      </c>
      <c r="H224" s="60" t="b">
        <f>EXACT(Table27[[#This Row],[''originalLick'']],Table27[[#This Row],[''testLick'']])</f>
        <v>1</v>
      </c>
      <c r="I224" s="73" t="s">
        <v>125</v>
      </c>
      <c r="J224" s="60" t="b">
        <v>0</v>
      </c>
      <c r="K224" s="62"/>
    </row>
    <row r="225" spans="2:11" x14ac:dyDescent="0.3">
      <c r="B225" s="60">
        <v>15</v>
      </c>
      <c r="C225" s="60">
        <v>4</v>
      </c>
      <c r="D225" s="61" t="s">
        <v>161</v>
      </c>
      <c r="E225" s="61" t="s">
        <v>215</v>
      </c>
      <c r="F225" s="61" t="s">
        <v>161</v>
      </c>
      <c r="G225" s="61" t="s">
        <v>161</v>
      </c>
      <c r="H225" s="60" t="b">
        <f>EXACT(Table27[[#This Row],[''originalLick'']],Table27[[#This Row],[''testLick'']])</f>
        <v>1</v>
      </c>
      <c r="I225" s="73" t="s">
        <v>124</v>
      </c>
      <c r="J225" s="60" t="b">
        <v>0</v>
      </c>
      <c r="K225" s="62"/>
    </row>
    <row r="226" spans="2:11" x14ac:dyDescent="0.3">
      <c r="B226" s="60">
        <v>15</v>
      </c>
      <c r="C226" s="60">
        <v>6</v>
      </c>
      <c r="D226" s="61" t="s">
        <v>161</v>
      </c>
      <c r="E226" s="61" t="s">
        <v>237</v>
      </c>
      <c r="F226" s="61" t="s">
        <v>161</v>
      </c>
      <c r="G226" s="61" t="s">
        <v>161</v>
      </c>
      <c r="H226" s="60" t="b">
        <f>EXACT(Table27[[#This Row],[''originalLick'']],Table27[[#This Row],[''testLick'']])</f>
        <v>1</v>
      </c>
      <c r="I226" s="73" t="s">
        <v>124</v>
      </c>
      <c r="J226" s="60" t="b">
        <v>0</v>
      </c>
      <c r="K226" s="62"/>
    </row>
    <row r="227" spans="2:11" x14ac:dyDescent="0.3">
      <c r="B227" s="60">
        <v>16</v>
      </c>
      <c r="C227" s="60">
        <v>2</v>
      </c>
      <c r="D227" s="61" t="s">
        <v>161</v>
      </c>
      <c r="E227" s="61" t="s">
        <v>212</v>
      </c>
      <c r="F227" s="61" t="s">
        <v>161</v>
      </c>
      <c r="G227" s="61" t="s">
        <v>161</v>
      </c>
      <c r="H227" s="60" t="b">
        <f>EXACT(Table27[[#This Row],[''originalLick'']],Table27[[#This Row],[''testLick'']])</f>
        <v>1</v>
      </c>
      <c r="I227" s="73" t="s">
        <v>123</v>
      </c>
      <c r="J227" s="60" t="b">
        <v>0</v>
      </c>
      <c r="K227" s="62"/>
    </row>
    <row r="228" spans="2:11" x14ac:dyDescent="0.3">
      <c r="B228" s="60">
        <v>16</v>
      </c>
      <c r="C228" s="60">
        <v>3</v>
      </c>
      <c r="D228" s="61" t="s">
        <v>161</v>
      </c>
      <c r="E228" s="61" t="s">
        <v>214</v>
      </c>
      <c r="F228" s="61" t="s">
        <v>161</v>
      </c>
      <c r="G228" s="61" t="s">
        <v>161</v>
      </c>
      <c r="H228" s="60" t="b">
        <f>EXACT(Table27[[#This Row],[''originalLick'']],Table27[[#This Row],[''testLick'']])</f>
        <v>1</v>
      </c>
      <c r="I228" s="73" t="s">
        <v>123</v>
      </c>
      <c r="J228" s="60" t="b">
        <v>1</v>
      </c>
      <c r="K228" s="62"/>
    </row>
    <row r="229" spans="2:11" x14ac:dyDescent="0.3">
      <c r="B229" s="60">
        <v>20</v>
      </c>
      <c r="C229" s="60">
        <v>7</v>
      </c>
      <c r="D229" s="61" t="s">
        <v>160</v>
      </c>
      <c r="E229" s="61" t="s">
        <v>229</v>
      </c>
      <c r="F229" s="61" t="s">
        <v>161</v>
      </c>
      <c r="G229" s="61" t="s">
        <v>161</v>
      </c>
      <c r="H229" s="60" t="b">
        <f>EXACT(Table27[[#This Row],[''originalLick'']],Table27[[#This Row],[''testLick'']])</f>
        <v>1</v>
      </c>
      <c r="I229" s="73" t="s">
        <v>175</v>
      </c>
      <c r="J229" s="60" t="b">
        <v>1</v>
      </c>
      <c r="K229" s="62"/>
    </row>
    <row r="230" spans="2:11" x14ac:dyDescent="0.3">
      <c r="B230" s="60">
        <v>20</v>
      </c>
      <c r="C230" s="60">
        <v>12</v>
      </c>
      <c r="D230" s="61" t="s">
        <v>160</v>
      </c>
      <c r="E230" s="61" t="s">
        <v>230</v>
      </c>
      <c r="F230" s="61" t="s">
        <v>161</v>
      </c>
      <c r="G230" s="61" t="s">
        <v>161</v>
      </c>
      <c r="H230" s="60" t="b">
        <f>EXACT(Table27[[#This Row],[''originalLick'']],Table27[[#This Row],[''testLick'']])</f>
        <v>1</v>
      </c>
      <c r="I230" s="73" t="s">
        <v>175</v>
      </c>
      <c r="J230" s="60" t="b">
        <v>1</v>
      </c>
      <c r="K230" s="62"/>
    </row>
    <row r="231" spans="2:11" x14ac:dyDescent="0.3">
      <c r="B231" s="60">
        <v>16</v>
      </c>
      <c r="C231" s="60">
        <v>7</v>
      </c>
      <c r="D231" s="61" t="s">
        <v>161</v>
      </c>
      <c r="E231" s="61" t="s">
        <v>225</v>
      </c>
      <c r="F231" s="61" t="s">
        <v>161</v>
      </c>
      <c r="G231" s="61" t="s">
        <v>161</v>
      </c>
      <c r="H231" s="60" t="b">
        <f>EXACT(Table27[[#This Row],[''originalLick'']],Table27[[#This Row],[''testLick'']])</f>
        <v>1</v>
      </c>
      <c r="I231" s="73" t="s">
        <v>123</v>
      </c>
      <c r="J231" s="60" t="b">
        <v>0</v>
      </c>
      <c r="K231" s="62"/>
    </row>
    <row r="232" spans="2:11" x14ac:dyDescent="0.3">
      <c r="B232" s="60">
        <v>16</v>
      </c>
      <c r="C232" s="60">
        <v>8</v>
      </c>
      <c r="D232" s="61" t="s">
        <v>161</v>
      </c>
      <c r="E232" s="61" t="s">
        <v>226</v>
      </c>
      <c r="F232" s="61" t="s">
        <v>161</v>
      </c>
      <c r="G232" s="61" t="s">
        <v>161</v>
      </c>
      <c r="H232" s="60" t="b">
        <f>EXACT(Table27[[#This Row],[''originalLick'']],Table27[[#This Row],[''testLick'']])</f>
        <v>1</v>
      </c>
      <c r="I232" s="73" t="s">
        <v>123</v>
      </c>
      <c r="J232" s="60" t="b">
        <v>1</v>
      </c>
      <c r="K232" s="62"/>
    </row>
    <row r="233" spans="2:11" x14ac:dyDescent="0.3">
      <c r="B233" s="60">
        <v>16</v>
      </c>
      <c r="C233" s="60">
        <v>10</v>
      </c>
      <c r="D233" s="61" t="s">
        <v>161</v>
      </c>
      <c r="E233" s="61" t="s">
        <v>238</v>
      </c>
      <c r="F233" s="61" t="s">
        <v>161</v>
      </c>
      <c r="G233" s="61" t="s">
        <v>161</v>
      </c>
      <c r="H233" s="60" t="b">
        <f>EXACT(Table27[[#This Row],[''originalLick'']],Table27[[#This Row],[''testLick'']])</f>
        <v>1</v>
      </c>
      <c r="I233" s="73" t="s">
        <v>123</v>
      </c>
      <c r="J233" s="60" t="b">
        <v>1</v>
      </c>
      <c r="K233" s="62"/>
    </row>
    <row r="234" spans="2:11" x14ac:dyDescent="0.3">
      <c r="B234" s="60">
        <v>16</v>
      </c>
      <c r="C234" s="60">
        <v>11</v>
      </c>
      <c r="D234" s="61" t="s">
        <v>161</v>
      </c>
      <c r="E234" s="61" t="s">
        <v>235</v>
      </c>
      <c r="F234" s="61" t="s">
        <v>161</v>
      </c>
      <c r="G234" s="61" t="s">
        <v>161</v>
      </c>
      <c r="H234" s="60" t="b">
        <f>EXACT(Table27[[#This Row],[''originalLick'']],Table27[[#This Row],[''testLick'']])</f>
        <v>1</v>
      </c>
      <c r="I234" s="73" t="s">
        <v>123</v>
      </c>
      <c r="J234" s="60" t="b">
        <v>1</v>
      </c>
      <c r="K234" s="62"/>
    </row>
    <row r="235" spans="2:11" x14ac:dyDescent="0.3">
      <c r="B235" s="60">
        <v>20</v>
      </c>
      <c r="C235" s="60">
        <v>2</v>
      </c>
      <c r="D235" s="61" t="s">
        <v>161</v>
      </c>
      <c r="E235" s="61" t="s">
        <v>216</v>
      </c>
      <c r="F235" s="61" t="s">
        <v>161</v>
      </c>
      <c r="G235" s="61" t="s">
        <v>161</v>
      </c>
      <c r="H235" s="60" t="b">
        <f>EXACT(Table27[[#This Row],[''originalLick'']],Table27[[#This Row],[''testLick'']])</f>
        <v>1</v>
      </c>
      <c r="I235" s="73" t="s">
        <v>175</v>
      </c>
      <c r="J235" s="60" t="b">
        <v>1</v>
      </c>
      <c r="K235" s="62"/>
    </row>
    <row r="236" spans="2:11" x14ac:dyDescent="0.3">
      <c r="B236" s="60">
        <v>16</v>
      </c>
      <c r="C236" s="60">
        <v>12</v>
      </c>
      <c r="D236" s="61" t="s">
        <v>161</v>
      </c>
      <c r="E236" s="61" t="s">
        <v>236</v>
      </c>
      <c r="F236" s="61" t="s">
        <v>161</v>
      </c>
      <c r="G236" s="61" t="s">
        <v>161</v>
      </c>
      <c r="H236" s="60" t="b">
        <f>EXACT(Table27[[#This Row],[''originalLick'']],Table27[[#This Row],[''testLick'']])</f>
        <v>1</v>
      </c>
      <c r="I236" s="73" t="s">
        <v>123</v>
      </c>
      <c r="J236" s="60" t="b">
        <v>0</v>
      </c>
      <c r="K236" s="62"/>
    </row>
    <row r="237" spans="2:11" x14ac:dyDescent="0.3">
      <c r="B237" s="60">
        <v>17</v>
      </c>
      <c r="C237" s="60">
        <v>2</v>
      </c>
      <c r="D237" s="61" t="s">
        <v>161</v>
      </c>
      <c r="E237" s="61" t="s">
        <v>239</v>
      </c>
      <c r="F237" s="61" t="s">
        <v>161</v>
      </c>
      <c r="G237" s="61" t="s">
        <v>161</v>
      </c>
      <c r="H237" s="60" t="b">
        <f>EXACT(Table27[[#This Row],[''originalLick'']],Table27[[#This Row],[''testLick'']])</f>
        <v>1</v>
      </c>
      <c r="I237" s="73" t="s">
        <v>122</v>
      </c>
      <c r="J237" s="60" t="b">
        <v>0</v>
      </c>
      <c r="K237" s="62"/>
    </row>
    <row r="238" spans="2:11" x14ac:dyDescent="0.3">
      <c r="B238" s="60">
        <v>17</v>
      </c>
      <c r="C238" s="60">
        <v>5</v>
      </c>
      <c r="D238" s="61" t="s">
        <v>161</v>
      </c>
      <c r="E238" s="61" t="s">
        <v>212</v>
      </c>
      <c r="F238" s="61" t="s">
        <v>161</v>
      </c>
      <c r="G238" s="61" t="s">
        <v>161</v>
      </c>
      <c r="H238" s="60" t="b">
        <f>EXACT(Table27[[#This Row],[''originalLick'']],Table27[[#This Row],[''testLick'']])</f>
        <v>1</v>
      </c>
      <c r="I238" s="73" t="s">
        <v>122</v>
      </c>
      <c r="J238" s="60" t="b">
        <v>1</v>
      </c>
      <c r="K238" s="62"/>
    </row>
    <row r="239" spans="2:11" x14ac:dyDescent="0.3">
      <c r="B239" s="60">
        <v>17</v>
      </c>
      <c r="C239" s="60">
        <v>10</v>
      </c>
      <c r="D239" s="61" t="s">
        <v>161</v>
      </c>
      <c r="E239" s="61" t="s">
        <v>224</v>
      </c>
      <c r="F239" s="61" t="s">
        <v>161</v>
      </c>
      <c r="G239" s="61" t="s">
        <v>161</v>
      </c>
      <c r="H239" s="60" t="b">
        <f>EXACT(Table27[[#This Row],[''originalLick'']],Table27[[#This Row],[''testLick'']])</f>
        <v>1</v>
      </c>
      <c r="I239" s="73" t="s">
        <v>122</v>
      </c>
      <c r="J239" s="60" t="b">
        <v>0</v>
      </c>
      <c r="K239" s="62"/>
    </row>
    <row r="240" spans="2:11" x14ac:dyDescent="0.3">
      <c r="B240" s="60">
        <v>17</v>
      </c>
      <c r="C240" s="60">
        <v>12</v>
      </c>
      <c r="D240" s="61" t="s">
        <v>161</v>
      </c>
      <c r="E240" s="61" t="s">
        <v>242</v>
      </c>
      <c r="F240" s="61" t="s">
        <v>161</v>
      </c>
      <c r="G240" s="61" t="s">
        <v>161</v>
      </c>
      <c r="H240" s="60" t="b">
        <f>EXACT(Table27[[#This Row],[''originalLick'']],Table27[[#This Row],[''testLick'']])</f>
        <v>1</v>
      </c>
      <c r="I240" s="73" t="s">
        <v>122</v>
      </c>
      <c r="J240" s="60" t="b">
        <v>1</v>
      </c>
      <c r="K240" s="62"/>
    </row>
    <row r="241" spans="2:11" x14ac:dyDescent="0.3">
      <c r="B241" s="60">
        <v>17</v>
      </c>
      <c r="C241" s="60">
        <v>13</v>
      </c>
      <c r="D241" s="61" t="s">
        <v>161</v>
      </c>
      <c r="E241" s="61" t="s">
        <v>226</v>
      </c>
      <c r="F241" s="61" t="s">
        <v>161</v>
      </c>
      <c r="G241" s="61" t="s">
        <v>161</v>
      </c>
      <c r="H241" s="60" t="b">
        <f>EXACT(Table27[[#This Row],[''originalLick'']],Table27[[#This Row],[''testLick'']])</f>
        <v>1</v>
      </c>
      <c r="I241" s="73" t="s">
        <v>122</v>
      </c>
      <c r="J241" s="60" t="b">
        <v>0</v>
      </c>
      <c r="K241" s="62"/>
    </row>
    <row r="242" spans="2:11" x14ac:dyDescent="0.3">
      <c r="B242" s="60">
        <v>18</v>
      </c>
      <c r="C242" s="60">
        <v>1</v>
      </c>
      <c r="D242" s="61" t="s">
        <v>161</v>
      </c>
      <c r="E242" s="61" t="s">
        <v>208</v>
      </c>
      <c r="F242" s="61" t="s">
        <v>161</v>
      </c>
      <c r="G242" s="61" t="s">
        <v>161</v>
      </c>
      <c r="H242" s="60" t="b">
        <f>EXACT(Table27[[#This Row],[''originalLick'']],Table27[[#This Row],[''testLick'']])</f>
        <v>1</v>
      </c>
      <c r="I242" s="73" t="s">
        <v>121</v>
      </c>
      <c r="J242" s="60" t="b">
        <v>1</v>
      </c>
      <c r="K242" s="62"/>
    </row>
    <row r="243" spans="2:11" x14ac:dyDescent="0.3">
      <c r="B243" s="60">
        <v>18</v>
      </c>
      <c r="C243" s="60">
        <v>2</v>
      </c>
      <c r="D243" s="61" t="s">
        <v>161</v>
      </c>
      <c r="E243" s="61" t="s">
        <v>209</v>
      </c>
      <c r="F243" s="61" t="s">
        <v>161</v>
      </c>
      <c r="G243" s="61" t="s">
        <v>161</v>
      </c>
      <c r="H243" s="60" t="b">
        <f>EXACT(Table27[[#This Row],[''originalLick'']],Table27[[#This Row],[''testLick'']])</f>
        <v>1</v>
      </c>
      <c r="I243" s="73" t="s">
        <v>121</v>
      </c>
      <c r="J243" s="60" t="b">
        <v>0</v>
      </c>
      <c r="K243" s="62"/>
    </row>
    <row r="244" spans="2:11" x14ac:dyDescent="0.3">
      <c r="B244" s="60">
        <v>18</v>
      </c>
      <c r="C244" s="60">
        <v>3</v>
      </c>
      <c r="D244" s="61" t="s">
        <v>161</v>
      </c>
      <c r="E244" s="61" t="s">
        <v>239</v>
      </c>
      <c r="F244" s="61" t="s">
        <v>161</v>
      </c>
      <c r="G244" s="61" t="s">
        <v>161</v>
      </c>
      <c r="H244" s="60" t="b">
        <f>EXACT(Table27[[#This Row],[''originalLick'']],Table27[[#This Row],[''testLick'']])</f>
        <v>1</v>
      </c>
      <c r="I244" s="73" t="s">
        <v>121</v>
      </c>
      <c r="J244" s="60" t="b">
        <v>0</v>
      </c>
      <c r="K244" s="62"/>
    </row>
    <row r="245" spans="2:11" x14ac:dyDescent="0.3">
      <c r="B245" s="60">
        <v>18</v>
      </c>
      <c r="C245" s="60">
        <v>4</v>
      </c>
      <c r="D245" s="61" t="s">
        <v>161</v>
      </c>
      <c r="E245" s="61" t="s">
        <v>210</v>
      </c>
      <c r="F245" s="61" t="s">
        <v>161</v>
      </c>
      <c r="G245" s="61" t="s">
        <v>161</v>
      </c>
      <c r="H245" s="60" t="b">
        <f>EXACT(Table27[[#This Row],[''originalLick'']],Table27[[#This Row],[''testLick'']])</f>
        <v>1</v>
      </c>
      <c r="I245" s="73" t="s">
        <v>121</v>
      </c>
      <c r="J245" s="60" t="b">
        <v>0</v>
      </c>
      <c r="K245" s="62"/>
    </row>
    <row r="246" spans="2:11" x14ac:dyDescent="0.3">
      <c r="B246" s="60">
        <v>18</v>
      </c>
      <c r="C246" s="60">
        <v>5</v>
      </c>
      <c r="D246" s="61" t="s">
        <v>161</v>
      </c>
      <c r="E246" s="61" t="s">
        <v>228</v>
      </c>
      <c r="F246" s="61" t="s">
        <v>161</v>
      </c>
      <c r="G246" s="61" t="s">
        <v>161</v>
      </c>
      <c r="H246" s="60" t="b">
        <f>EXACT(Table27[[#This Row],[''originalLick'']],Table27[[#This Row],[''testLick'']])</f>
        <v>1</v>
      </c>
      <c r="I246" s="73" t="s">
        <v>121</v>
      </c>
      <c r="J246" s="60" t="b">
        <v>0</v>
      </c>
      <c r="K246" s="62"/>
    </row>
    <row r="247" spans="2:11" x14ac:dyDescent="0.3">
      <c r="B247" s="60">
        <v>18</v>
      </c>
      <c r="C247" s="60">
        <v>6</v>
      </c>
      <c r="D247" s="61" t="s">
        <v>161</v>
      </c>
      <c r="E247" s="61" t="s">
        <v>211</v>
      </c>
      <c r="F247" s="61" t="s">
        <v>161</v>
      </c>
      <c r="G247" s="61" t="s">
        <v>161</v>
      </c>
      <c r="H247" s="60" t="b">
        <f>EXACT(Table27[[#This Row],[''originalLick'']],Table27[[#This Row],[''testLick'']])</f>
        <v>1</v>
      </c>
      <c r="I247" s="73" t="s">
        <v>121</v>
      </c>
      <c r="J247" s="60" t="b">
        <v>0</v>
      </c>
      <c r="K247" s="62"/>
    </row>
    <row r="248" spans="2:11" x14ac:dyDescent="0.3">
      <c r="B248" s="60">
        <v>18</v>
      </c>
      <c r="C248" s="60">
        <v>7</v>
      </c>
      <c r="D248" s="61" t="s">
        <v>161</v>
      </c>
      <c r="E248" s="61" t="s">
        <v>214</v>
      </c>
      <c r="F248" s="61" t="s">
        <v>161</v>
      </c>
      <c r="G248" s="61" t="s">
        <v>161</v>
      </c>
      <c r="H248" s="60" t="b">
        <f>EXACT(Table27[[#This Row],[''originalLick'']],Table27[[#This Row],[''testLick'']])</f>
        <v>1</v>
      </c>
      <c r="I248" s="73" t="s">
        <v>121</v>
      </c>
      <c r="J248" s="60" t="b">
        <v>0</v>
      </c>
      <c r="K248" s="62"/>
    </row>
    <row r="249" spans="2:11" x14ac:dyDescent="0.3">
      <c r="B249" s="60">
        <v>18</v>
      </c>
      <c r="C249" s="60">
        <v>8</v>
      </c>
      <c r="D249" s="61" t="s">
        <v>161</v>
      </c>
      <c r="E249" s="61" t="s">
        <v>240</v>
      </c>
      <c r="F249" s="61" t="s">
        <v>161</v>
      </c>
      <c r="G249" s="61" t="s">
        <v>161</v>
      </c>
      <c r="H249" s="60" t="b">
        <f>EXACT(Table27[[#This Row],[''originalLick'']],Table27[[#This Row],[''testLick'']])</f>
        <v>1</v>
      </c>
      <c r="I249" s="73" t="s">
        <v>121</v>
      </c>
      <c r="J249" s="60" t="b">
        <v>0</v>
      </c>
      <c r="K249" s="62"/>
    </row>
    <row r="250" spans="2:11" x14ac:dyDescent="0.3">
      <c r="B250" s="60">
        <v>18</v>
      </c>
      <c r="C250" s="60">
        <v>10</v>
      </c>
      <c r="D250" s="61" t="s">
        <v>161</v>
      </c>
      <c r="E250" s="61" t="s">
        <v>224</v>
      </c>
      <c r="F250" s="61" t="s">
        <v>161</v>
      </c>
      <c r="G250" s="61" t="s">
        <v>161</v>
      </c>
      <c r="H250" s="60" t="b">
        <f>EXACT(Table27[[#This Row],[''originalLick'']],Table27[[#This Row],[''testLick'']])</f>
        <v>1</v>
      </c>
      <c r="I250" s="73" t="s">
        <v>121</v>
      </c>
      <c r="J250" s="60" t="b">
        <v>0</v>
      </c>
      <c r="K250" s="62"/>
    </row>
    <row r="251" spans="2:11" x14ac:dyDescent="0.3">
      <c r="B251" s="60">
        <v>18</v>
      </c>
      <c r="C251" s="60">
        <v>11</v>
      </c>
      <c r="D251" s="61" t="s">
        <v>161</v>
      </c>
      <c r="E251" s="61" t="s">
        <v>233</v>
      </c>
      <c r="F251" s="61" t="s">
        <v>161</v>
      </c>
      <c r="G251" s="61" t="s">
        <v>161</v>
      </c>
      <c r="H251" s="60" t="b">
        <f>EXACT(Table27[[#This Row],[''originalLick'']],Table27[[#This Row],[''testLick'']])</f>
        <v>1</v>
      </c>
      <c r="I251" s="73" t="s">
        <v>121</v>
      </c>
      <c r="J251" s="60" t="b">
        <v>0</v>
      </c>
      <c r="K251" s="62"/>
    </row>
    <row r="252" spans="2:11" x14ac:dyDescent="0.3">
      <c r="B252" s="60">
        <v>19</v>
      </c>
      <c r="C252" s="60">
        <v>2</v>
      </c>
      <c r="D252" s="61" t="s">
        <v>161</v>
      </c>
      <c r="E252" s="61" t="s">
        <v>216</v>
      </c>
      <c r="F252" s="61" t="s">
        <v>161</v>
      </c>
      <c r="G252" s="61" t="s">
        <v>161</v>
      </c>
      <c r="H252" s="60" t="b">
        <f>EXACT(Table27[[#This Row],[''originalLick'']],Table27[[#This Row],[''testLick'']])</f>
        <v>1</v>
      </c>
      <c r="I252" s="73" t="s">
        <v>120</v>
      </c>
      <c r="J252" s="60" t="b">
        <v>1</v>
      </c>
      <c r="K252" s="62"/>
    </row>
    <row r="253" spans="2:11" x14ac:dyDescent="0.3">
      <c r="B253" s="60">
        <v>19</v>
      </c>
      <c r="C253" s="60">
        <v>4</v>
      </c>
      <c r="D253" s="61" t="s">
        <v>161</v>
      </c>
      <c r="E253" s="61" t="s">
        <v>218</v>
      </c>
      <c r="F253" s="61" t="s">
        <v>161</v>
      </c>
      <c r="G253" s="61" t="s">
        <v>161</v>
      </c>
      <c r="H253" s="60" t="b">
        <f>EXACT(Table27[[#This Row],[''originalLick'']],Table27[[#This Row],[''testLick'']])</f>
        <v>1</v>
      </c>
      <c r="I253" s="73" t="s">
        <v>120</v>
      </c>
      <c r="J253" s="60" t="b">
        <v>1</v>
      </c>
      <c r="K253" s="62"/>
    </row>
    <row r="254" spans="2:11" x14ac:dyDescent="0.3">
      <c r="B254" s="60">
        <v>19</v>
      </c>
      <c r="C254" s="60">
        <v>5</v>
      </c>
      <c r="D254" s="61" t="s">
        <v>161</v>
      </c>
      <c r="E254" s="61" t="s">
        <v>214</v>
      </c>
      <c r="F254" s="61" t="s">
        <v>161</v>
      </c>
      <c r="G254" s="61" t="s">
        <v>161</v>
      </c>
      <c r="H254" s="60" t="b">
        <f>EXACT(Table27[[#This Row],[''originalLick'']],Table27[[#This Row],[''testLick'']])</f>
        <v>1</v>
      </c>
      <c r="I254" s="73" t="s">
        <v>120</v>
      </c>
      <c r="J254" s="60" t="b">
        <v>1</v>
      </c>
      <c r="K254" s="62"/>
    </row>
    <row r="255" spans="2:11" x14ac:dyDescent="0.3">
      <c r="B255" s="60">
        <v>22</v>
      </c>
      <c r="C255" s="60">
        <v>14</v>
      </c>
      <c r="D255" s="61" t="s">
        <v>161</v>
      </c>
      <c r="E255" s="61" t="s">
        <v>226</v>
      </c>
      <c r="F255" s="61" t="s">
        <v>161</v>
      </c>
      <c r="G255" s="61" t="s">
        <v>161</v>
      </c>
      <c r="H255" s="60" t="b">
        <f>EXACT(Table27[[#This Row],[''originalLick'']],Table27[[#This Row],[''testLick'']])</f>
        <v>1</v>
      </c>
      <c r="I255" s="73" t="s">
        <v>126</v>
      </c>
      <c r="J255" s="60" t="b">
        <v>1</v>
      </c>
      <c r="K255" s="62"/>
    </row>
    <row r="256" spans="2:11" x14ac:dyDescent="0.3">
      <c r="B256" s="60">
        <v>19</v>
      </c>
      <c r="C256" s="60">
        <v>6</v>
      </c>
      <c r="D256" s="61" t="s">
        <v>161</v>
      </c>
      <c r="E256" s="61" t="s">
        <v>220</v>
      </c>
      <c r="F256" s="61" t="s">
        <v>161</v>
      </c>
      <c r="G256" s="61" t="s">
        <v>161</v>
      </c>
      <c r="H256" s="60" t="b">
        <f>EXACT(Table27[[#This Row],[''originalLick'']],Table27[[#This Row],[''testLick'']])</f>
        <v>1</v>
      </c>
      <c r="I256" s="73" t="s">
        <v>120</v>
      </c>
      <c r="J256" s="60" t="b">
        <v>1</v>
      </c>
      <c r="K256" s="62"/>
    </row>
    <row r="257" spans="2:11" x14ac:dyDescent="0.3">
      <c r="B257" s="60">
        <v>19</v>
      </c>
      <c r="C257" s="60">
        <v>7</v>
      </c>
      <c r="D257" s="61" t="s">
        <v>161</v>
      </c>
      <c r="E257" s="61" t="s">
        <v>221</v>
      </c>
      <c r="F257" s="61" t="s">
        <v>161</v>
      </c>
      <c r="G257" s="61" t="s">
        <v>161</v>
      </c>
      <c r="H257" s="60" t="b">
        <f>EXACT(Table27[[#This Row],[''originalLick'']],Table27[[#This Row],[''testLick'']])</f>
        <v>1</v>
      </c>
      <c r="I257" s="73" t="s">
        <v>120</v>
      </c>
      <c r="J257" s="60" t="b">
        <v>0</v>
      </c>
      <c r="K257" s="62"/>
    </row>
    <row r="258" spans="2:11" x14ac:dyDescent="0.3">
      <c r="B258" s="60">
        <v>19</v>
      </c>
      <c r="C258" s="60">
        <v>8</v>
      </c>
      <c r="D258" s="61" t="s">
        <v>161</v>
      </c>
      <c r="E258" s="61" t="s">
        <v>243</v>
      </c>
      <c r="F258" s="61" t="s">
        <v>161</v>
      </c>
      <c r="G258" s="61" t="s">
        <v>161</v>
      </c>
      <c r="H258" s="60" t="b">
        <f>EXACT(Table27[[#This Row],[''originalLick'']],Table27[[#This Row],[''testLick'']])</f>
        <v>1</v>
      </c>
      <c r="I258" s="73" t="s">
        <v>120</v>
      </c>
      <c r="J258" s="60" t="b">
        <v>0</v>
      </c>
      <c r="K258" s="62"/>
    </row>
    <row r="259" spans="2:11" x14ac:dyDescent="0.3">
      <c r="B259" s="60">
        <v>19</v>
      </c>
      <c r="C259" s="60">
        <v>10</v>
      </c>
      <c r="D259" s="61" t="s">
        <v>161</v>
      </c>
      <c r="E259" s="61" t="s">
        <v>232</v>
      </c>
      <c r="F259" s="61" t="s">
        <v>161</v>
      </c>
      <c r="G259" s="61" t="s">
        <v>161</v>
      </c>
      <c r="H259" s="60" t="b">
        <f>EXACT(Table27[[#This Row],[''originalLick'']],Table27[[#This Row],[''testLick'']])</f>
        <v>1</v>
      </c>
      <c r="I259" s="73" t="s">
        <v>120</v>
      </c>
      <c r="J259" s="60" t="b">
        <v>1</v>
      </c>
      <c r="K259" s="62"/>
    </row>
    <row r="260" spans="2:11" x14ac:dyDescent="0.3">
      <c r="B260" s="60">
        <v>19</v>
      </c>
      <c r="C260" s="60">
        <v>11</v>
      </c>
      <c r="D260" s="61" t="s">
        <v>161</v>
      </c>
      <c r="E260" s="61" t="s">
        <v>223</v>
      </c>
      <c r="F260" s="61" t="s">
        <v>161</v>
      </c>
      <c r="G260" s="61" t="s">
        <v>161</v>
      </c>
      <c r="H260" s="60" t="b">
        <f>EXACT(Table27[[#This Row],[''originalLick'']],Table27[[#This Row],[''testLick'']])</f>
        <v>1</v>
      </c>
      <c r="I260" s="73" t="s">
        <v>120</v>
      </c>
      <c r="J260" s="60" t="b">
        <v>1</v>
      </c>
      <c r="K260" s="62"/>
    </row>
    <row r="261" spans="2:11" x14ac:dyDescent="0.3">
      <c r="B261" s="60">
        <v>20</v>
      </c>
      <c r="C261" s="60">
        <v>11</v>
      </c>
      <c r="D261" s="61" t="s">
        <v>161</v>
      </c>
      <c r="E261" s="61" t="s">
        <v>215</v>
      </c>
      <c r="F261" s="61" t="s">
        <v>160</v>
      </c>
      <c r="G261" s="61" t="s">
        <v>160</v>
      </c>
      <c r="H261" s="60" t="b">
        <f>EXACT(Table27[[#This Row],[''originalLick'']],Table27[[#This Row],[''testLick'']])</f>
        <v>1</v>
      </c>
      <c r="I261" s="73" t="s">
        <v>175</v>
      </c>
      <c r="J261" s="60" t="b">
        <v>1</v>
      </c>
      <c r="K261" s="62"/>
    </row>
    <row r="262" spans="2:11" x14ac:dyDescent="0.3">
      <c r="B262" s="60">
        <v>21</v>
      </c>
      <c r="C262" s="60">
        <v>1</v>
      </c>
      <c r="D262" s="61" t="s">
        <v>161</v>
      </c>
      <c r="E262" s="61" t="s">
        <v>208</v>
      </c>
      <c r="F262" s="61" t="s">
        <v>161</v>
      </c>
      <c r="G262" s="61" t="s">
        <v>161</v>
      </c>
      <c r="H262" s="60" t="b">
        <f>EXACT(Table27[[#This Row],[''originalLick'']],Table27[[#This Row],[''testLick'']])</f>
        <v>1</v>
      </c>
      <c r="I262" s="73" t="s">
        <v>119</v>
      </c>
      <c r="J262" s="60" t="b">
        <v>1</v>
      </c>
      <c r="K262" s="62"/>
    </row>
    <row r="263" spans="2:11" x14ac:dyDescent="0.3">
      <c r="B263" s="60">
        <v>21</v>
      </c>
      <c r="C263" s="60">
        <v>2</v>
      </c>
      <c r="D263" s="61" t="s">
        <v>161</v>
      </c>
      <c r="E263" s="61" t="s">
        <v>216</v>
      </c>
      <c r="F263" s="61" t="s">
        <v>161</v>
      </c>
      <c r="G263" s="61" t="s">
        <v>161</v>
      </c>
      <c r="H263" s="60" t="b">
        <f>EXACT(Table27[[#This Row],[''originalLick'']],Table27[[#This Row],[''testLick'']])</f>
        <v>1</v>
      </c>
      <c r="I263" s="73" t="s">
        <v>119</v>
      </c>
      <c r="J263" s="60" t="b">
        <v>1</v>
      </c>
      <c r="K263" s="62"/>
    </row>
    <row r="264" spans="2:11" x14ac:dyDescent="0.3">
      <c r="B264" s="60">
        <v>21</v>
      </c>
      <c r="C264" s="60">
        <v>5</v>
      </c>
      <c r="D264" s="61" t="s">
        <v>161</v>
      </c>
      <c r="E264" s="61" t="s">
        <v>214</v>
      </c>
      <c r="F264" s="61" t="s">
        <v>161</v>
      </c>
      <c r="G264" s="61" t="s">
        <v>161</v>
      </c>
      <c r="H264" s="60" t="b">
        <f>EXACT(Table27[[#This Row],[''originalLick'']],Table27[[#This Row],[''testLick'']])</f>
        <v>1</v>
      </c>
      <c r="I264" s="73" t="s">
        <v>119</v>
      </c>
      <c r="J264" s="60" t="b">
        <v>1</v>
      </c>
      <c r="K264" s="62"/>
    </row>
    <row r="265" spans="2:11" x14ac:dyDescent="0.3">
      <c r="B265" s="60">
        <v>21</v>
      </c>
      <c r="C265" s="60">
        <v>6</v>
      </c>
      <c r="D265" s="61" t="s">
        <v>161</v>
      </c>
      <c r="E265" s="61" t="s">
        <v>215</v>
      </c>
      <c r="F265" s="61" t="s">
        <v>161</v>
      </c>
      <c r="G265" s="61" t="s">
        <v>161</v>
      </c>
      <c r="H265" s="60" t="b">
        <f>EXACT(Table27[[#This Row],[''originalLick'']],Table27[[#This Row],[''testLick'']])</f>
        <v>1</v>
      </c>
      <c r="I265" s="73" t="s">
        <v>119</v>
      </c>
      <c r="J265" s="60" t="b">
        <v>1</v>
      </c>
      <c r="K265" s="62"/>
    </row>
    <row r="266" spans="2:11" x14ac:dyDescent="0.3">
      <c r="B266" s="60">
        <v>21</v>
      </c>
      <c r="C266" s="60">
        <v>9</v>
      </c>
      <c r="D266" s="61" t="s">
        <v>161</v>
      </c>
      <c r="E266" s="61" t="s">
        <v>222</v>
      </c>
      <c r="F266" s="61" t="s">
        <v>161</v>
      </c>
      <c r="G266" s="61" t="s">
        <v>161</v>
      </c>
      <c r="H266" s="60" t="b">
        <f>EXACT(Table27[[#This Row],[''originalLick'']],Table27[[#This Row],[''testLick'']])</f>
        <v>1</v>
      </c>
      <c r="I266" s="73" t="s">
        <v>119</v>
      </c>
      <c r="J266" s="60" t="b">
        <v>1</v>
      </c>
      <c r="K266" s="62"/>
    </row>
    <row r="267" spans="2:11" x14ac:dyDescent="0.3">
      <c r="B267" s="60">
        <v>22</v>
      </c>
      <c r="C267" s="60">
        <v>15</v>
      </c>
      <c r="D267" s="61" t="s">
        <v>166</v>
      </c>
      <c r="E267" s="61" t="s">
        <v>227</v>
      </c>
      <c r="F267" s="61" t="s">
        <v>161</v>
      </c>
      <c r="G267" s="61" t="s">
        <v>161</v>
      </c>
      <c r="H267" s="60" t="b">
        <f>EXACT(Table27[[#This Row],[''originalLick'']],Table27[[#This Row],[''testLick'']])</f>
        <v>1</v>
      </c>
      <c r="I267" s="73" t="s">
        <v>126</v>
      </c>
      <c r="J267" s="60" t="b">
        <v>1</v>
      </c>
      <c r="K267" s="62"/>
    </row>
    <row r="268" spans="2:11" x14ac:dyDescent="0.3">
      <c r="B268" s="60">
        <v>22</v>
      </c>
      <c r="C268" s="60">
        <v>16</v>
      </c>
      <c r="D268" s="61" t="s">
        <v>166</v>
      </c>
      <c r="E268" s="61" t="s">
        <v>238</v>
      </c>
      <c r="F268" s="61" t="s">
        <v>161</v>
      </c>
      <c r="G268" s="61" t="s">
        <v>161</v>
      </c>
      <c r="H268" s="60" t="b">
        <f>EXACT(Table27[[#This Row],[''originalLick'']],Table27[[#This Row],[''testLick'']])</f>
        <v>1</v>
      </c>
      <c r="I268" s="73" t="s">
        <v>126</v>
      </c>
      <c r="J268" s="60" t="b">
        <v>1</v>
      </c>
      <c r="K268" s="62"/>
    </row>
    <row r="269" spans="2:11" x14ac:dyDescent="0.3">
      <c r="B269" s="60">
        <v>22</v>
      </c>
      <c r="C269" s="60">
        <v>17</v>
      </c>
      <c r="D269" s="61" t="s">
        <v>166</v>
      </c>
      <c r="E269" s="61" t="s">
        <v>235</v>
      </c>
      <c r="F269" s="61" t="s">
        <v>161</v>
      </c>
      <c r="G269" s="61" t="s">
        <v>161</v>
      </c>
      <c r="H269" s="60" t="b">
        <f>EXACT(Table27[[#This Row],[''originalLick'']],Table27[[#This Row],[''testLick'']])</f>
        <v>1</v>
      </c>
      <c r="I269" s="73" t="s">
        <v>126</v>
      </c>
      <c r="J269" s="60" t="b">
        <v>1</v>
      </c>
      <c r="K269" s="62"/>
    </row>
    <row r="270" spans="2:11" x14ac:dyDescent="0.3">
      <c r="B270" s="60">
        <v>23</v>
      </c>
      <c r="C270" s="60">
        <v>2</v>
      </c>
      <c r="D270" s="61" t="s">
        <v>161</v>
      </c>
      <c r="E270" s="61" t="s">
        <v>216</v>
      </c>
      <c r="F270" s="61" t="s">
        <v>161</v>
      </c>
      <c r="G270" s="61" t="s">
        <v>161</v>
      </c>
      <c r="H270" s="60" t="b">
        <f>EXACT(Table27[[#This Row],[''originalLick'']],Table27[[#This Row],[''testLick'']])</f>
        <v>1</v>
      </c>
      <c r="I270" s="73" t="s">
        <v>176</v>
      </c>
      <c r="J270" s="60" t="b">
        <v>1</v>
      </c>
      <c r="K270" s="62"/>
    </row>
    <row r="271" spans="2:11" x14ac:dyDescent="0.3">
      <c r="B271" s="60">
        <v>23</v>
      </c>
      <c r="C271" s="60">
        <v>4</v>
      </c>
      <c r="D271" s="61" t="s">
        <v>161</v>
      </c>
      <c r="E271" s="61" t="s">
        <v>212</v>
      </c>
      <c r="F271" s="61" t="s">
        <v>161</v>
      </c>
      <c r="G271" s="61" t="s">
        <v>161</v>
      </c>
      <c r="H271" s="60" t="b">
        <f>EXACT(Table27[[#This Row],[''originalLick'']],Table27[[#This Row],[''testLick'']])</f>
        <v>1</v>
      </c>
      <c r="I271" s="73" t="s">
        <v>176</v>
      </c>
      <c r="J271" s="60" t="b">
        <v>1</v>
      </c>
      <c r="K271" s="62"/>
    </row>
    <row r="272" spans="2:11" x14ac:dyDescent="0.3">
      <c r="B272" s="60">
        <v>23</v>
      </c>
      <c r="C272" s="60">
        <v>5</v>
      </c>
      <c r="D272" s="61" t="s">
        <v>161</v>
      </c>
      <c r="E272" s="61" t="s">
        <v>213</v>
      </c>
      <c r="F272" s="61" t="s">
        <v>161</v>
      </c>
      <c r="G272" s="61" t="s">
        <v>161</v>
      </c>
      <c r="H272" s="60" t="b">
        <f>EXACT(Table27[[#This Row],[''originalLick'']],Table27[[#This Row],[''testLick'']])</f>
        <v>1</v>
      </c>
      <c r="I272" s="73" t="s">
        <v>176</v>
      </c>
      <c r="J272" s="60" t="b">
        <v>1</v>
      </c>
      <c r="K272" s="62"/>
    </row>
    <row r="273" spans="2:11" x14ac:dyDescent="0.3">
      <c r="B273" s="60">
        <v>23</v>
      </c>
      <c r="C273" s="60">
        <v>6</v>
      </c>
      <c r="D273" s="61" t="s">
        <v>161</v>
      </c>
      <c r="E273" s="61" t="s">
        <v>244</v>
      </c>
      <c r="F273" s="61" t="s">
        <v>161</v>
      </c>
      <c r="G273" s="61" t="s">
        <v>161</v>
      </c>
      <c r="H273" s="60" t="b">
        <f>EXACT(Table27[[#This Row],[''originalLick'']],Table27[[#This Row],[''testLick'']])</f>
        <v>1</v>
      </c>
      <c r="I273" s="73" t="s">
        <v>176</v>
      </c>
      <c r="J273" s="60" t="b">
        <v>0</v>
      </c>
      <c r="K273" s="62"/>
    </row>
    <row r="274" spans="2:11" x14ac:dyDescent="0.3">
      <c r="B274" s="60">
        <v>23</v>
      </c>
      <c r="C274" s="60">
        <v>12</v>
      </c>
      <c r="D274" s="61" t="s">
        <v>161</v>
      </c>
      <c r="E274" s="61" t="s">
        <v>226</v>
      </c>
      <c r="F274" s="61" t="s">
        <v>161</v>
      </c>
      <c r="G274" s="61" t="s">
        <v>161</v>
      </c>
      <c r="H274" s="60" t="b">
        <f>EXACT(Table27[[#This Row],[''originalLick'']],Table27[[#This Row],[''testLick'']])</f>
        <v>1</v>
      </c>
      <c r="I274" s="73" t="s">
        <v>176</v>
      </c>
      <c r="J274" s="60" t="b">
        <v>1</v>
      </c>
      <c r="K274" s="62"/>
    </row>
    <row r="275" spans="2:11" x14ac:dyDescent="0.3">
      <c r="B275" s="60">
        <v>23</v>
      </c>
      <c r="C275" s="60">
        <v>13</v>
      </c>
      <c r="D275" s="61" t="s">
        <v>161</v>
      </c>
      <c r="E275" s="61" t="s">
        <v>234</v>
      </c>
      <c r="F275" s="61" t="s">
        <v>161</v>
      </c>
      <c r="G275" s="61" t="s">
        <v>161</v>
      </c>
      <c r="H275" s="60" t="b">
        <f>EXACT(Table27[[#This Row],[''originalLick'']],Table27[[#This Row],[''testLick'']])</f>
        <v>1</v>
      </c>
      <c r="I275" s="73" t="s">
        <v>176</v>
      </c>
      <c r="J275" s="60" t="b">
        <v>0</v>
      </c>
      <c r="K275" s="62"/>
    </row>
    <row r="276" spans="2:11" x14ac:dyDescent="0.3">
      <c r="B276" s="60">
        <v>23</v>
      </c>
      <c r="C276" s="60">
        <v>14</v>
      </c>
      <c r="D276" s="61" t="s">
        <v>161</v>
      </c>
      <c r="E276" s="61" t="s">
        <v>245</v>
      </c>
      <c r="F276" s="61" t="s">
        <v>161</v>
      </c>
      <c r="G276" s="61" t="s">
        <v>161</v>
      </c>
      <c r="H276" s="60" t="b">
        <f>EXACT(Table27[[#This Row],[''originalLick'']],Table27[[#This Row],[''testLick'']])</f>
        <v>1</v>
      </c>
      <c r="I276" s="73" t="s">
        <v>176</v>
      </c>
      <c r="J276" s="60" t="b">
        <v>1</v>
      </c>
      <c r="K276" s="62"/>
    </row>
    <row r="277" spans="2:11" x14ac:dyDescent="0.3">
      <c r="B277" s="60">
        <v>23</v>
      </c>
      <c r="C277" s="60">
        <v>16</v>
      </c>
      <c r="D277" s="61" t="s">
        <v>161</v>
      </c>
      <c r="E277" s="61" t="s">
        <v>227</v>
      </c>
      <c r="F277" s="61" t="s">
        <v>161</v>
      </c>
      <c r="G277" s="61" t="s">
        <v>161</v>
      </c>
      <c r="H277" s="60" t="b">
        <f>EXACT(Table27[[#This Row],[''originalLick'']],Table27[[#This Row],[''testLick'']])</f>
        <v>1</v>
      </c>
      <c r="I277" s="73" t="s">
        <v>176</v>
      </c>
      <c r="J277" s="60" t="b">
        <v>1</v>
      </c>
      <c r="K277" s="62"/>
    </row>
    <row r="278" spans="2:11" x14ac:dyDescent="0.3">
      <c r="B278" s="60">
        <v>24</v>
      </c>
      <c r="C278" s="60">
        <v>3</v>
      </c>
      <c r="D278" s="61" t="s">
        <v>161</v>
      </c>
      <c r="E278" s="61" t="s">
        <v>213</v>
      </c>
      <c r="F278" s="61" t="s">
        <v>161</v>
      </c>
      <c r="G278" s="61" t="s">
        <v>161</v>
      </c>
      <c r="H278" s="60" t="b">
        <f>EXACT(Table27[[#This Row],[''originalLick'']],Table27[[#This Row],[''testLick'']])</f>
        <v>1</v>
      </c>
      <c r="I278" s="73" t="s">
        <v>177</v>
      </c>
      <c r="J278" s="60" t="b">
        <v>1</v>
      </c>
      <c r="K278" s="62"/>
    </row>
    <row r="279" spans="2:11" x14ac:dyDescent="0.3">
      <c r="B279" s="60">
        <v>24</v>
      </c>
      <c r="C279" s="60">
        <v>7</v>
      </c>
      <c r="D279" s="61" t="s">
        <v>161</v>
      </c>
      <c r="E279" s="61" t="s">
        <v>223</v>
      </c>
      <c r="F279" s="61" t="s">
        <v>161</v>
      </c>
      <c r="G279" s="61" t="s">
        <v>161</v>
      </c>
      <c r="H279" s="60" t="b">
        <f>EXACT(Table27[[#This Row],[''originalLick'']],Table27[[#This Row],[''testLick'']])</f>
        <v>1</v>
      </c>
      <c r="I279" s="73" t="s">
        <v>177</v>
      </c>
      <c r="J279" s="60" t="b">
        <v>0</v>
      </c>
      <c r="K279" s="62"/>
    </row>
    <row r="280" spans="2:11" x14ac:dyDescent="0.3">
      <c r="B280" s="60">
        <v>1</v>
      </c>
      <c r="C280" s="60">
        <v>4</v>
      </c>
      <c r="D280" s="61" t="s">
        <v>161</v>
      </c>
      <c r="E280" s="61" t="s">
        <v>183</v>
      </c>
      <c r="F280" s="61" t="s">
        <v>162</v>
      </c>
      <c r="G280" s="61" t="s">
        <v>163</v>
      </c>
      <c r="H280" s="60" t="b">
        <f>EXACT(Table27[[#This Row],[''originalLick'']],Table27[[#This Row],[''testLick'']])</f>
        <v>0</v>
      </c>
      <c r="I280" s="73" t="s">
        <v>142</v>
      </c>
      <c r="J280" s="60" t="b">
        <v>1</v>
      </c>
      <c r="K280" s="62"/>
    </row>
    <row r="281" spans="2:11" x14ac:dyDescent="0.3">
      <c r="B281" s="60">
        <v>1</v>
      </c>
      <c r="C281" s="60">
        <v>7</v>
      </c>
      <c r="D281" s="61" t="s">
        <v>161</v>
      </c>
      <c r="E281" s="61" t="s">
        <v>186</v>
      </c>
      <c r="F281" s="61" t="s">
        <v>162</v>
      </c>
      <c r="G281" s="61" t="s">
        <v>163</v>
      </c>
      <c r="H281" s="60" t="b">
        <f>EXACT(Table27[[#This Row],[''originalLick'']],Table27[[#This Row],[''testLick'']])</f>
        <v>0</v>
      </c>
      <c r="I281" s="73" t="s">
        <v>142</v>
      </c>
      <c r="J281" s="60" t="b">
        <v>0</v>
      </c>
      <c r="K281" s="62"/>
    </row>
    <row r="282" spans="2:11" x14ac:dyDescent="0.3">
      <c r="B282" s="60">
        <v>1</v>
      </c>
      <c r="C282" s="60">
        <v>8</v>
      </c>
      <c r="D282" s="61" t="s">
        <v>161</v>
      </c>
      <c r="E282" s="61" t="s">
        <v>187</v>
      </c>
      <c r="F282" s="61" t="s">
        <v>162</v>
      </c>
      <c r="G282" s="61" t="s">
        <v>163</v>
      </c>
      <c r="H282" s="60" t="b">
        <f>EXACT(Table27[[#This Row],[''originalLick'']],Table27[[#This Row],[''testLick'']])</f>
        <v>0</v>
      </c>
      <c r="I282" s="73" t="s">
        <v>142</v>
      </c>
      <c r="J282" s="60" t="b">
        <v>1</v>
      </c>
      <c r="K282" s="62"/>
    </row>
    <row r="283" spans="2:11" x14ac:dyDescent="0.3">
      <c r="B283" s="60">
        <v>1</v>
      </c>
      <c r="C283" s="60">
        <v>9</v>
      </c>
      <c r="D283" s="61" t="s">
        <v>161</v>
      </c>
      <c r="E283" s="61" t="s">
        <v>188</v>
      </c>
      <c r="F283" s="61" t="s">
        <v>162</v>
      </c>
      <c r="G283" s="61" t="s">
        <v>163</v>
      </c>
      <c r="H283" s="60" t="b">
        <f>EXACT(Table27[[#This Row],[''originalLick'']],Table27[[#This Row],[''testLick'']])</f>
        <v>0</v>
      </c>
      <c r="I283" s="73" t="s">
        <v>142</v>
      </c>
      <c r="J283" s="60" t="b">
        <v>1</v>
      </c>
      <c r="K283" s="62"/>
    </row>
    <row r="284" spans="2:11" x14ac:dyDescent="0.3">
      <c r="B284" s="60">
        <v>1</v>
      </c>
      <c r="C284" s="60">
        <v>17</v>
      </c>
      <c r="D284" s="61" t="s">
        <v>161</v>
      </c>
      <c r="E284" s="61" t="s">
        <v>196</v>
      </c>
      <c r="F284" s="61" t="s">
        <v>162</v>
      </c>
      <c r="G284" s="61" t="s">
        <v>163</v>
      </c>
      <c r="H284" s="60" t="b">
        <f>EXACT(Table27[[#This Row],[''originalLick'']],Table27[[#This Row],[''testLick'']])</f>
        <v>0</v>
      </c>
      <c r="I284" s="73" t="s">
        <v>142</v>
      </c>
      <c r="J284" s="60" t="b">
        <v>0</v>
      </c>
      <c r="K284" s="62"/>
    </row>
    <row r="285" spans="2:11" x14ac:dyDescent="0.3">
      <c r="B285" s="60">
        <v>3</v>
      </c>
      <c r="C285" s="60">
        <v>14</v>
      </c>
      <c r="D285" s="61" t="s">
        <v>161</v>
      </c>
      <c r="E285" s="61" t="s">
        <v>203</v>
      </c>
      <c r="F285" s="61" t="s">
        <v>162</v>
      </c>
      <c r="G285" s="61" t="s">
        <v>163</v>
      </c>
      <c r="H285" s="60" t="b">
        <f>EXACT(Table27[[#This Row],[''originalLick'']],Table27[[#This Row],[''testLick'']])</f>
        <v>0</v>
      </c>
      <c r="I285" s="73" t="s">
        <v>141</v>
      </c>
      <c r="J285" s="60" t="b">
        <v>0</v>
      </c>
      <c r="K285" s="62"/>
    </row>
    <row r="286" spans="2:11" x14ac:dyDescent="0.3">
      <c r="B286" s="60">
        <v>6</v>
      </c>
      <c r="C286" s="60">
        <v>13</v>
      </c>
      <c r="D286" s="61" t="s">
        <v>161</v>
      </c>
      <c r="E286" s="61" t="s">
        <v>195</v>
      </c>
      <c r="F286" s="61" t="s">
        <v>162</v>
      </c>
      <c r="G286" s="61" t="s">
        <v>163</v>
      </c>
      <c r="H286" s="60" t="b">
        <f>EXACT(Table27[[#This Row],[''originalLick'']],Table27[[#This Row],[''testLick'']])</f>
        <v>0</v>
      </c>
      <c r="I286" s="73" t="s">
        <v>139</v>
      </c>
      <c r="J286" s="60" t="b">
        <v>1</v>
      </c>
      <c r="K286" s="62"/>
    </row>
    <row r="287" spans="2:11" x14ac:dyDescent="0.3">
      <c r="B287" s="60">
        <v>7</v>
      </c>
      <c r="C287" s="60">
        <v>11</v>
      </c>
      <c r="D287" s="61" t="s">
        <v>161</v>
      </c>
      <c r="E287" s="61" t="s">
        <v>191</v>
      </c>
      <c r="F287" s="61" t="s">
        <v>162</v>
      </c>
      <c r="G287" s="61" t="s">
        <v>163</v>
      </c>
      <c r="H287" s="60" t="b">
        <f>EXACT(Table27[[#This Row],[''originalLick'']],Table27[[#This Row],[''testLick'']])</f>
        <v>0</v>
      </c>
      <c r="I287" s="73" t="s">
        <v>171</v>
      </c>
      <c r="J287" s="60" t="b">
        <v>0</v>
      </c>
      <c r="K287" s="62"/>
    </row>
    <row r="288" spans="2:11" x14ac:dyDescent="0.3">
      <c r="B288" s="60">
        <v>7</v>
      </c>
      <c r="C288" s="60">
        <v>12</v>
      </c>
      <c r="D288" s="61" t="s">
        <v>161</v>
      </c>
      <c r="E288" s="61" t="s">
        <v>193</v>
      </c>
      <c r="F288" s="61" t="s">
        <v>162</v>
      </c>
      <c r="G288" s="61" t="s">
        <v>163</v>
      </c>
      <c r="H288" s="60" t="b">
        <f>EXACT(Table27[[#This Row],[''originalLick'']],Table27[[#This Row],[''testLick'']])</f>
        <v>0</v>
      </c>
      <c r="I288" s="73" t="s">
        <v>171</v>
      </c>
      <c r="J288" s="60" t="b">
        <v>0</v>
      </c>
      <c r="K288" s="62"/>
    </row>
    <row r="289" spans="2:11" x14ac:dyDescent="0.3">
      <c r="B289" s="60">
        <v>9</v>
      </c>
      <c r="C289" s="60">
        <v>3</v>
      </c>
      <c r="D289" s="61" t="s">
        <v>161</v>
      </c>
      <c r="E289" s="61" t="s">
        <v>183</v>
      </c>
      <c r="F289" s="61" t="s">
        <v>162</v>
      </c>
      <c r="G289" s="61" t="s">
        <v>163</v>
      </c>
      <c r="H289" s="60" t="b">
        <f>EXACT(Table27[[#This Row],[''originalLick'']],Table27[[#This Row],[''testLick'']])</f>
        <v>0</v>
      </c>
      <c r="I289" s="73" t="s">
        <v>138</v>
      </c>
      <c r="J289" s="60" t="b">
        <v>0</v>
      </c>
      <c r="K289" s="62"/>
    </row>
    <row r="290" spans="2:11" x14ac:dyDescent="0.3">
      <c r="B290" s="60">
        <v>9</v>
      </c>
      <c r="C290" s="60">
        <v>4</v>
      </c>
      <c r="D290" s="61" t="s">
        <v>161</v>
      </c>
      <c r="E290" s="61" t="s">
        <v>201</v>
      </c>
      <c r="F290" s="61" t="s">
        <v>162</v>
      </c>
      <c r="G290" s="61" t="s">
        <v>163</v>
      </c>
      <c r="H290" s="60" t="b">
        <f>EXACT(Table27[[#This Row],[''originalLick'']],Table27[[#This Row],[''testLick'']])</f>
        <v>0</v>
      </c>
      <c r="I290" s="73" t="s">
        <v>138</v>
      </c>
      <c r="J290" s="60" t="b">
        <v>0</v>
      </c>
      <c r="K290" s="62"/>
    </row>
    <row r="291" spans="2:11" x14ac:dyDescent="0.3">
      <c r="B291" s="60">
        <v>9</v>
      </c>
      <c r="C291" s="60">
        <v>6</v>
      </c>
      <c r="D291" s="61" t="s">
        <v>161</v>
      </c>
      <c r="E291" s="61" t="s">
        <v>186</v>
      </c>
      <c r="F291" s="61" t="s">
        <v>162</v>
      </c>
      <c r="G291" s="61" t="s">
        <v>163</v>
      </c>
      <c r="H291" s="60" t="b">
        <f>EXACT(Table27[[#This Row],[''originalLick'']],Table27[[#This Row],[''testLick'']])</f>
        <v>0</v>
      </c>
      <c r="I291" s="73" t="s">
        <v>138</v>
      </c>
      <c r="J291" s="60" t="b">
        <v>0</v>
      </c>
      <c r="K291" s="62"/>
    </row>
    <row r="292" spans="2:11" x14ac:dyDescent="0.3">
      <c r="B292" s="60">
        <v>10</v>
      </c>
      <c r="C292" s="60">
        <v>3</v>
      </c>
      <c r="D292" s="61" t="s">
        <v>161</v>
      </c>
      <c r="E292" s="61" t="s">
        <v>192</v>
      </c>
      <c r="F292" s="61" t="s">
        <v>162</v>
      </c>
      <c r="G292" s="61" t="s">
        <v>163</v>
      </c>
      <c r="H292" s="60" t="b">
        <f>EXACT(Table27[[#This Row],[''originalLick'']],Table27[[#This Row],[''testLick'']])</f>
        <v>0</v>
      </c>
      <c r="I292" s="73" t="s">
        <v>173</v>
      </c>
      <c r="J292" s="60" t="b">
        <v>0</v>
      </c>
      <c r="K292" s="62"/>
    </row>
    <row r="293" spans="2:11" x14ac:dyDescent="0.3">
      <c r="B293" s="60">
        <v>17</v>
      </c>
      <c r="C293" s="60">
        <v>7</v>
      </c>
      <c r="D293" s="61" t="s">
        <v>161</v>
      </c>
      <c r="E293" s="61" t="s">
        <v>240</v>
      </c>
      <c r="F293" s="61" t="s">
        <v>162</v>
      </c>
      <c r="G293" s="61" t="s">
        <v>163</v>
      </c>
      <c r="H293" s="60" t="b">
        <f>EXACT(Table27[[#This Row],[''originalLick'']],Table27[[#This Row],[''testLick'']])</f>
        <v>0</v>
      </c>
      <c r="I293" s="73" t="s">
        <v>122</v>
      </c>
      <c r="J293" s="60" t="b">
        <v>1</v>
      </c>
      <c r="K293" s="62"/>
    </row>
    <row r="294" spans="2:11" x14ac:dyDescent="0.3">
      <c r="B294" s="60">
        <v>7</v>
      </c>
      <c r="C294" s="60">
        <v>14</v>
      </c>
      <c r="D294" s="61" t="s">
        <v>161</v>
      </c>
      <c r="E294" s="61" t="s">
        <v>196</v>
      </c>
      <c r="F294" s="61" t="s">
        <v>165</v>
      </c>
      <c r="G294" s="61" t="s">
        <v>161</v>
      </c>
      <c r="H294" s="60" t="b">
        <f>EXACT(Table27[[#This Row],[''originalLick'']],Table27[[#This Row],[''testLick'']])</f>
        <v>0</v>
      </c>
      <c r="I294" s="73" t="s">
        <v>171</v>
      </c>
      <c r="J294" s="60" t="b">
        <v>0</v>
      </c>
      <c r="K294" s="62"/>
    </row>
    <row r="295" spans="2:11" x14ac:dyDescent="0.3">
      <c r="B295" s="60">
        <v>15</v>
      </c>
      <c r="C295" s="60">
        <v>7</v>
      </c>
      <c r="D295" s="61" t="s">
        <v>161</v>
      </c>
      <c r="E295" s="61" t="s">
        <v>222</v>
      </c>
      <c r="F295" s="61" t="s">
        <v>165</v>
      </c>
      <c r="G295" s="61" t="s">
        <v>161</v>
      </c>
      <c r="H295" s="60" t="b">
        <f>EXACT(Table27[[#This Row],[''originalLick'']],Table27[[#This Row],[''testLick'']])</f>
        <v>0</v>
      </c>
      <c r="I295" s="73" t="s">
        <v>124</v>
      </c>
      <c r="J295" s="60" t="b">
        <v>1</v>
      </c>
      <c r="K295" s="62"/>
    </row>
    <row r="296" spans="2:11" x14ac:dyDescent="0.3">
      <c r="B296" s="60">
        <v>22</v>
      </c>
      <c r="C296" s="60">
        <v>18</v>
      </c>
      <c r="D296" s="61" t="s">
        <v>166</v>
      </c>
      <c r="E296" s="61" t="s">
        <v>236</v>
      </c>
      <c r="F296" s="61" t="s">
        <v>161</v>
      </c>
      <c r="G296" s="61" t="s">
        <v>161</v>
      </c>
      <c r="H296" s="60" t="b">
        <f>EXACT(Table27[[#This Row],[''originalLick'']],Table27[[#This Row],[''testLick'']])</f>
        <v>1</v>
      </c>
      <c r="I296" s="73" t="s">
        <v>126</v>
      </c>
      <c r="J296" s="60" t="b">
        <v>1</v>
      </c>
      <c r="K296" s="62"/>
    </row>
    <row r="297" spans="2:11" x14ac:dyDescent="0.3">
      <c r="B297" s="60">
        <v>23</v>
      </c>
      <c r="C297" s="60">
        <v>15</v>
      </c>
      <c r="D297" s="61" t="s">
        <v>161</v>
      </c>
      <c r="E297" s="61" t="s">
        <v>246</v>
      </c>
      <c r="F297" s="61" t="s">
        <v>165</v>
      </c>
      <c r="G297" s="61" t="s">
        <v>161</v>
      </c>
      <c r="H297" s="60" t="b">
        <f>EXACT(Table27[[#This Row],[''originalLick'']],Table27[[#This Row],[''testLick'']])</f>
        <v>0</v>
      </c>
      <c r="I297" s="73" t="s">
        <v>176</v>
      </c>
      <c r="J297" s="60" t="b">
        <v>1</v>
      </c>
      <c r="K297" s="62"/>
    </row>
  </sheetData>
  <conditionalFormatting sqref="H298:H1048576 E2:E297 H1">
    <cfRule type="containsText" dxfId="26" priority="7" operator="containsText" text="False">
      <formula>NOT(ISERROR(SEARCH("False",E1)))</formula>
    </cfRule>
  </conditionalFormatting>
  <conditionalFormatting sqref="I3:I297">
    <cfRule type="containsText" dxfId="25" priority="6" operator="containsText" text="FALSE">
      <formula>NOT(ISERROR(SEARCH("FALSE",I3)))</formula>
    </cfRule>
  </conditionalFormatting>
  <conditionalFormatting sqref="H2:H297">
    <cfRule type="containsText" dxfId="24" priority="5" operator="containsText" text="False">
      <formula>NOT(ISERROR(SEARCH("False",H2)))</formula>
    </cfRule>
  </conditionalFormatting>
  <conditionalFormatting sqref="D3:D297">
    <cfRule type="containsText" dxfId="23" priority="4" operator="containsText" text="'CRF'">
      <formula>NOT(ISERROR(SEARCH("'CRF'",D3)))</formula>
    </cfRule>
  </conditionalFormatting>
  <conditionalFormatting sqref="F3:G297">
    <cfRule type="containsText" dxfId="22" priority="1" operator="containsText" text="'excited'">
      <formula>NOT(ISERROR(SEARCH("'excited'",F3)))</formula>
    </cfRule>
    <cfRule type="containsText" dxfId="21" priority="2" operator="containsText" text="pred">
      <formula>NOT(ISERROR(SEARCH("pred",F3)))</formula>
    </cfRule>
    <cfRule type="containsText" dxfId="20" priority="3" operator="containsText" text="'inhibited'">
      <formula>NOT(ISERROR(SEARCH("'inhibited'",F3)))</formula>
    </cfRule>
  </conditionalFormatting>
  <pageMargins left="0.7" right="0.7" top="0.75" bottom="0.75" header="0.3" footer="0.3"/>
  <pageSetup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Info</vt:lpstr>
      <vt:lpstr>ShortUnitDetailsFixed</vt:lpstr>
      <vt:lpstr>quickCheckResults-LickTypeCOLOR</vt:lpstr>
      <vt:lpstr>quickCheckResults-PASTE TO MATL</vt:lpstr>
      <vt:lpstr>CRF QU from SORTtrack</vt:lpstr>
      <vt:lpstr>All Lick Inhibited Units</vt:lpstr>
      <vt:lpstr>EARLY V LATE FILE INFO</vt:lpstr>
      <vt:lpstr>quickCheckResults-LickType_save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Irving</dc:creator>
  <cp:lastModifiedBy>James M. Irving</cp:lastModifiedBy>
  <cp:lastPrinted>2018-05-04T22:48:53Z</cp:lastPrinted>
  <dcterms:created xsi:type="dcterms:W3CDTF">2018-03-17T20:56:24Z</dcterms:created>
  <dcterms:modified xsi:type="dcterms:W3CDTF">2018-05-07T15:40:50Z</dcterms:modified>
</cp:coreProperties>
</file>