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irving/Google Drive/Datasets/Neuroscience/"/>
    </mc:Choice>
  </mc:AlternateContent>
  <xr:revisionPtr revIDLastSave="0" documentId="8_{DC9D1743-8153-3841-BF14-290BFA209DE3}" xr6:coauthVersionLast="45" xr6:coauthVersionMax="45" xr10:uidLastSave="{00000000-0000-0000-0000-000000000000}"/>
  <bookViews>
    <workbookView xWindow="480" yWindow="960" windowWidth="25040" windowHeight="14220" xr2:uid="{C8ECA1AA-C610-BE40-9415-EF53C70EEFE1}"/>
  </bookViews>
  <sheets>
    <sheet name="SUMMARY - OptoCeA" sheetId="1" r:id="rId1"/>
  </sheets>
  <externalReferences>
    <externalReference r:id="rId2"/>
  </externalReferences>
  <definedNames>
    <definedName name="_xlnm._FilterDatabase" localSheetId="0" hidden="1">'SUMMARY - OptoCeA'!$B$2:$M$24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6" i="1" l="1"/>
  <c r="D67" i="1" s="1"/>
  <c r="D68" i="1" s="1"/>
  <c r="D63" i="1"/>
  <c r="D62" i="1"/>
  <c r="D61" i="1"/>
  <c r="Y50" i="1"/>
  <c r="X50" i="1"/>
  <c r="W50" i="1"/>
  <c r="V50" i="1"/>
  <c r="U50" i="1"/>
  <c r="T50" i="1"/>
  <c r="S50" i="1"/>
  <c r="R50" i="1"/>
  <c r="R75" i="1" s="1"/>
  <c r="Q50" i="1"/>
  <c r="P50" i="1"/>
  <c r="O50" i="1"/>
  <c r="N50" i="1"/>
  <c r="M50" i="1"/>
  <c r="L50" i="1"/>
  <c r="K50" i="1"/>
  <c r="J50" i="1"/>
  <c r="I50" i="1"/>
  <c r="H50" i="1"/>
  <c r="G50" i="1"/>
  <c r="F24" i="1" s="1"/>
  <c r="F50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G23" i="1" s="1"/>
  <c r="K49" i="1"/>
  <c r="J49" i="1"/>
  <c r="I49" i="1"/>
  <c r="H49" i="1"/>
  <c r="G49" i="1"/>
  <c r="F49" i="1"/>
  <c r="Y48" i="1"/>
  <c r="Y73" i="1" s="1"/>
  <c r="X48" i="1"/>
  <c r="X73" i="1" s="1"/>
  <c r="W48" i="1"/>
  <c r="W73" i="1" s="1"/>
  <c r="V48" i="1"/>
  <c r="U48" i="1"/>
  <c r="U73" i="1" s="1"/>
  <c r="T48" i="1"/>
  <c r="T73" i="1" s="1"/>
  <c r="S48" i="1"/>
  <c r="R48" i="1"/>
  <c r="Q48" i="1"/>
  <c r="Q73" i="1" s="1"/>
  <c r="P48" i="1"/>
  <c r="P73" i="1" s="1"/>
  <c r="O48" i="1"/>
  <c r="O73" i="1" s="1"/>
  <c r="N48" i="1"/>
  <c r="M48" i="1"/>
  <c r="M73" i="1" s="1"/>
  <c r="L48" i="1"/>
  <c r="L73" i="1" s="1"/>
  <c r="K48" i="1"/>
  <c r="G22" i="1" s="1"/>
  <c r="J48" i="1"/>
  <c r="I48" i="1"/>
  <c r="I73" i="1" s="1"/>
  <c r="H48" i="1"/>
  <c r="H73" i="1" s="1"/>
  <c r="G48" i="1"/>
  <c r="F48" i="1"/>
  <c r="Y47" i="1"/>
  <c r="Y72" i="1" s="1"/>
  <c r="X47" i="1"/>
  <c r="X72" i="1" s="1"/>
  <c r="W47" i="1"/>
  <c r="W72" i="1" s="1"/>
  <c r="V47" i="1"/>
  <c r="U47" i="1"/>
  <c r="U72" i="1" s="1"/>
  <c r="T47" i="1"/>
  <c r="T72" i="1" s="1"/>
  <c r="S47" i="1"/>
  <c r="I21" i="1" s="1"/>
  <c r="R47" i="1"/>
  <c r="Q47" i="1"/>
  <c r="Q72" i="1" s="1"/>
  <c r="P47" i="1"/>
  <c r="H21" i="1" s="1"/>
  <c r="O47" i="1"/>
  <c r="N47" i="1"/>
  <c r="M47" i="1"/>
  <c r="M72" i="1" s="1"/>
  <c r="L47" i="1"/>
  <c r="L72" i="1" s="1"/>
  <c r="K47" i="1"/>
  <c r="K72" i="1" s="1"/>
  <c r="J47" i="1"/>
  <c r="I47" i="1"/>
  <c r="I72" i="1" s="1"/>
  <c r="H47" i="1"/>
  <c r="H72" i="1" s="1"/>
  <c r="G47" i="1"/>
  <c r="G72" i="1" s="1"/>
  <c r="F47" i="1"/>
  <c r="Y46" i="1"/>
  <c r="X46" i="1"/>
  <c r="W46" i="1"/>
  <c r="V46" i="1"/>
  <c r="U46" i="1"/>
  <c r="T46" i="1"/>
  <c r="S46" i="1"/>
  <c r="R46" i="1"/>
  <c r="Q46" i="1"/>
  <c r="Q71" i="1" s="1"/>
  <c r="P46" i="1"/>
  <c r="P71" i="1" s="1"/>
  <c r="O46" i="1"/>
  <c r="O71" i="1" s="1"/>
  <c r="N46" i="1"/>
  <c r="M46" i="1"/>
  <c r="L46" i="1"/>
  <c r="K46" i="1"/>
  <c r="J46" i="1"/>
  <c r="I46" i="1"/>
  <c r="H46" i="1"/>
  <c r="G46" i="1"/>
  <c r="F20" i="1" s="1"/>
  <c r="F46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Y44" i="1"/>
  <c r="Y69" i="1" s="1"/>
  <c r="X44" i="1"/>
  <c r="X69" i="1" s="1"/>
  <c r="W44" i="1"/>
  <c r="W69" i="1" s="1"/>
  <c r="V44" i="1"/>
  <c r="U44" i="1"/>
  <c r="U69" i="1" s="1"/>
  <c r="T44" i="1"/>
  <c r="T69" i="1" s="1"/>
  <c r="S44" i="1"/>
  <c r="S69" i="1" s="1"/>
  <c r="R44" i="1"/>
  <c r="Q44" i="1"/>
  <c r="Q69" i="1" s="1"/>
  <c r="P44" i="1"/>
  <c r="P69" i="1" s="1"/>
  <c r="O44" i="1"/>
  <c r="N44" i="1"/>
  <c r="M44" i="1"/>
  <c r="M69" i="1" s="1"/>
  <c r="L44" i="1"/>
  <c r="L69" i="1" s="1"/>
  <c r="K44" i="1"/>
  <c r="K69" i="1" s="1"/>
  <c r="J44" i="1"/>
  <c r="I44" i="1"/>
  <c r="I69" i="1" s="1"/>
  <c r="H44" i="1"/>
  <c r="H69" i="1" s="1"/>
  <c r="G44" i="1"/>
  <c r="G69" i="1" s="1"/>
  <c r="F44" i="1"/>
  <c r="Y43" i="1"/>
  <c r="Y68" i="1" s="1"/>
  <c r="X43" i="1"/>
  <c r="X68" i="1" s="1"/>
  <c r="W43" i="1"/>
  <c r="V43" i="1"/>
  <c r="U43" i="1"/>
  <c r="U68" i="1" s="1"/>
  <c r="T43" i="1"/>
  <c r="T68" i="1" s="1"/>
  <c r="S43" i="1"/>
  <c r="I17" i="1" s="1"/>
  <c r="R43" i="1"/>
  <c r="Q43" i="1"/>
  <c r="Q68" i="1" s="1"/>
  <c r="P43" i="1"/>
  <c r="P68" i="1" s="1"/>
  <c r="O43" i="1"/>
  <c r="H17" i="1" s="1"/>
  <c r="N43" i="1"/>
  <c r="M43" i="1"/>
  <c r="M68" i="1" s="1"/>
  <c r="L43" i="1"/>
  <c r="L68" i="1" s="1"/>
  <c r="K43" i="1"/>
  <c r="J43" i="1"/>
  <c r="I43" i="1"/>
  <c r="I68" i="1" s="1"/>
  <c r="H43" i="1"/>
  <c r="H68" i="1" s="1"/>
  <c r="G43" i="1"/>
  <c r="G68" i="1" s="1"/>
  <c r="F43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G16" i="1" s="1"/>
  <c r="I42" i="1"/>
  <c r="H42" i="1"/>
  <c r="G42" i="1"/>
  <c r="F42" i="1"/>
  <c r="D42" i="1"/>
  <c r="D43" i="1" s="1"/>
  <c r="Y41" i="1"/>
  <c r="Y66" i="1" s="1"/>
  <c r="X41" i="1"/>
  <c r="W41" i="1"/>
  <c r="W66" i="1" s="1"/>
  <c r="V41" i="1"/>
  <c r="V66" i="1" s="1"/>
  <c r="N15" i="1" s="1"/>
  <c r="U41" i="1"/>
  <c r="U66" i="1" s="1"/>
  <c r="T41" i="1"/>
  <c r="S41" i="1"/>
  <c r="S66" i="1" s="1"/>
  <c r="R41" i="1"/>
  <c r="I15" i="1" s="1"/>
  <c r="Q41" i="1"/>
  <c r="P41" i="1"/>
  <c r="O41" i="1"/>
  <c r="O66" i="1" s="1"/>
  <c r="N41" i="1"/>
  <c r="N66" i="1" s="1"/>
  <c r="M41" i="1"/>
  <c r="M66" i="1" s="1"/>
  <c r="L41" i="1"/>
  <c r="K41" i="1"/>
  <c r="K66" i="1" s="1"/>
  <c r="J41" i="1"/>
  <c r="J66" i="1" s="1"/>
  <c r="I41" i="1"/>
  <c r="I66" i="1" s="1"/>
  <c r="H41" i="1"/>
  <c r="G41" i="1"/>
  <c r="G66" i="1" s="1"/>
  <c r="F41" i="1"/>
  <c r="F66" i="1" s="1"/>
  <c r="D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Y39" i="1"/>
  <c r="X39" i="1"/>
  <c r="X64" i="1" s="1"/>
  <c r="W39" i="1"/>
  <c r="W64" i="1" s="1"/>
  <c r="V39" i="1"/>
  <c r="U39" i="1"/>
  <c r="T39" i="1"/>
  <c r="T64" i="1" s="1"/>
  <c r="S39" i="1"/>
  <c r="S64" i="1" s="1"/>
  <c r="R39" i="1"/>
  <c r="R64" i="1" s="1"/>
  <c r="Q39" i="1"/>
  <c r="P39" i="1"/>
  <c r="P64" i="1" s="1"/>
  <c r="O39" i="1"/>
  <c r="O64" i="1" s="1"/>
  <c r="N39" i="1"/>
  <c r="N64" i="1" s="1"/>
  <c r="L13" i="1" s="1"/>
  <c r="M39" i="1"/>
  <c r="L39" i="1"/>
  <c r="L64" i="1" s="1"/>
  <c r="K39" i="1"/>
  <c r="G13" i="1" s="1"/>
  <c r="J39" i="1"/>
  <c r="I39" i="1"/>
  <c r="H39" i="1"/>
  <c r="H64" i="1" s="1"/>
  <c r="G39" i="1"/>
  <c r="G64" i="1" s="1"/>
  <c r="F39" i="1"/>
  <c r="F64" i="1" s="1"/>
  <c r="Y38" i="1"/>
  <c r="X38" i="1"/>
  <c r="X63" i="1" s="1"/>
  <c r="W38" i="1"/>
  <c r="W63" i="1" s="1"/>
  <c r="V38" i="1"/>
  <c r="V63" i="1" s="1"/>
  <c r="U38" i="1"/>
  <c r="T38" i="1"/>
  <c r="T63" i="1" s="1"/>
  <c r="S38" i="1"/>
  <c r="I12" i="1" s="1"/>
  <c r="R38" i="1"/>
  <c r="Q38" i="1"/>
  <c r="P38" i="1"/>
  <c r="P63" i="1" s="1"/>
  <c r="O38" i="1"/>
  <c r="O63" i="1" s="1"/>
  <c r="N38" i="1"/>
  <c r="H12" i="1" s="1"/>
  <c r="M38" i="1"/>
  <c r="L38" i="1"/>
  <c r="L63" i="1" s="1"/>
  <c r="K38" i="1"/>
  <c r="K63" i="1" s="1"/>
  <c r="J38" i="1"/>
  <c r="J63" i="1" s="1"/>
  <c r="I38" i="1"/>
  <c r="H38" i="1"/>
  <c r="H63" i="1" s="1"/>
  <c r="G38" i="1"/>
  <c r="G63" i="1" s="1"/>
  <c r="F38" i="1"/>
  <c r="Y37" i="1"/>
  <c r="X37" i="1"/>
  <c r="W37" i="1"/>
  <c r="V37" i="1"/>
  <c r="U37" i="1"/>
  <c r="T37" i="1"/>
  <c r="S37" i="1"/>
  <c r="R37" i="1"/>
  <c r="Q37" i="1"/>
  <c r="Q62" i="1" s="1"/>
  <c r="P37" i="1"/>
  <c r="P62" i="1" s="1"/>
  <c r="O37" i="1"/>
  <c r="N37" i="1"/>
  <c r="M37" i="1"/>
  <c r="L37" i="1"/>
  <c r="K37" i="1"/>
  <c r="G11" i="1" s="1"/>
  <c r="J37" i="1"/>
  <c r="I37" i="1"/>
  <c r="H37" i="1"/>
  <c r="G37" i="1"/>
  <c r="F11" i="1" s="1"/>
  <c r="F37" i="1"/>
  <c r="Y36" i="1"/>
  <c r="Y61" i="1" s="1"/>
  <c r="X36" i="1"/>
  <c r="W36" i="1"/>
  <c r="V36" i="1"/>
  <c r="V61" i="1" s="1"/>
  <c r="U36" i="1"/>
  <c r="U61" i="1" s="1"/>
  <c r="T36" i="1"/>
  <c r="T61" i="1" s="1"/>
  <c r="S36" i="1"/>
  <c r="R36" i="1"/>
  <c r="R61" i="1" s="1"/>
  <c r="Q36" i="1"/>
  <c r="Q61" i="1" s="1"/>
  <c r="P36" i="1"/>
  <c r="P61" i="1" s="1"/>
  <c r="O36" i="1"/>
  <c r="N36" i="1"/>
  <c r="N61" i="1" s="1"/>
  <c r="M36" i="1"/>
  <c r="M61" i="1" s="1"/>
  <c r="L36" i="1"/>
  <c r="K36" i="1"/>
  <c r="J36" i="1"/>
  <c r="J61" i="1" s="1"/>
  <c r="I36" i="1"/>
  <c r="I61" i="1" s="1"/>
  <c r="H36" i="1"/>
  <c r="H61" i="1" s="1"/>
  <c r="G36" i="1"/>
  <c r="F36" i="1"/>
  <c r="F61" i="1" s="1"/>
  <c r="D36" i="1"/>
  <c r="D37" i="1" s="1"/>
  <c r="D38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G9" i="1" s="1"/>
  <c r="I35" i="1"/>
  <c r="H35" i="1"/>
  <c r="G35" i="1"/>
  <c r="F35" i="1"/>
  <c r="Y34" i="1"/>
  <c r="Y59" i="1" s="1"/>
  <c r="X34" i="1"/>
  <c r="W34" i="1"/>
  <c r="W59" i="1" s="1"/>
  <c r="V34" i="1"/>
  <c r="V59" i="1" s="1"/>
  <c r="U34" i="1"/>
  <c r="U59" i="1" s="1"/>
  <c r="T34" i="1"/>
  <c r="S34" i="1"/>
  <c r="S59" i="1" s="1"/>
  <c r="R34" i="1"/>
  <c r="R59" i="1" s="1"/>
  <c r="Q34" i="1"/>
  <c r="P34" i="1"/>
  <c r="O34" i="1"/>
  <c r="O59" i="1" s="1"/>
  <c r="N34" i="1"/>
  <c r="N59" i="1" s="1"/>
  <c r="M34" i="1"/>
  <c r="M59" i="1" s="1"/>
  <c r="L34" i="1"/>
  <c r="K34" i="1"/>
  <c r="K59" i="1" s="1"/>
  <c r="J34" i="1"/>
  <c r="J59" i="1" s="1"/>
  <c r="I34" i="1"/>
  <c r="I59" i="1" s="1"/>
  <c r="H34" i="1"/>
  <c r="G34" i="1"/>
  <c r="G59" i="1" s="1"/>
  <c r="F34" i="1"/>
  <c r="F59" i="1" s="1"/>
  <c r="Y33" i="1"/>
  <c r="X33" i="1"/>
  <c r="W33" i="1"/>
  <c r="W58" i="1" s="1"/>
  <c r="V33" i="1"/>
  <c r="V58" i="1" s="1"/>
  <c r="U33" i="1"/>
  <c r="U58" i="1" s="1"/>
  <c r="T33" i="1"/>
  <c r="S33" i="1"/>
  <c r="S58" i="1" s="1"/>
  <c r="R33" i="1"/>
  <c r="I7" i="1" s="1"/>
  <c r="Q33" i="1"/>
  <c r="Q58" i="1" s="1"/>
  <c r="P33" i="1"/>
  <c r="O33" i="1"/>
  <c r="O58" i="1" s="1"/>
  <c r="N33" i="1"/>
  <c r="H7" i="1" s="1"/>
  <c r="M33" i="1"/>
  <c r="L33" i="1"/>
  <c r="K33" i="1"/>
  <c r="K58" i="1" s="1"/>
  <c r="J33" i="1"/>
  <c r="J58" i="1" s="1"/>
  <c r="I33" i="1"/>
  <c r="I58" i="1" s="1"/>
  <c r="H33" i="1"/>
  <c r="G33" i="1"/>
  <c r="G58" i="1" s="1"/>
  <c r="F33" i="1"/>
  <c r="F58" i="1" s="1"/>
  <c r="Y32" i="1"/>
  <c r="Y57" i="1" s="1"/>
  <c r="X32" i="1"/>
  <c r="W32" i="1"/>
  <c r="W57" i="1" s="1"/>
  <c r="V32" i="1"/>
  <c r="V57" i="1" s="1"/>
  <c r="U32" i="1"/>
  <c r="T32" i="1"/>
  <c r="S32" i="1"/>
  <c r="R32" i="1"/>
  <c r="Q32" i="1"/>
  <c r="Q57" i="1" s="1"/>
  <c r="P32" i="1"/>
  <c r="O32" i="1"/>
  <c r="O57" i="1" s="1"/>
  <c r="N32" i="1"/>
  <c r="N57" i="1" s="1"/>
  <c r="M32" i="1"/>
  <c r="M57" i="1" s="1"/>
  <c r="L32" i="1"/>
  <c r="K32" i="1"/>
  <c r="K57" i="1" s="1"/>
  <c r="J32" i="1"/>
  <c r="J57" i="1" s="1"/>
  <c r="I32" i="1"/>
  <c r="H32" i="1"/>
  <c r="G32" i="1"/>
  <c r="F32" i="1"/>
  <c r="F6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Y30" i="1"/>
  <c r="X30" i="1"/>
  <c r="W30" i="1"/>
  <c r="W55" i="1" s="1"/>
  <c r="V30" i="1"/>
  <c r="V55" i="1" s="1"/>
  <c r="U30" i="1"/>
  <c r="U55" i="1" s="1"/>
  <c r="T30" i="1"/>
  <c r="S30" i="1"/>
  <c r="S55" i="1" s="1"/>
  <c r="R30" i="1"/>
  <c r="R55" i="1" s="1"/>
  <c r="Q30" i="1"/>
  <c r="Q55" i="1" s="1"/>
  <c r="P30" i="1"/>
  <c r="O30" i="1"/>
  <c r="O55" i="1" s="1"/>
  <c r="N30" i="1"/>
  <c r="N55" i="1" s="1"/>
  <c r="M30" i="1"/>
  <c r="L30" i="1"/>
  <c r="K30" i="1"/>
  <c r="K55" i="1" s="1"/>
  <c r="J30" i="1"/>
  <c r="J55" i="1" s="1"/>
  <c r="I30" i="1"/>
  <c r="I55" i="1" s="1"/>
  <c r="H30" i="1"/>
  <c r="G30" i="1"/>
  <c r="G55" i="1" s="1"/>
  <c r="F30" i="1"/>
  <c r="F55" i="1" s="1"/>
  <c r="Y29" i="1"/>
  <c r="Y54" i="1" s="1"/>
  <c r="X29" i="1"/>
  <c r="W29" i="1"/>
  <c r="W54" i="1" s="1"/>
  <c r="V29" i="1"/>
  <c r="V54" i="1" s="1"/>
  <c r="U29" i="1"/>
  <c r="T29" i="1"/>
  <c r="S29" i="1"/>
  <c r="S54" i="1" s="1"/>
  <c r="R29" i="1"/>
  <c r="R54" i="1" s="1"/>
  <c r="Q29" i="1"/>
  <c r="Q54" i="1" s="1"/>
  <c r="P29" i="1"/>
  <c r="O29" i="1"/>
  <c r="O54" i="1" s="1"/>
  <c r="N29" i="1"/>
  <c r="N54" i="1" s="1"/>
  <c r="M29" i="1"/>
  <c r="M54" i="1" s="1"/>
  <c r="L29" i="1"/>
  <c r="K29" i="1"/>
  <c r="K54" i="1" s="1"/>
  <c r="J29" i="1"/>
  <c r="J54" i="1" s="1"/>
  <c r="I29" i="1"/>
  <c r="H29" i="1"/>
  <c r="G29" i="1"/>
  <c r="G54" i="1" s="1"/>
  <c r="F29" i="1"/>
  <c r="F54" i="1" s="1"/>
  <c r="H24" i="1"/>
  <c r="G24" i="1"/>
  <c r="I23" i="1"/>
  <c r="H23" i="1"/>
  <c r="I22" i="1"/>
  <c r="H22" i="1"/>
  <c r="F22" i="1"/>
  <c r="N73" i="1" s="1"/>
  <c r="L22" i="1" s="1"/>
  <c r="G21" i="1"/>
  <c r="F21" i="1"/>
  <c r="V72" i="1" s="1"/>
  <c r="N21" i="1" s="1"/>
  <c r="H20" i="1"/>
  <c r="G20" i="1"/>
  <c r="I19" i="1"/>
  <c r="H19" i="1"/>
  <c r="G19" i="1"/>
  <c r="I18" i="1"/>
  <c r="H18" i="1"/>
  <c r="F18" i="1"/>
  <c r="V69" i="1" s="1"/>
  <c r="N18" i="1" s="1"/>
  <c r="G17" i="1"/>
  <c r="F17" i="1"/>
  <c r="R68" i="1" s="1"/>
  <c r="I16" i="1"/>
  <c r="H16" i="1"/>
  <c r="D16" i="1"/>
  <c r="D17" i="1" s="1"/>
  <c r="G15" i="1"/>
  <c r="F15" i="1"/>
  <c r="X66" i="1" s="1"/>
  <c r="D15" i="1"/>
  <c r="I14" i="1"/>
  <c r="H14" i="1"/>
  <c r="I13" i="1"/>
  <c r="H13" i="1"/>
  <c r="F13" i="1"/>
  <c r="Q64" i="1" s="1"/>
  <c r="G12" i="1"/>
  <c r="F12" i="1"/>
  <c r="Y63" i="1" s="1"/>
  <c r="I11" i="1"/>
  <c r="H11" i="1"/>
  <c r="D11" i="1"/>
  <c r="D12" i="1" s="1"/>
  <c r="G10" i="1"/>
  <c r="F10" i="1"/>
  <c r="S61" i="1" s="1"/>
  <c r="D10" i="1"/>
  <c r="I9" i="1"/>
  <c r="H9" i="1"/>
  <c r="I8" i="1"/>
  <c r="H8" i="1"/>
  <c r="F8" i="1"/>
  <c r="X59" i="1" s="1"/>
  <c r="G7" i="1"/>
  <c r="F7" i="1"/>
  <c r="T58" i="1" s="1"/>
  <c r="H6" i="1"/>
  <c r="G6" i="1"/>
  <c r="I5" i="1"/>
  <c r="H5" i="1"/>
  <c r="I4" i="1"/>
  <c r="H4" i="1"/>
  <c r="G4" i="1"/>
  <c r="F4" i="1"/>
  <c r="T55" i="1" s="1"/>
  <c r="I3" i="1"/>
  <c r="H3" i="1"/>
  <c r="G3" i="1"/>
  <c r="F3" i="1"/>
  <c r="P54" i="1" s="1"/>
  <c r="N12" i="1" l="1"/>
  <c r="H75" i="1"/>
  <c r="T75" i="1"/>
  <c r="K6" i="1"/>
  <c r="V60" i="1"/>
  <c r="K12" i="1"/>
  <c r="G65" i="1"/>
  <c r="I75" i="1"/>
  <c r="U75" i="1"/>
  <c r="V75" i="1"/>
  <c r="N6" i="1"/>
  <c r="K15" i="1"/>
  <c r="F56" i="1"/>
  <c r="I56" i="1"/>
  <c r="H62" i="1"/>
  <c r="J56" i="1"/>
  <c r="O70" i="1"/>
  <c r="S71" i="1"/>
  <c r="H71" i="1"/>
  <c r="M75" i="1"/>
  <c r="M56" i="1"/>
  <c r="R67" i="1"/>
  <c r="N75" i="1"/>
  <c r="R4" i="1"/>
  <c r="I62" i="1"/>
  <c r="R71" i="1"/>
  <c r="F71" i="1"/>
  <c r="N71" i="1"/>
  <c r="L20" i="1" s="1"/>
  <c r="W71" i="1"/>
  <c r="K71" i="1"/>
  <c r="V71" i="1"/>
  <c r="N20" i="1" s="1"/>
  <c r="J71" i="1"/>
  <c r="K20" i="1" s="1"/>
  <c r="U71" i="1"/>
  <c r="N56" i="1"/>
  <c r="L4" i="1"/>
  <c r="K70" i="1"/>
  <c r="J75" i="1"/>
  <c r="K24" i="1" s="1"/>
  <c r="F75" i="1"/>
  <c r="V62" i="1"/>
  <c r="J62" i="1"/>
  <c r="R62" i="1"/>
  <c r="F62" i="1"/>
  <c r="O62" i="1"/>
  <c r="N62" i="1"/>
  <c r="M70" i="1"/>
  <c r="Y60" i="1"/>
  <c r="T62" i="1"/>
  <c r="N8" i="1"/>
  <c r="W75" i="1"/>
  <c r="T71" i="1"/>
  <c r="X75" i="1"/>
  <c r="Y75" i="1"/>
  <c r="Y56" i="1"/>
  <c r="X62" i="1"/>
  <c r="J5" i="1"/>
  <c r="J12" i="1"/>
  <c r="M62" i="1"/>
  <c r="O75" i="1"/>
  <c r="O56" i="1"/>
  <c r="G57" i="1"/>
  <c r="S57" i="1"/>
  <c r="G60" i="1"/>
  <c r="S60" i="1"/>
  <c r="L71" i="1"/>
  <c r="X71" i="1"/>
  <c r="P75" i="1"/>
  <c r="M8" i="1"/>
  <c r="W70" i="1"/>
  <c r="S75" i="1"/>
  <c r="M24" i="1" s="1"/>
  <c r="S62" i="1"/>
  <c r="M60" i="1"/>
  <c r="N67" i="1"/>
  <c r="L3" i="1"/>
  <c r="L6" i="1"/>
  <c r="K8" i="1"/>
  <c r="N60" i="1"/>
  <c r="U62" i="1"/>
  <c r="K75" i="1"/>
  <c r="O60" i="1"/>
  <c r="L75" i="1"/>
  <c r="W62" i="1"/>
  <c r="Q67" i="1"/>
  <c r="I71" i="1"/>
  <c r="L62" i="1"/>
  <c r="P57" i="1"/>
  <c r="X57" i="1"/>
  <c r="L57" i="1"/>
  <c r="U57" i="1"/>
  <c r="I57" i="1"/>
  <c r="T57" i="1"/>
  <c r="H57" i="1"/>
  <c r="R57" i="1"/>
  <c r="M6" i="1" s="1"/>
  <c r="L8" i="1"/>
  <c r="R60" i="1"/>
  <c r="Y62" i="1"/>
  <c r="M71" i="1"/>
  <c r="Y71" i="1"/>
  <c r="Q75" i="1"/>
  <c r="H54" i="1"/>
  <c r="J4" i="1" s="1"/>
  <c r="T54" i="1"/>
  <c r="M3" i="1" s="1"/>
  <c r="L55" i="1"/>
  <c r="K4" i="1" s="1"/>
  <c r="X55" i="1"/>
  <c r="M4" i="1" s="1"/>
  <c r="L58" i="1"/>
  <c r="K7" i="1" s="1"/>
  <c r="X58" i="1"/>
  <c r="P59" i="1"/>
  <c r="K61" i="1"/>
  <c r="K10" i="1" s="1"/>
  <c r="W61" i="1"/>
  <c r="N10" i="1" s="1"/>
  <c r="Q63" i="1"/>
  <c r="I64" i="1"/>
  <c r="U64" i="1"/>
  <c r="M13" i="1" s="1"/>
  <c r="P66" i="1"/>
  <c r="L15" i="1" s="1"/>
  <c r="J68" i="1"/>
  <c r="V68" i="1"/>
  <c r="N69" i="1"/>
  <c r="N72" i="1"/>
  <c r="F73" i="1"/>
  <c r="R73" i="1"/>
  <c r="I54" i="1"/>
  <c r="U54" i="1"/>
  <c r="M55" i="1"/>
  <c r="Y55" i="1"/>
  <c r="M58" i="1"/>
  <c r="Y58" i="1"/>
  <c r="N7" i="1" s="1"/>
  <c r="Q59" i="1"/>
  <c r="L61" i="1"/>
  <c r="X61" i="1"/>
  <c r="F63" i="1"/>
  <c r="R63" i="1"/>
  <c r="J64" i="1"/>
  <c r="V64" i="1"/>
  <c r="Q66" i="1"/>
  <c r="K68" i="1"/>
  <c r="W68" i="1"/>
  <c r="O69" i="1"/>
  <c r="O72" i="1"/>
  <c r="G73" i="1"/>
  <c r="S73" i="1"/>
  <c r="F5" i="1"/>
  <c r="R56" i="1" s="1"/>
  <c r="I6" i="1"/>
  <c r="S3" i="1" s="1"/>
  <c r="F9" i="1"/>
  <c r="W60" i="1" s="1"/>
  <c r="H10" i="1"/>
  <c r="F14" i="1"/>
  <c r="L65" i="1" s="1"/>
  <c r="H15" i="1"/>
  <c r="R3" i="1" s="1"/>
  <c r="F19" i="1"/>
  <c r="Q70" i="1" s="1"/>
  <c r="I20" i="1"/>
  <c r="F23" i="1"/>
  <c r="O74" i="1" s="1"/>
  <c r="I24" i="1"/>
  <c r="N58" i="1"/>
  <c r="S63" i="1"/>
  <c r="K64" i="1"/>
  <c r="R66" i="1"/>
  <c r="P72" i="1"/>
  <c r="G5" i="1"/>
  <c r="Q3" i="1" s="1"/>
  <c r="I10" i="1"/>
  <c r="S4" i="1" s="1"/>
  <c r="G14" i="1"/>
  <c r="J67" i="1"/>
  <c r="L54" i="1"/>
  <c r="K3" i="1" s="1"/>
  <c r="X54" i="1"/>
  <c r="N3" i="1" s="1"/>
  <c r="P55" i="1"/>
  <c r="P58" i="1"/>
  <c r="H59" i="1"/>
  <c r="T59" i="1"/>
  <c r="O61" i="1"/>
  <c r="L10" i="1" s="1"/>
  <c r="I63" i="1"/>
  <c r="U63" i="1"/>
  <c r="M64" i="1"/>
  <c r="Y64" i="1"/>
  <c r="H66" i="1"/>
  <c r="T66" i="1"/>
  <c r="N68" i="1"/>
  <c r="F69" i="1"/>
  <c r="R69" i="1"/>
  <c r="M18" i="1" s="1"/>
  <c r="F72" i="1"/>
  <c r="R72" i="1"/>
  <c r="J73" i="1"/>
  <c r="V73" i="1"/>
  <c r="N22" i="1" s="1"/>
  <c r="P3" i="1"/>
  <c r="G62" i="1"/>
  <c r="O68" i="1"/>
  <c r="S72" i="1"/>
  <c r="K73" i="1"/>
  <c r="G75" i="1"/>
  <c r="G8" i="1"/>
  <c r="G18" i="1"/>
  <c r="R58" i="1"/>
  <c r="H55" i="1"/>
  <c r="H58" i="1"/>
  <c r="L59" i="1"/>
  <c r="G61" i="1"/>
  <c r="M63" i="1"/>
  <c r="L66" i="1"/>
  <c r="F68" i="1"/>
  <c r="J69" i="1"/>
  <c r="K18" i="1" s="1"/>
  <c r="J72" i="1"/>
  <c r="K21" i="1" s="1"/>
  <c r="K62" i="1"/>
  <c r="N63" i="1"/>
  <c r="S68" i="1"/>
  <c r="M17" i="1" s="1"/>
  <c r="G71" i="1"/>
  <c r="F16" i="1"/>
  <c r="F57" i="1"/>
  <c r="Y74" i="1" l="1"/>
  <c r="J21" i="1"/>
  <c r="J14" i="1"/>
  <c r="S65" i="1"/>
  <c r="K5" i="1"/>
  <c r="R74" i="1"/>
  <c r="F74" i="1"/>
  <c r="N74" i="1"/>
  <c r="W74" i="1"/>
  <c r="K74" i="1"/>
  <c r="V74" i="1"/>
  <c r="N23" i="1" s="1"/>
  <c r="J74" i="1"/>
  <c r="I74" i="1"/>
  <c r="J17" i="1"/>
  <c r="J9" i="1"/>
  <c r="L24" i="1"/>
  <c r="N70" i="1"/>
  <c r="L19" i="1" s="1"/>
  <c r="V70" i="1"/>
  <c r="J70" i="1"/>
  <c r="S70" i="1"/>
  <c r="G70" i="1"/>
  <c r="R70" i="1"/>
  <c r="F70" i="1"/>
  <c r="M74" i="1"/>
  <c r="P65" i="1"/>
  <c r="J11" i="1"/>
  <c r="J19" i="1"/>
  <c r="K65" i="1"/>
  <c r="L11" i="1"/>
  <c r="X65" i="1"/>
  <c r="W65" i="1"/>
  <c r="L16" i="1"/>
  <c r="J16" i="1"/>
  <c r="J23" i="1"/>
  <c r="U74" i="1"/>
  <c r="N24" i="1"/>
  <c r="L74" i="1"/>
  <c r="U65" i="1"/>
  <c r="I65" i="1"/>
  <c r="Q65" i="1"/>
  <c r="N65" i="1"/>
  <c r="Y65" i="1"/>
  <c r="M65" i="1"/>
  <c r="N13" i="1"/>
  <c r="T65" i="1"/>
  <c r="X74" i="1"/>
  <c r="J3" i="1"/>
  <c r="J8" i="1"/>
  <c r="F65" i="1"/>
  <c r="R65" i="1"/>
  <c r="O67" i="1"/>
  <c r="W67" i="1"/>
  <c r="K67" i="1"/>
  <c r="K16" i="1" s="1"/>
  <c r="T67" i="1"/>
  <c r="H67" i="1"/>
  <c r="S67" i="1"/>
  <c r="M16" i="1" s="1"/>
  <c r="G67" i="1"/>
  <c r="K22" i="1"/>
  <c r="K13" i="1"/>
  <c r="M22" i="1"/>
  <c r="U70" i="1"/>
  <c r="J6" i="1"/>
  <c r="J13" i="1"/>
  <c r="P67" i="1"/>
  <c r="M11" i="1"/>
  <c r="T74" i="1"/>
  <c r="M20" i="1"/>
  <c r="P74" i="1"/>
  <c r="M21" i="1"/>
  <c r="M15" i="1"/>
  <c r="P60" i="1"/>
  <c r="L9" i="1" s="1"/>
  <c r="P4" i="1"/>
  <c r="X60" i="1"/>
  <c r="N9" i="1" s="1"/>
  <c r="L60" i="1"/>
  <c r="U60" i="1"/>
  <c r="I60" i="1"/>
  <c r="T60" i="1"/>
  <c r="M9" i="1" s="1"/>
  <c r="H60" i="1"/>
  <c r="M12" i="1"/>
  <c r="I70" i="1"/>
  <c r="U56" i="1"/>
  <c r="F60" i="1"/>
  <c r="J20" i="1"/>
  <c r="J18" i="1"/>
  <c r="K11" i="1"/>
  <c r="P70" i="1"/>
  <c r="H65" i="1"/>
  <c r="X70" i="1"/>
  <c r="M7" i="1"/>
  <c r="L21" i="1"/>
  <c r="U67" i="1"/>
  <c r="M67" i="1"/>
  <c r="T70" i="1"/>
  <c r="J24" i="1"/>
  <c r="J22" i="1"/>
  <c r="N11" i="1"/>
  <c r="J65" i="1"/>
  <c r="K14" i="1" s="1"/>
  <c r="H74" i="1"/>
  <c r="Y70" i="1"/>
  <c r="V67" i="1"/>
  <c r="L70" i="1"/>
  <c r="L12" i="1"/>
  <c r="X56" i="1"/>
  <c r="L56" i="1"/>
  <c r="T56" i="1"/>
  <c r="H56" i="1"/>
  <c r="Q56" i="1"/>
  <c r="P56" i="1"/>
  <c r="L5" i="1" s="1"/>
  <c r="L18" i="1"/>
  <c r="I67" i="1"/>
  <c r="W56" i="1"/>
  <c r="H70" i="1"/>
  <c r="J10" i="1"/>
  <c r="F67" i="1"/>
  <c r="V56" i="1"/>
  <c r="L67" i="1"/>
  <c r="M10" i="1"/>
  <c r="K60" i="1"/>
  <c r="Y67" i="1"/>
  <c r="X67" i="1"/>
  <c r="Q4" i="1"/>
  <c r="J60" i="1"/>
  <c r="N17" i="1"/>
  <c r="O65" i="1"/>
  <c r="N4" i="1"/>
  <c r="J15" i="1"/>
  <c r="S56" i="1"/>
  <c r="M5" i="1" s="1"/>
  <c r="K56" i="1"/>
  <c r="G56" i="1"/>
  <c r="V65" i="1"/>
  <c r="N14" i="1" s="1"/>
  <c r="L17" i="1"/>
  <c r="L7" i="1"/>
  <c r="K17" i="1"/>
  <c r="J7" i="1"/>
  <c r="Q60" i="1"/>
  <c r="G74" i="1"/>
  <c r="S74" i="1"/>
  <c r="Q74" i="1"/>
  <c r="W3" i="1" l="1"/>
  <c r="U3" i="1"/>
  <c r="V3" i="1"/>
  <c r="T3" i="1"/>
  <c r="K23" i="1"/>
  <c r="M19" i="1"/>
  <c r="N5" i="1"/>
  <c r="L23" i="1"/>
  <c r="L14" i="1"/>
  <c r="K19" i="1"/>
  <c r="V4" i="1"/>
  <c r="N16" i="1"/>
  <c r="N19" i="1"/>
  <c r="M23" i="1"/>
  <c r="W4" i="1" s="1"/>
  <c r="T4" i="1"/>
  <c r="K9" i="1"/>
  <c r="U4" i="1" s="1"/>
  <c r="M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M. Irving</author>
  </authors>
  <commentList>
    <comment ref="J1" authorId="0" shapeId="0" xr:uid="{439CB06A-8AA2-FF4B-8499-00CC75546250}">
      <text>
        <r>
          <rPr>
            <b/>
            <sz val="9"/>
            <color indexed="81"/>
            <rFont val="Tahoma"/>
            <family val="2"/>
          </rPr>
          <t>James M. Irving:</t>
        </r>
        <r>
          <rPr>
            <sz val="9"/>
            <color indexed="81"/>
            <rFont val="Tahoma"/>
            <family val="2"/>
          </rPr>
          <t xml:space="preserve">
These were used for bar graphs in Prism
</t>
        </r>
      </text>
    </comment>
    <comment ref="B14" authorId="0" shapeId="0" xr:uid="{E8F401DB-DD2F-9D4D-9088-25253804F5AC}">
      <text>
        <r>
          <rPr>
            <b/>
            <sz val="9"/>
            <color indexed="81"/>
            <rFont val="Tahoma"/>
            <family val="2"/>
          </rPr>
          <t>James M. Irving:</t>
        </r>
        <r>
          <rPr>
            <sz val="9"/>
            <color indexed="81"/>
            <rFont val="Tahoma"/>
            <family val="2"/>
          </rPr>
          <t xml:space="preserve">
The names in quotes are from Kasey's surgery sheets, but the DID CeA # is assumed based on order of surgeries. Double check
</t>
        </r>
      </text>
    </comment>
    <comment ref="B40" authorId="0" shapeId="0" xr:uid="{ACEA74CD-44F3-0240-9BB7-2EC53BC20060}">
      <text>
        <r>
          <rPr>
            <b/>
            <sz val="9"/>
            <color indexed="81"/>
            <rFont val="Tahoma"/>
            <family val="2"/>
          </rPr>
          <t>James M. Irving:</t>
        </r>
        <r>
          <rPr>
            <sz val="9"/>
            <color indexed="81"/>
            <rFont val="Tahoma"/>
            <family val="2"/>
          </rPr>
          <t xml:space="preserve">
The names in quotes are from Kasey's surgery sheets, but the DID CeA # is assumed based on order of surgeries. Double check
</t>
        </r>
      </text>
    </comment>
    <comment ref="R53" authorId="0" shapeId="0" xr:uid="{01D18ED2-FA36-2E4A-B30E-30D51354A2CB}">
      <text>
        <r>
          <rPr>
            <b/>
            <sz val="9"/>
            <color indexed="81"/>
            <rFont val="Tahoma"/>
            <family val="2"/>
          </rPr>
          <t>James M. Irving:</t>
        </r>
        <r>
          <rPr>
            <sz val="9"/>
            <color indexed="81"/>
            <rFont val="Tahoma"/>
            <family val="2"/>
          </rPr>
          <t xml:space="preserve">
These were used for line graphs in prism
</t>
        </r>
      </text>
    </comment>
    <comment ref="B65" authorId="0" shapeId="0" xr:uid="{49FE5423-3E63-0D4B-A2FE-27A82C1C3540}">
      <text>
        <r>
          <rPr>
            <b/>
            <sz val="9"/>
            <color indexed="81"/>
            <rFont val="Tahoma"/>
            <family val="2"/>
          </rPr>
          <t>James M. Irving:</t>
        </r>
        <r>
          <rPr>
            <sz val="9"/>
            <color indexed="81"/>
            <rFont val="Tahoma"/>
            <family val="2"/>
          </rPr>
          <t xml:space="preserve">
The names in quotes are from Kasey's surgery sheets, but the DID CeA # is assumed based on order of surgeries. Double check
</t>
        </r>
      </text>
    </comment>
  </commentList>
</comments>
</file>

<file path=xl/sharedStrings.xml><?xml version="1.0" encoding="utf-8"?>
<sst xmlns="http://schemas.openxmlformats.org/spreadsheetml/2006/main" count="260" uniqueCount="62">
  <si>
    <t>CeA OptoDID - Average # of Licks</t>
  </si>
  <si>
    <t># of Licks</t>
  </si>
  <si>
    <t>% Licks vs Baseline</t>
  </si>
  <si>
    <t>Mouse ID</t>
  </si>
  <si>
    <t>Batch</t>
  </si>
  <si>
    <t>Group</t>
  </si>
  <si>
    <t>Sex</t>
  </si>
  <si>
    <t>BL</t>
  </si>
  <si>
    <t>S</t>
  </si>
  <si>
    <t>PS</t>
  </si>
  <si>
    <t>R</t>
  </si>
  <si>
    <t>R5-R8 Alone</t>
  </si>
  <si>
    <t>Con 4</t>
  </si>
  <si>
    <t>Control</t>
  </si>
  <si>
    <t>F</t>
  </si>
  <si>
    <t>Con 5</t>
  </si>
  <si>
    <t>ChR2</t>
  </si>
  <si>
    <t>Con 6</t>
  </si>
  <si>
    <t>CON 2.1</t>
  </si>
  <si>
    <t>M</t>
  </si>
  <si>
    <t>ChR2 2.2</t>
  </si>
  <si>
    <t>ChR2 2.4</t>
  </si>
  <si>
    <t>DID CeA 3.1</t>
  </si>
  <si>
    <t>DID CeA 3.2</t>
  </si>
  <si>
    <t>DID CeA 3.3</t>
  </si>
  <si>
    <t>DID CeA 3.4</t>
  </si>
  <si>
    <t>DID CeA 3.5?</t>
  </si>
  <si>
    <t>DID CeA 3.6</t>
  </si>
  <si>
    <t>DID CeA 3.7</t>
  </si>
  <si>
    <t>DID CeA 3.8</t>
  </si>
  <si>
    <t>DID CeA 3.9</t>
  </si>
  <si>
    <t>CeA-DID 4.1</t>
  </si>
  <si>
    <t>CeA-DID 4.2</t>
  </si>
  <si>
    <t xml:space="preserve"> ChR2</t>
  </si>
  <si>
    <t>CeA-DID 4.3</t>
  </si>
  <si>
    <t>CeA-DID 4.4</t>
  </si>
  <si>
    <t>CeA-DID 4.5</t>
  </si>
  <si>
    <t>CeA-DID 4.6</t>
  </si>
  <si>
    <t>CeA-DID 4.8</t>
  </si>
  <si>
    <t>CeA OptoDID - # of Licks by Day</t>
  </si>
  <si>
    <t>RAW # OF LICKS</t>
  </si>
  <si>
    <t>BL1</t>
  </si>
  <si>
    <t>BL2</t>
  </si>
  <si>
    <t>BL3</t>
  </si>
  <si>
    <t>BL4</t>
  </si>
  <si>
    <t>S1</t>
  </si>
  <si>
    <t>S2</t>
  </si>
  <si>
    <t>S3</t>
  </si>
  <si>
    <t>S4</t>
  </si>
  <si>
    <t>PS1</t>
  </si>
  <si>
    <t>PS2</t>
  </si>
  <si>
    <t>PS3</t>
  </si>
  <si>
    <t>PS4</t>
  </si>
  <si>
    <t>R1</t>
  </si>
  <si>
    <t>R2</t>
  </si>
  <si>
    <t>R3</t>
  </si>
  <si>
    <t>R4</t>
  </si>
  <si>
    <t>R5</t>
  </si>
  <si>
    <t>R6</t>
  </si>
  <si>
    <t>R7</t>
  </si>
  <si>
    <t>R8</t>
  </si>
  <si>
    <t>CeA OptoDID - % of Baseline 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</si>
</sst>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1"/>
      <name val="Times New Roman"/>
      <family val="1"/>
    </font>
    <font>
      <strike/>
      <sz val="12"/>
      <color rgb="FFFF0000"/>
      <name val="Times New Roman"/>
      <family val="1"/>
    </font>
    <font>
      <strike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2" borderId="0" applyNumberFormat="0" applyBorder="0" applyAlignment="0" applyProtection="0"/>
  </cellStyleXfs>
  <cellXfs count="150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64" fontId="3" fillId="7" borderId="17" xfId="0" applyNumberFormat="1" applyFont="1" applyFill="1" applyBorder="1" applyAlignment="1">
      <alignment horizontal="center"/>
    </xf>
    <xf numFmtId="164" fontId="3" fillId="8" borderId="17" xfId="0" applyNumberFormat="1" applyFont="1" applyFill="1" applyBorder="1" applyAlignment="1">
      <alignment horizontal="center"/>
    </xf>
    <xf numFmtId="164" fontId="3" fillId="9" borderId="17" xfId="0" applyNumberFormat="1" applyFont="1" applyFill="1" applyBorder="1" applyAlignment="1">
      <alignment horizontal="center"/>
    </xf>
    <xf numFmtId="164" fontId="3" fillId="10" borderId="17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64" fontId="3" fillId="10" borderId="18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164" fontId="3" fillId="7" borderId="12" xfId="0" applyNumberFormat="1" applyFont="1" applyFill="1" applyBorder="1" applyAlignment="1">
      <alignment horizontal="center"/>
    </xf>
    <xf numFmtId="164" fontId="3" fillId="8" borderId="12" xfId="0" applyNumberFormat="1" applyFont="1" applyFill="1" applyBorder="1" applyAlignment="1">
      <alignment horizontal="center"/>
    </xf>
    <xf numFmtId="164" fontId="3" fillId="9" borderId="12" xfId="0" applyNumberFormat="1" applyFont="1" applyFill="1" applyBorder="1" applyAlignment="1">
      <alignment horizontal="center"/>
    </xf>
    <xf numFmtId="164" fontId="3" fillId="10" borderId="12" xfId="0" applyNumberFormat="1" applyFont="1" applyFill="1" applyBorder="1" applyAlignment="1">
      <alignment horizontal="center"/>
    </xf>
    <xf numFmtId="164" fontId="3" fillId="7" borderId="11" xfId="0" applyNumberFormat="1" applyFont="1" applyFill="1" applyBorder="1" applyAlignment="1">
      <alignment horizontal="center"/>
    </xf>
    <xf numFmtId="164" fontId="3" fillId="10" borderId="13" xfId="0" applyNumberFormat="1" applyFont="1" applyFill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0" fontId="7" fillId="9" borderId="11" xfId="1" applyFont="1" applyFill="1" applyBorder="1" applyAlignment="1">
      <alignment horizontal="center"/>
    </xf>
    <xf numFmtId="0" fontId="8" fillId="9" borderId="12" xfId="1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9" borderId="23" xfId="1" applyFont="1" applyFill="1" applyBorder="1" applyAlignment="1">
      <alignment horizontal="center"/>
    </xf>
    <xf numFmtId="0" fontId="8" fillId="9" borderId="24" xfId="1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164" fontId="3" fillId="7" borderId="24" xfId="0" applyNumberFormat="1" applyFont="1" applyFill="1" applyBorder="1" applyAlignment="1">
      <alignment horizontal="center"/>
    </xf>
    <xf numFmtId="164" fontId="3" fillId="8" borderId="24" xfId="0" applyNumberFormat="1" applyFont="1" applyFill="1" applyBorder="1" applyAlignment="1">
      <alignment horizontal="center"/>
    </xf>
    <xf numFmtId="164" fontId="3" fillId="9" borderId="24" xfId="0" applyNumberFormat="1" applyFont="1" applyFill="1" applyBorder="1" applyAlignment="1">
      <alignment horizontal="center"/>
    </xf>
    <xf numFmtId="164" fontId="3" fillId="10" borderId="24" xfId="0" applyNumberFormat="1" applyFont="1" applyFill="1" applyBorder="1" applyAlignment="1">
      <alignment horizontal="center"/>
    </xf>
    <xf numFmtId="164" fontId="3" fillId="7" borderId="25" xfId="0" applyNumberFormat="1" applyFont="1" applyFill="1" applyBorder="1" applyAlignment="1">
      <alignment horizontal="center"/>
    </xf>
    <xf numFmtId="164" fontId="3" fillId="8" borderId="26" xfId="0" applyNumberFormat="1" applyFont="1" applyFill="1" applyBorder="1" applyAlignment="1">
      <alignment horizontal="center"/>
    </xf>
    <xf numFmtId="164" fontId="3" fillId="9" borderId="26" xfId="0" applyNumberFormat="1" applyFont="1" applyFill="1" applyBorder="1" applyAlignment="1">
      <alignment horizontal="center"/>
    </xf>
    <xf numFmtId="164" fontId="3" fillId="10" borderId="27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30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1" fontId="3" fillId="7" borderId="32" xfId="0" applyNumberFormat="1" applyFont="1" applyFill="1" applyBorder="1" applyAlignment="1">
      <alignment horizontal="center"/>
    </xf>
    <xf numFmtId="1" fontId="12" fillId="8" borderId="32" xfId="0" applyNumberFormat="1" applyFont="1" applyFill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1" fontId="3" fillId="10" borderId="33" xfId="0" applyNumberFormat="1" applyFont="1" applyFill="1" applyBorder="1" applyAlignment="1">
      <alignment horizontal="center"/>
    </xf>
    <xf numFmtId="0" fontId="7" fillId="9" borderId="34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" fontId="3" fillId="7" borderId="15" xfId="0" applyNumberFormat="1" applyFont="1" applyFill="1" applyBorder="1" applyAlignment="1">
      <alignment horizontal="center"/>
    </xf>
    <xf numFmtId="1" fontId="12" fillId="8" borderId="15" xfId="0" applyNumberFormat="1" applyFont="1" applyFill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" fontId="3" fillId="10" borderId="19" xfId="0" applyNumberFormat="1" applyFont="1" applyFill="1" applyBorder="1" applyAlignment="1">
      <alignment horizontal="center"/>
    </xf>
    <xf numFmtId="0" fontId="7" fillId="9" borderId="34" xfId="1" applyFont="1" applyFill="1" applyBorder="1" applyAlignment="1">
      <alignment horizontal="center"/>
    </xf>
    <xf numFmtId="0" fontId="8" fillId="9" borderId="15" xfId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3" borderId="35" xfId="0" applyFont="1" applyFill="1" applyBorder="1" applyAlignment="1">
      <alignment horizontal="center" vertical="center" wrapText="1"/>
    </xf>
    <xf numFmtId="0" fontId="7" fillId="9" borderId="36" xfId="1" applyFont="1" applyFill="1" applyBorder="1" applyAlignment="1">
      <alignment horizontal="center"/>
    </xf>
    <xf numFmtId="0" fontId="8" fillId="9" borderId="37" xfId="1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1" fontId="3" fillId="7" borderId="37" xfId="0" applyNumberFormat="1" applyFont="1" applyFill="1" applyBorder="1" applyAlignment="1">
      <alignment horizontal="center"/>
    </xf>
    <xf numFmtId="1" fontId="12" fillId="8" borderId="37" xfId="0" applyNumberFormat="1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10" borderId="12" xfId="0" applyNumberFormat="1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Continuous" vertical="center" wrapText="1"/>
    </xf>
    <xf numFmtId="0" fontId="5" fillId="6" borderId="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Continuous" vertical="center" wrapText="1"/>
    </xf>
    <xf numFmtId="0" fontId="7" fillId="12" borderId="11" xfId="0" applyFont="1" applyFill="1" applyBorder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164" fontId="12" fillId="8" borderId="12" xfId="0" applyNumberFormat="1" applyFont="1" applyFill="1" applyBorder="1" applyAlignment="1">
      <alignment horizontal="center"/>
    </xf>
    <xf numFmtId="164" fontId="3" fillId="12" borderId="12" xfId="0" applyNumberFormat="1" applyFont="1" applyFill="1" applyBorder="1" applyAlignment="1">
      <alignment horizontal="center"/>
    </xf>
    <xf numFmtId="164" fontId="3" fillId="10" borderId="11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" fontId="3" fillId="7" borderId="12" xfId="0" applyNumberFormat="1" applyFont="1" applyFill="1" applyBorder="1" applyAlignment="1">
      <alignment horizontal="center"/>
    </xf>
    <xf numFmtId="1" fontId="12" fillId="8" borderId="12" xfId="0" applyNumberFormat="1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7" fillId="12" borderId="11" xfId="1" applyFont="1" applyFill="1" applyBorder="1" applyAlignment="1">
      <alignment horizontal="center"/>
    </xf>
    <xf numFmtId="0" fontId="8" fillId="12" borderId="12" xfId="1" applyFont="1" applyFill="1" applyBorder="1" applyAlignment="1">
      <alignment horizontal="center"/>
    </xf>
    <xf numFmtId="1" fontId="3" fillId="12" borderId="1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7" fillId="2" borderId="11" xfId="1" applyFont="1" applyBorder="1" applyAlignment="1">
      <alignment horizontal="center"/>
    </xf>
    <xf numFmtId="0" fontId="8" fillId="2" borderId="12" xfId="1" applyFont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Continuous" vertical="center" wrapText="1"/>
    </xf>
    <xf numFmtId="0" fontId="7" fillId="2" borderId="23" xfId="1" applyFont="1" applyBorder="1" applyAlignment="1">
      <alignment horizontal="center"/>
    </xf>
    <xf numFmtId="0" fontId="8" fillId="2" borderId="24" xfId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1" fontId="3" fillId="7" borderId="24" xfId="0" applyNumberFormat="1" applyFont="1" applyFill="1" applyBorder="1" applyAlignment="1">
      <alignment horizontal="center"/>
    </xf>
    <xf numFmtId="1" fontId="12" fillId="8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64" fontId="3" fillId="10" borderId="23" xfId="0" applyNumberFormat="1" applyFont="1" applyFill="1" applyBorder="1" applyAlignment="1">
      <alignment horizontal="center"/>
    </xf>
    <xf numFmtId="164" fontId="3" fillId="10" borderId="22" xfId="0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</cellXfs>
  <cellStyles count="2">
    <cellStyle name="Bad" xfId="1" builtinId="27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irving/Downloads/CeA%20EtOH%20Binge%20Drinking%20Data%20(Post%20Grant%20Submis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USE GROUP INFO"/>
      <sheetName val="MOUSE GROUP INFO_CNO"/>
      <sheetName val="SUMMARY - OptoCeA"/>
      <sheetName val="Sort -SUMMARY - OptoCeA"/>
      <sheetName val="CeA-&gt;VTA OPTO Chr2"/>
      <sheetName val="CeA-&gt;VTA OPTO-Ctrl"/>
      <sheetName val="CeA Batch4"/>
      <sheetName val="CeA-VTA DREADD B2"/>
      <sheetName val="DREADD ic"/>
      <sheetName val="DREADD ic CNO CeA By Hour"/>
      <sheetName val="DREADD ic CNO CeA By Hour Table"/>
      <sheetName val="DREADD ip"/>
      <sheetName val="DREADD ip CNO CeA by Hour"/>
      <sheetName val="DREADD ip CNO CeA by Hour Table"/>
      <sheetName val="DID Total Licks &amp; % Baseline"/>
      <sheetName val="DID Baseline"/>
      <sheetName val="Volume per licks (Opto)"/>
      <sheetName val="Volume per licks (DREADD)"/>
      <sheetName val="Volume per licks-FIXED (DREADD)"/>
      <sheetName val="CNO calculations"/>
      <sheetName val="CNO(2) D1 DID hour by hour"/>
      <sheetName val="CNO(2) D1 Ethanol Intake "/>
      <sheetName val="Open Field CNO Info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U4">
            <v>715</v>
          </cell>
          <cell r="V4">
            <v>469</v>
          </cell>
          <cell r="W4">
            <v>392</v>
          </cell>
          <cell r="X4">
            <v>333</v>
          </cell>
          <cell r="Z4">
            <v>492</v>
          </cell>
          <cell r="AA4">
            <v>594</v>
          </cell>
          <cell r="AB4">
            <v>695</v>
          </cell>
          <cell r="AC4">
            <v>568</v>
          </cell>
          <cell r="AD4">
            <v>916</v>
          </cell>
          <cell r="AE4">
            <v>675</v>
          </cell>
          <cell r="AF4">
            <v>669</v>
          </cell>
          <cell r="AG4">
            <v>895</v>
          </cell>
          <cell r="AH4">
            <v>98</v>
          </cell>
          <cell r="AI4">
            <v>558</v>
          </cell>
          <cell r="AJ4">
            <v>977</v>
          </cell>
          <cell r="AK4">
            <v>956</v>
          </cell>
          <cell r="AL4">
            <v>974</v>
          </cell>
          <cell r="AM4">
            <v>1049</v>
          </cell>
          <cell r="AN4">
            <v>1366</v>
          </cell>
          <cell r="AO4">
            <v>942</v>
          </cell>
        </row>
        <row r="5">
          <cell r="U5">
            <v>184</v>
          </cell>
          <cell r="V5">
            <v>250</v>
          </cell>
          <cell r="W5">
            <v>373</v>
          </cell>
          <cell r="X5">
            <v>457</v>
          </cell>
          <cell r="Z5">
            <v>505</v>
          </cell>
          <cell r="AA5">
            <v>475</v>
          </cell>
          <cell r="AB5">
            <v>519</v>
          </cell>
          <cell r="AC5">
            <v>578</v>
          </cell>
          <cell r="AD5">
            <v>542</v>
          </cell>
          <cell r="AE5">
            <v>477</v>
          </cell>
          <cell r="AF5">
            <v>601</v>
          </cell>
          <cell r="AG5">
            <v>390</v>
          </cell>
          <cell r="AH5">
            <v>131</v>
          </cell>
          <cell r="AI5">
            <v>656</v>
          </cell>
          <cell r="AJ5">
            <v>845</v>
          </cell>
          <cell r="AK5">
            <v>699</v>
          </cell>
          <cell r="AL5">
            <v>494</v>
          </cell>
          <cell r="AM5">
            <v>920</v>
          </cell>
          <cell r="AN5">
            <v>431</v>
          </cell>
          <cell r="AO5">
            <v>521</v>
          </cell>
        </row>
        <row r="6">
          <cell r="U6">
            <v>934</v>
          </cell>
          <cell r="V6">
            <v>1237</v>
          </cell>
          <cell r="W6">
            <v>354</v>
          </cell>
          <cell r="X6">
            <v>705</v>
          </cell>
          <cell r="Z6">
            <v>646</v>
          </cell>
          <cell r="AA6">
            <v>619</v>
          </cell>
          <cell r="AB6">
            <v>885</v>
          </cell>
          <cell r="AC6">
            <v>626</v>
          </cell>
          <cell r="AD6">
            <v>496</v>
          </cell>
          <cell r="AE6">
            <v>954</v>
          </cell>
          <cell r="AF6">
            <v>718</v>
          </cell>
          <cell r="AG6">
            <v>821</v>
          </cell>
          <cell r="AH6">
            <v>170</v>
          </cell>
          <cell r="AI6">
            <v>909</v>
          </cell>
          <cell r="AJ6">
            <v>1049</v>
          </cell>
          <cell r="AK6">
            <v>994</v>
          </cell>
          <cell r="AL6">
            <v>675</v>
          </cell>
          <cell r="AM6">
            <v>803</v>
          </cell>
          <cell r="AN6">
            <v>866</v>
          </cell>
          <cell r="AO6">
            <v>880</v>
          </cell>
        </row>
        <row r="7">
          <cell r="U7">
            <v>578</v>
          </cell>
          <cell r="V7">
            <v>548</v>
          </cell>
          <cell r="W7">
            <v>556</v>
          </cell>
          <cell r="X7">
            <v>479</v>
          </cell>
          <cell r="Z7">
            <v>533</v>
          </cell>
          <cell r="AA7">
            <v>721</v>
          </cell>
          <cell r="AB7">
            <v>651</v>
          </cell>
          <cell r="AC7">
            <v>546</v>
          </cell>
          <cell r="AD7">
            <v>537</v>
          </cell>
          <cell r="AE7">
            <v>564</v>
          </cell>
          <cell r="AF7">
            <v>519</v>
          </cell>
          <cell r="AG7">
            <v>446</v>
          </cell>
          <cell r="AH7">
            <v>601</v>
          </cell>
          <cell r="AI7">
            <v>565</v>
          </cell>
          <cell r="AJ7">
            <v>450</v>
          </cell>
          <cell r="AK7">
            <v>684</v>
          </cell>
          <cell r="AL7">
            <v>1675</v>
          </cell>
          <cell r="AM7">
            <v>976</v>
          </cell>
          <cell r="AN7">
            <v>1249</v>
          </cell>
          <cell r="AO7">
            <v>1047</v>
          </cell>
        </row>
        <row r="8">
          <cell r="U8">
            <v>400</v>
          </cell>
          <cell r="V8">
            <v>193</v>
          </cell>
          <cell r="W8">
            <v>188</v>
          </cell>
          <cell r="X8">
            <v>350</v>
          </cell>
          <cell r="Z8">
            <v>232</v>
          </cell>
          <cell r="AA8">
            <v>34</v>
          </cell>
          <cell r="AB8">
            <v>65</v>
          </cell>
          <cell r="AC8">
            <v>158</v>
          </cell>
          <cell r="AD8">
            <v>89</v>
          </cell>
          <cell r="AE8">
            <v>175</v>
          </cell>
          <cell r="AF8">
            <v>186</v>
          </cell>
          <cell r="AG8">
            <v>319</v>
          </cell>
          <cell r="AH8">
            <v>14</v>
          </cell>
          <cell r="AI8">
            <v>60</v>
          </cell>
          <cell r="AJ8">
            <v>118</v>
          </cell>
          <cell r="AK8">
            <v>149</v>
          </cell>
          <cell r="AL8">
            <v>133</v>
          </cell>
          <cell r="AM8">
            <v>270</v>
          </cell>
          <cell r="AN8">
            <v>472</v>
          </cell>
          <cell r="AO8">
            <v>293</v>
          </cell>
        </row>
        <row r="9">
          <cell r="U9">
            <v>448</v>
          </cell>
          <cell r="V9">
            <v>221</v>
          </cell>
          <cell r="W9">
            <v>505</v>
          </cell>
          <cell r="X9">
            <v>459</v>
          </cell>
          <cell r="Z9">
            <v>483</v>
          </cell>
          <cell r="AA9">
            <v>491</v>
          </cell>
          <cell r="AB9">
            <v>394</v>
          </cell>
          <cell r="AC9">
            <v>673</v>
          </cell>
          <cell r="AD9">
            <v>593</v>
          </cell>
          <cell r="AE9">
            <v>444</v>
          </cell>
          <cell r="AF9">
            <v>430</v>
          </cell>
          <cell r="AG9">
            <v>630</v>
          </cell>
          <cell r="AH9">
            <v>176</v>
          </cell>
          <cell r="AI9">
            <v>611</v>
          </cell>
          <cell r="AJ9">
            <v>680</v>
          </cell>
          <cell r="AK9">
            <v>552</v>
          </cell>
          <cell r="AL9">
            <v>652</v>
          </cell>
          <cell r="AM9">
            <v>879</v>
          </cell>
          <cell r="AN9">
            <v>990</v>
          </cell>
          <cell r="AO9">
            <v>900</v>
          </cell>
        </row>
        <row r="11">
          <cell r="U11">
            <v>270</v>
          </cell>
          <cell r="V11">
            <v>132</v>
          </cell>
          <cell r="W11">
            <v>250</v>
          </cell>
          <cell r="X11">
            <v>192</v>
          </cell>
          <cell r="Z11">
            <v>364</v>
          </cell>
          <cell r="AA11">
            <v>229</v>
          </cell>
          <cell r="AB11">
            <v>219</v>
          </cell>
          <cell r="AC11">
            <v>329</v>
          </cell>
          <cell r="AD11">
            <v>120</v>
          </cell>
          <cell r="AE11">
            <v>147</v>
          </cell>
          <cell r="AF11">
            <v>186</v>
          </cell>
          <cell r="AG11">
            <v>337</v>
          </cell>
          <cell r="AH11">
            <v>8</v>
          </cell>
          <cell r="AI11">
            <v>70</v>
          </cell>
          <cell r="AJ11">
            <v>18</v>
          </cell>
          <cell r="AK11">
            <v>175</v>
          </cell>
          <cell r="AL11">
            <v>232</v>
          </cell>
          <cell r="AM11">
            <v>238</v>
          </cell>
          <cell r="AN11">
            <v>209</v>
          </cell>
          <cell r="AO11">
            <v>200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E4">
            <v>665</v>
          </cell>
          <cell r="F4">
            <v>863</v>
          </cell>
          <cell r="G4">
            <v>631</v>
          </cell>
          <cell r="H4">
            <v>629</v>
          </cell>
          <cell r="J4">
            <v>583</v>
          </cell>
          <cell r="K4">
            <v>801</v>
          </cell>
          <cell r="L4">
            <v>723</v>
          </cell>
          <cell r="M4">
            <v>707</v>
          </cell>
          <cell r="P4">
            <v>732</v>
          </cell>
          <cell r="Q4">
            <v>680</v>
          </cell>
          <cell r="R4">
            <v>684</v>
          </cell>
          <cell r="S4">
            <v>485</v>
          </cell>
          <cell r="V4">
            <v>65</v>
          </cell>
          <cell r="W4">
            <v>301</v>
          </cell>
          <cell r="X4">
            <v>351</v>
          </cell>
          <cell r="Y4">
            <v>441</v>
          </cell>
          <cell r="Z4">
            <v>675</v>
          </cell>
          <cell r="AA4">
            <v>554</v>
          </cell>
          <cell r="AB4">
            <v>541</v>
          </cell>
          <cell r="AC4">
            <v>545</v>
          </cell>
        </row>
        <row r="5">
          <cell r="E5">
            <v>859</v>
          </cell>
          <cell r="F5">
            <v>849</v>
          </cell>
          <cell r="G5">
            <v>685</v>
          </cell>
          <cell r="H5">
            <v>731</v>
          </cell>
          <cell r="J5">
            <v>854</v>
          </cell>
          <cell r="K5">
            <v>1103</v>
          </cell>
          <cell r="L5">
            <v>645</v>
          </cell>
          <cell r="M5">
            <v>633</v>
          </cell>
          <cell r="P5">
            <v>733</v>
          </cell>
          <cell r="Q5">
            <v>662</v>
          </cell>
          <cell r="R5">
            <v>605</v>
          </cell>
          <cell r="S5">
            <v>623</v>
          </cell>
          <cell r="V5">
            <v>128</v>
          </cell>
          <cell r="W5">
            <v>268</v>
          </cell>
          <cell r="X5">
            <v>462</v>
          </cell>
          <cell r="Y5">
            <v>569</v>
          </cell>
          <cell r="Z5">
            <v>988</v>
          </cell>
          <cell r="AA5">
            <v>728</v>
          </cell>
          <cell r="AB5">
            <v>933</v>
          </cell>
          <cell r="AC5">
            <v>564</v>
          </cell>
        </row>
        <row r="6">
          <cell r="E6">
            <v>589</v>
          </cell>
          <cell r="F6">
            <v>507</v>
          </cell>
          <cell r="G6">
            <v>635</v>
          </cell>
          <cell r="H6">
            <v>902</v>
          </cell>
          <cell r="J6">
            <v>699</v>
          </cell>
          <cell r="K6">
            <v>743</v>
          </cell>
          <cell r="L6">
            <v>761</v>
          </cell>
          <cell r="M6">
            <v>949</v>
          </cell>
          <cell r="P6">
            <v>872</v>
          </cell>
          <cell r="Q6">
            <v>952</v>
          </cell>
          <cell r="R6">
            <v>828</v>
          </cell>
          <cell r="S6">
            <v>806</v>
          </cell>
          <cell r="V6">
            <v>129</v>
          </cell>
          <cell r="W6">
            <v>311</v>
          </cell>
          <cell r="X6">
            <v>669</v>
          </cell>
          <cell r="Y6">
            <v>666</v>
          </cell>
          <cell r="Z6">
            <v>516</v>
          </cell>
          <cell r="AA6">
            <v>579</v>
          </cell>
          <cell r="AB6">
            <v>913</v>
          </cell>
          <cell r="AC6">
            <v>736</v>
          </cell>
        </row>
        <row r="7">
          <cell r="E7">
            <v>939</v>
          </cell>
          <cell r="F7">
            <v>909</v>
          </cell>
          <cell r="G7">
            <v>850</v>
          </cell>
          <cell r="H7">
            <v>756</v>
          </cell>
          <cell r="J7">
            <v>807</v>
          </cell>
          <cell r="K7">
            <v>617</v>
          </cell>
          <cell r="L7">
            <v>526</v>
          </cell>
          <cell r="M7">
            <v>736</v>
          </cell>
          <cell r="P7">
            <v>743</v>
          </cell>
          <cell r="Q7">
            <v>625</v>
          </cell>
          <cell r="R7">
            <v>690</v>
          </cell>
          <cell r="S7">
            <v>759</v>
          </cell>
          <cell r="V7">
            <v>281</v>
          </cell>
          <cell r="W7">
            <v>357</v>
          </cell>
          <cell r="X7">
            <v>386</v>
          </cell>
          <cell r="Y7">
            <v>585</v>
          </cell>
          <cell r="Z7">
            <v>565</v>
          </cell>
          <cell r="AA7">
            <v>550</v>
          </cell>
          <cell r="AB7">
            <v>806</v>
          </cell>
          <cell r="AC7">
            <v>732</v>
          </cell>
        </row>
        <row r="8">
          <cell r="E8">
            <v>710</v>
          </cell>
          <cell r="F8">
            <v>505</v>
          </cell>
          <cell r="G8">
            <v>494</v>
          </cell>
          <cell r="H8">
            <v>596</v>
          </cell>
          <cell r="J8">
            <v>620</v>
          </cell>
          <cell r="K8">
            <v>589</v>
          </cell>
          <cell r="L8">
            <v>676</v>
          </cell>
          <cell r="M8">
            <v>537</v>
          </cell>
          <cell r="P8">
            <v>779</v>
          </cell>
          <cell r="Q8">
            <v>537</v>
          </cell>
          <cell r="R8">
            <v>581</v>
          </cell>
          <cell r="S8">
            <v>515</v>
          </cell>
          <cell r="V8">
            <v>477</v>
          </cell>
          <cell r="W8">
            <v>659</v>
          </cell>
          <cell r="X8">
            <v>737</v>
          </cell>
          <cell r="Y8">
            <v>606</v>
          </cell>
          <cell r="Z8">
            <v>713</v>
          </cell>
          <cell r="AA8">
            <v>682</v>
          </cell>
          <cell r="AB8">
            <v>709</v>
          </cell>
          <cell r="AC8">
            <v>759</v>
          </cell>
        </row>
        <row r="9">
          <cell r="E9">
            <v>564</v>
          </cell>
          <cell r="F9">
            <v>808</v>
          </cell>
          <cell r="G9">
            <v>589</v>
          </cell>
          <cell r="H9">
            <v>596</v>
          </cell>
          <cell r="J9">
            <v>591</v>
          </cell>
          <cell r="K9">
            <v>580</v>
          </cell>
          <cell r="L9">
            <v>419</v>
          </cell>
          <cell r="M9">
            <v>463</v>
          </cell>
          <cell r="P9">
            <v>707</v>
          </cell>
          <cell r="Q9">
            <v>625</v>
          </cell>
          <cell r="R9">
            <v>547</v>
          </cell>
          <cell r="S9">
            <v>595</v>
          </cell>
          <cell r="V9">
            <v>532</v>
          </cell>
          <cell r="W9">
            <v>951</v>
          </cell>
          <cell r="X9">
            <v>901</v>
          </cell>
          <cell r="Y9">
            <v>851</v>
          </cell>
          <cell r="Z9">
            <v>807</v>
          </cell>
          <cell r="AA9">
            <v>858</v>
          </cell>
          <cell r="AB9">
            <v>802</v>
          </cell>
          <cell r="AC9">
            <v>803</v>
          </cell>
        </row>
        <row r="10">
          <cell r="E10">
            <v>722</v>
          </cell>
          <cell r="F10">
            <v>732</v>
          </cell>
          <cell r="G10">
            <v>783</v>
          </cell>
          <cell r="H10">
            <v>946</v>
          </cell>
          <cell r="J10">
            <v>882</v>
          </cell>
          <cell r="K10">
            <v>723</v>
          </cell>
          <cell r="L10">
            <v>764</v>
          </cell>
          <cell r="M10">
            <v>892</v>
          </cell>
          <cell r="P10">
            <v>621</v>
          </cell>
          <cell r="Q10">
            <v>764</v>
          </cell>
          <cell r="R10">
            <v>720</v>
          </cell>
          <cell r="S10">
            <v>478</v>
          </cell>
          <cell r="V10">
            <v>297</v>
          </cell>
          <cell r="W10">
            <v>558</v>
          </cell>
          <cell r="X10">
            <v>803</v>
          </cell>
          <cell r="Y10">
            <v>694</v>
          </cell>
          <cell r="Z10">
            <v>855</v>
          </cell>
          <cell r="AA10">
            <v>797</v>
          </cell>
          <cell r="AB10">
            <v>938</v>
          </cell>
          <cell r="AC10">
            <v>878</v>
          </cell>
        </row>
        <row r="11">
          <cell r="E11">
            <v>497</v>
          </cell>
          <cell r="F11">
            <v>649</v>
          </cell>
          <cell r="G11">
            <v>586</v>
          </cell>
          <cell r="H11">
            <v>506</v>
          </cell>
          <cell r="J11">
            <v>546</v>
          </cell>
          <cell r="K11">
            <v>493</v>
          </cell>
          <cell r="L11">
            <v>456</v>
          </cell>
          <cell r="M11">
            <v>601</v>
          </cell>
          <cell r="P11">
            <v>437</v>
          </cell>
          <cell r="Q11">
            <v>462</v>
          </cell>
          <cell r="R11">
            <v>704</v>
          </cell>
          <cell r="S11">
            <v>498</v>
          </cell>
          <cell r="V11">
            <v>10</v>
          </cell>
          <cell r="W11">
            <v>44</v>
          </cell>
          <cell r="X11">
            <v>86</v>
          </cell>
          <cell r="Y11">
            <v>284</v>
          </cell>
          <cell r="Z11">
            <v>212</v>
          </cell>
          <cell r="AA11">
            <v>133</v>
          </cell>
          <cell r="AB11">
            <v>141</v>
          </cell>
          <cell r="AC11">
            <v>274</v>
          </cell>
        </row>
        <row r="12">
          <cell r="E12">
            <v>741</v>
          </cell>
          <cell r="F12">
            <v>668</v>
          </cell>
          <cell r="G12">
            <v>778</v>
          </cell>
          <cell r="H12">
            <v>638</v>
          </cell>
          <cell r="J12">
            <v>759</v>
          </cell>
          <cell r="K12">
            <v>791</v>
          </cell>
          <cell r="L12">
            <v>568</v>
          </cell>
          <cell r="M12">
            <v>664</v>
          </cell>
          <cell r="P12">
            <v>390</v>
          </cell>
          <cell r="Q12">
            <v>346</v>
          </cell>
          <cell r="R12">
            <v>773</v>
          </cell>
          <cell r="S12">
            <v>682</v>
          </cell>
          <cell r="V12">
            <v>3</v>
          </cell>
          <cell r="W12">
            <v>212</v>
          </cell>
          <cell r="X12">
            <v>417</v>
          </cell>
          <cell r="Y12">
            <v>443</v>
          </cell>
          <cell r="Z12">
            <v>486</v>
          </cell>
          <cell r="AA12">
            <v>444</v>
          </cell>
          <cell r="AB12">
            <v>533</v>
          </cell>
          <cell r="AC12">
            <v>578</v>
          </cell>
        </row>
        <row r="13">
          <cell r="E13">
            <v>953</v>
          </cell>
          <cell r="F13">
            <v>988</v>
          </cell>
          <cell r="G13">
            <v>579</v>
          </cell>
          <cell r="H13">
            <v>706</v>
          </cell>
          <cell r="J13">
            <v>1106</v>
          </cell>
          <cell r="K13">
            <v>812</v>
          </cell>
          <cell r="L13">
            <v>902</v>
          </cell>
          <cell r="M13">
            <v>835</v>
          </cell>
          <cell r="P13">
            <v>829</v>
          </cell>
          <cell r="Q13">
            <v>801</v>
          </cell>
          <cell r="R13">
            <v>1011</v>
          </cell>
          <cell r="S13">
            <v>919</v>
          </cell>
          <cell r="V13">
            <v>274</v>
          </cell>
          <cell r="W13">
            <v>559</v>
          </cell>
          <cell r="X13">
            <v>840</v>
          </cell>
          <cell r="Y13">
            <v>890</v>
          </cell>
          <cell r="Z13">
            <v>724</v>
          </cell>
          <cell r="AA13">
            <v>793</v>
          </cell>
          <cell r="AB13">
            <v>559</v>
          </cell>
          <cell r="AC13">
            <v>700</v>
          </cell>
        </row>
        <row r="14">
          <cell r="E14">
            <v>753</v>
          </cell>
          <cell r="F14">
            <v>613</v>
          </cell>
          <cell r="G14">
            <v>573</v>
          </cell>
          <cell r="H14">
            <v>642</v>
          </cell>
          <cell r="J14">
            <v>820</v>
          </cell>
          <cell r="K14">
            <v>752</v>
          </cell>
          <cell r="L14">
            <v>759</v>
          </cell>
          <cell r="M14">
            <v>564</v>
          </cell>
          <cell r="P14">
            <v>635</v>
          </cell>
          <cell r="Q14">
            <v>641</v>
          </cell>
          <cell r="R14">
            <v>706</v>
          </cell>
          <cell r="S14">
            <v>763</v>
          </cell>
          <cell r="V14">
            <v>287</v>
          </cell>
          <cell r="W14">
            <v>526</v>
          </cell>
          <cell r="X14">
            <v>841</v>
          </cell>
          <cell r="Y14">
            <v>838</v>
          </cell>
          <cell r="Z14">
            <v>691</v>
          </cell>
          <cell r="AA14">
            <v>657</v>
          </cell>
          <cell r="AB14">
            <v>680</v>
          </cell>
          <cell r="AC14">
            <v>781</v>
          </cell>
        </row>
        <row r="15">
          <cell r="E15">
            <v>494</v>
          </cell>
          <cell r="F15">
            <v>602</v>
          </cell>
          <cell r="G15">
            <v>570</v>
          </cell>
          <cell r="H15">
            <v>530</v>
          </cell>
          <cell r="J15">
            <v>570</v>
          </cell>
          <cell r="K15">
            <v>396</v>
          </cell>
          <cell r="L15">
            <v>403</v>
          </cell>
          <cell r="M15">
            <v>380</v>
          </cell>
          <cell r="P15">
            <v>362</v>
          </cell>
          <cell r="Q15">
            <v>467</v>
          </cell>
          <cell r="R15">
            <v>491</v>
          </cell>
          <cell r="S15">
            <v>557</v>
          </cell>
          <cell r="V15">
            <v>98</v>
          </cell>
          <cell r="W15">
            <v>262</v>
          </cell>
          <cell r="X15">
            <v>344</v>
          </cell>
          <cell r="Y15">
            <v>388</v>
          </cell>
          <cell r="Z15">
            <v>435</v>
          </cell>
          <cell r="AA15">
            <v>551</v>
          </cell>
          <cell r="AB15">
            <v>552</v>
          </cell>
          <cell r="AC15">
            <v>537</v>
          </cell>
        </row>
        <row r="16">
          <cell r="E16">
            <v>587</v>
          </cell>
          <cell r="F16">
            <v>630</v>
          </cell>
          <cell r="G16">
            <v>564</v>
          </cell>
          <cell r="H16">
            <v>627</v>
          </cell>
          <cell r="J16">
            <v>572</v>
          </cell>
          <cell r="K16">
            <v>419</v>
          </cell>
          <cell r="L16">
            <v>369</v>
          </cell>
          <cell r="M16">
            <v>416</v>
          </cell>
          <cell r="P16">
            <v>403</v>
          </cell>
          <cell r="Q16">
            <v>552</v>
          </cell>
          <cell r="R16">
            <v>575</v>
          </cell>
          <cell r="S16">
            <v>589</v>
          </cell>
          <cell r="V16">
            <v>172</v>
          </cell>
          <cell r="W16">
            <v>298</v>
          </cell>
          <cell r="X16">
            <v>422</v>
          </cell>
          <cell r="Y16">
            <v>596</v>
          </cell>
          <cell r="Z16">
            <v>447</v>
          </cell>
          <cell r="AA16">
            <v>589</v>
          </cell>
          <cell r="AB16">
            <v>463</v>
          </cell>
          <cell r="AC16">
            <v>364</v>
          </cell>
        </row>
        <row r="17">
          <cell r="E17">
            <v>917</v>
          </cell>
          <cell r="F17">
            <v>680</v>
          </cell>
          <cell r="G17">
            <v>737</v>
          </cell>
          <cell r="H17">
            <v>596</v>
          </cell>
          <cell r="J17">
            <v>699</v>
          </cell>
          <cell r="K17">
            <v>484</v>
          </cell>
          <cell r="L17">
            <v>452</v>
          </cell>
          <cell r="M17">
            <v>438</v>
          </cell>
          <cell r="P17">
            <v>547</v>
          </cell>
          <cell r="Q17">
            <v>729</v>
          </cell>
          <cell r="R17">
            <v>830</v>
          </cell>
          <cell r="S17">
            <v>411</v>
          </cell>
          <cell r="V17">
            <v>71</v>
          </cell>
          <cell r="W17">
            <v>386</v>
          </cell>
          <cell r="X17">
            <v>581</v>
          </cell>
          <cell r="Y17">
            <v>832</v>
          </cell>
          <cell r="Z17">
            <v>586</v>
          </cell>
          <cell r="AA17">
            <v>610</v>
          </cell>
          <cell r="AB17">
            <v>634</v>
          </cell>
          <cell r="AC17">
            <v>716</v>
          </cell>
        </row>
        <row r="18">
          <cell r="E18">
            <v>440</v>
          </cell>
          <cell r="F18">
            <v>767</v>
          </cell>
          <cell r="G18">
            <v>642</v>
          </cell>
          <cell r="H18">
            <v>623</v>
          </cell>
          <cell r="J18">
            <v>532</v>
          </cell>
          <cell r="K18">
            <v>663</v>
          </cell>
          <cell r="L18">
            <v>601</v>
          </cell>
          <cell r="M18">
            <v>553</v>
          </cell>
          <cell r="P18">
            <v>315</v>
          </cell>
          <cell r="Q18">
            <v>434</v>
          </cell>
          <cell r="R18">
            <v>543</v>
          </cell>
          <cell r="S18">
            <v>619</v>
          </cell>
          <cell r="V18">
            <v>115</v>
          </cell>
          <cell r="W18">
            <v>101</v>
          </cell>
          <cell r="X18">
            <v>356</v>
          </cell>
          <cell r="Y18">
            <v>457</v>
          </cell>
          <cell r="Z18">
            <v>412</v>
          </cell>
          <cell r="AA18">
            <v>582</v>
          </cell>
          <cell r="AB18">
            <v>549</v>
          </cell>
          <cell r="AC18">
            <v>696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7A9DF-7D60-DA45-859C-16DA775F7FFD}" name="Table11" displayName="Table11" ref="B28:Y50" totalsRowShown="0" headerRowDxfId="26" dataDxfId="25" tableBorderDxfId="24">
  <autoFilter ref="B28:Y50" xr:uid="{00000000-0009-0000-0100-00000B000000}"/>
  <tableColumns count="24">
    <tableColumn id="1" xr3:uid="{FA530AD5-E597-314F-B170-6DBCB293874C}" name="Mouse ID" dataDxfId="23" dataCellStyle="Bad"/>
    <tableColumn id="2" xr3:uid="{AE2B6966-A68D-3D41-A7DC-8D02505EC33C}" name="Batch" dataDxfId="22" dataCellStyle="Bad"/>
    <tableColumn id="3" xr3:uid="{D963A934-08F0-6445-93FC-8923A7CE2036}" name="Group" dataDxfId="21"/>
    <tableColumn id="4" xr3:uid="{A8CCDA22-9A62-D44A-969D-FB52251B1F74}" name="Sex" dataDxfId="20"/>
    <tableColumn id="5" xr3:uid="{E046D7A1-7B23-3840-863E-0EA26BFF8491}" name="BL1" dataDxfId="19"/>
    <tableColumn id="6" xr3:uid="{81B47EA1-5D3D-F841-BEE5-1F212C3E2BAD}" name="BL2" dataDxfId="18"/>
    <tableColumn id="7" xr3:uid="{DE0B6F82-838F-2542-A0B5-DD1DCC996D78}" name="BL3" dataDxfId="17"/>
    <tableColumn id="8" xr3:uid="{50DDC88C-2002-1D40-8555-22F4F46DE8AC}" name="BL4" dataDxfId="16"/>
    <tableColumn id="9" xr3:uid="{FCF272F5-F4F1-3143-B92F-32246B12282F}" name="S1" dataDxfId="15"/>
    <tableColumn id="10" xr3:uid="{27DDDF93-89C7-7C4E-B850-9937B4AF329E}" name="S2" dataDxfId="14"/>
    <tableColumn id="11" xr3:uid="{1A720318-FBC7-4848-8D41-18F66731E15B}" name="S3" dataDxfId="13"/>
    <tableColumn id="12" xr3:uid="{A6DE228E-8A17-1543-9509-CA3414F3E975}" name="S4" dataDxfId="12"/>
    <tableColumn id="13" xr3:uid="{393B4CF6-2E28-164C-B1D6-6643A4F7AB5B}" name="PS1" dataDxfId="11"/>
    <tableColumn id="14" xr3:uid="{F4120D07-8347-3D4A-A12A-9B13CF548B55}" name="PS2" dataDxfId="10"/>
    <tableColumn id="15" xr3:uid="{A4333698-741E-6C40-B137-E2498F40B051}" name="PS3" dataDxfId="9"/>
    <tableColumn id="16" xr3:uid="{9294A680-2C3D-2F40-8CD1-B041543468F2}" name="PS4" dataDxfId="8"/>
    <tableColumn id="17" xr3:uid="{660E61CB-2F06-3941-A693-694E2FC98FD4}" name="R1" dataDxfId="7"/>
    <tableColumn id="18" xr3:uid="{9E757055-89D3-7540-862C-B2DDC5420D8A}" name="R2" dataDxfId="6"/>
    <tableColumn id="19" xr3:uid="{57AAC43D-6E77-7844-BAC3-A4D39DDBA7C2}" name="R3" dataDxfId="5"/>
    <tableColumn id="20" xr3:uid="{4C9C1A51-BD4A-8945-969B-EE259C94EFA5}" name="R4" dataDxfId="4"/>
    <tableColumn id="21" xr3:uid="{C05029BE-6796-B741-8204-1AC3F3AF9CA8}" name="R5" dataDxfId="3"/>
    <tableColumn id="22" xr3:uid="{50ACF4BC-3FFA-3D4E-A7E4-FA3B28C8ADD0}" name="R6" dataDxfId="2"/>
    <tableColumn id="23" xr3:uid="{898128BB-6562-E64C-B123-5FD8DE2D8B6D}" name="R7" dataDxfId="1"/>
    <tableColumn id="24" xr3:uid="{F15683E6-F3A5-5947-8D1E-09FAF4C63105}" name="R8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6B55-F7D2-6142-83F4-D59B9FA2A4E3}">
  <sheetPr>
    <tabColor rgb="FF00B050"/>
  </sheetPr>
  <dimension ref="A1:Y90"/>
  <sheetViews>
    <sheetView tabSelected="1" topLeftCell="A10" zoomScale="70" zoomScaleNormal="70" workbookViewId="0">
      <selection activeCell="G20" sqref="G20"/>
    </sheetView>
  </sheetViews>
  <sheetFormatPr baseColWidth="10" defaultColWidth="8.83203125" defaultRowHeight="14" x14ac:dyDescent="0.15"/>
  <cols>
    <col min="1" max="1" width="11.5" style="8" bestFit="1" customWidth="1"/>
    <col min="2" max="2" width="40.5" style="8" customWidth="1"/>
    <col min="3" max="3" width="13.5" style="8" customWidth="1"/>
    <col min="4" max="8" width="12.5" style="8" customWidth="1"/>
    <col min="9" max="9" width="14.5" style="8" bestFit="1" customWidth="1"/>
    <col min="10" max="10" width="21.5" style="8" customWidth="1"/>
    <col min="11" max="11" width="11" style="8" customWidth="1"/>
    <col min="12" max="12" width="13" style="8" customWidth="1"/>
    <col min="13" max="13" width="15.5" style="8" customWidth="1"/>
    <col min="14" max="14" width="12.5" style="8" bestFit="1" customWidth="1"/>
    <col min="15" max="15" width="7.5" style="8" bestFit="1" customWidth="1"/>
    <col min="16" max="16" width="9.5" style="8" bestFit="1" customWidth="1"/>
    <col min="17" max="17" width="10.5" style="8" bestFit="1" customWidth="1"/>
    <col min="18" max="16384" width="8.83203125" style="8"/>
  </cols>
  <sheetData>
    <row r="1" spans="2:23" ht="19" thickBot="1" x14ac:dyDescent="0.25">
      <c r="B1" s="1" t="s">
        <v>0</v>
      </c>
      <c r="C1" s="2"/>
      <c r="D1" s="2"/>
      <c r="E1" s="2"/>
      <c r="F1" s="3" t="s">
        <v>1</v>
      </c>
      <c r="G1" s="3"/>
      <c r="H1" s="3"/>
      <c r="I1" s="4"/>
      <c r="J1" s="5" t="s">
        <v>2</v>
      </c>
      <c r="K1" s="6"/>
      <c r="L1" s="6"/>
      <c r="M1" s="7"/>
      <c r="N1"/>
      <c r="P1" s="9" t="s">
        <v>1</v>
      </c>
      <c r="Q1" s="10"/>
      <c r="R1" s="10"/>
      <c r="S1" s="11"/>
      <c r="T1" s="12" t="s">
        <v>2</v>
      </c>
      <c r="U1" s="13"/>
      <c r="V1" s="13"/>
      <c r="W1" s="14"/>
    </row>
    <row r="2" spans="2:23" ht="17" thickBot="1" x14ac:dyDescent="0.25">
      <c r="B2" s="15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G2" s="16" t="s">
        <v>8</v>
      </c>
      <c r="H2" s="17" t="s">
        <v>9</v>
      </c>
      <c r="I2" s="18" t="s">
        <v>10</v>
      </c>
      <c r="J2" s="19" t="s">
        <v>7</v>
      </c>
      <c r="K2" s="20" t="s">
        <v>8</v>
      </c>
      <c r="L2" s="21" t="s">
        <v>9</v>
      </c>
      <c r="M2" s="22" t="s">
        <v>10</v>
      </c>
      <c r="N2" s="22" t="s">
        <v>11</v>
      </c>
      <c r="O2" s="23"/>
      <c r="P2" s="24" t="s">
        <v>7</v>
      </c>
      <c r="Q2" s="25" t="s">
        <v>8</v>
      </c>
      <c r="R2" s="25" t="s">
        <v>9</v>
      </c>
      <c r="S2" s="26" t="s">
        <v>10</v>
      </c>
      <c r="T2" s="27" t="s">
        <v>7</v>
      </c>
      <c r="U2" s="28" t="s">
        <v>8</v>
      </c>
      <c r="V2" s="28" t="s">
        <v>9</v>
      </c>
      <c r="W2" s="29" t="s">
        <v>10</v>
      </c>
    </row>
    <row r="3" spans="2:23" ht="16" x14ac:dyDescent="0.2">
      <c r="B3" s="30" t="s">
        <v>12</v>
      </c>
      <c r="C3" s="31">
        <v>1</v>
      </c>
      <c r="D3" s="32" t="s">
        <v>13</v>
      </c>
      <c r="E3" s="33" t="s">
        <v>14</v>
      </c>
      <c r="F3" s="34">
        <f>AVERAGE(F29:I29)</f>
        <v>697</v>
      </c>
      <c r="G3" s="35">
        <f>AVERAGE(J29:M29)</f>
        <v>703.5</v>
      </c>
      <c r="H3" s="36">
        <f>AVERAGE(N29:Q29)</f>
        <v>645.25</v>
      </c>
      <c r="I3" s="37">
        <f>AVERAGE(R29:Y29)</f>
        <v>434.125</v>
      </c>
      <c r="J3" s="38">
        <f>AVERAGE(F$54:I$54)</f>
        <v>100</v>
      </c>
      <c r="K3" s="35">
        <f>AVERAGE(J54:M54)</f>
        <v>100.93256814921091</v>
      </c>
      <c r="L3" s="36">
        <f>AVERAGE(N54:Q54)</f>
        <v>92.575322812051652</v>
      </c>
      <c r="M3" s="39">
        <f>AVERAGE(R54:Y54)</f>
        <v>62.284791965566718</v>
      </c>
      <c r="N3" s="39">
        <f>AVERAGE(V54:Y54)</f>
        <v>83.034433285509323</v>
      </c>
      <c r="O3" s="40" t="s">
        <v>13</v>
      </c>
      <c r="P3" s="41">
        <f>SUMIF($D$3:$D$24,$O3,F$3:F$24)/COUNTIF($D$3:$D$24,$O3)</f>
        <v>634.69444444444446</v>
      </c>
      <c r="Q3" s="42">
        <f t="shared" ref="Q3:S4" si="0">SUMIF($D$3:$D$24,$O3,G$3:G$24)/COUNTIF($D$3:$D$24,$O3)</f>
        <v>582.63888888888891</v>
      </c>
      <c r="R3" s="42">
        <f t="shared" si="0"/>
        <v>574.80555555555554</v>
      </c>
      <c r="S3" s="43">
        <f t="shared" si="0"/>
        <v>447.86111111111109</v>
      </c>
      <c r="T3" s="41">
        <f>SUMIF($D$3:$D$24,$O3,J$3:J$24)/COUNTIF($D$3:$D$24,$O3)</f>
        <v>100</v>
      </c>
      <c r="U3" s="42">
        <f t="shared" ref="U3:W4" si="1">SUMIF($D$3:$D$24,$O3,K$3:K$24)/COUNTIF($D$3:$D$24,$O3)</f>
        <v>95.147292375961825</v>
      </c>
      <c r="V3" s="42">
        <f t="shared" si="1"/>
        <v>91.079218941888243</v>
      </c>
      <c r="W3" s="43">
        <f t="shared" si="1"/>
        <v>70.592821251579082</v>
      </c>
    </row>
    <row r="4" spans="2:23" ht="17" thickBot="1" x14ac:dyDescent="0.25">
      <c r="B4" s="44" t="s">
        <v>15</v>
      </c>
      <c r="C4" s="45">
        <v>1</v>
      </c>
      <c r="D4" s="46" t="s">
        <v>13</v>
      </c>
      <c r="E4" s="47" t="s">
        <v>14</v>
      </c>
      <c r="F4" s="48">
        <f t="shared" ref="F4:F24" si="2">AVERAGE(F30:I30)</f>
        <v>781</v>
      </c>
      <c r="G4" s="49">
        <f t="shared" ref="G4:G24" si="3">AVERAGE(J30:M30)</f>
        <v>808.75</v>
      </c>
      <c r="H4" s="50">
        <f t="shared" ref="H4:H24" si="4">AVERAGE(N30:Q30)</f>
        <v>655.75</v>
      </c>
      <c r="I4" s="51">
        <f t="shared" ref="I4:I24" si="5">AVERAGE(R30:Y30)</f>
        <v>580</v>
      </c>
      <c r="J4" s="52">
        <f t="shared" ref="J4:J24" si="6">AVERAGE(F$54:I$54)</f>
        <v>100</v>
      </c>
      <c r="K4" s="49">
        <f t="shared" ref="K4:K23" si="7">AVERAGE(J55:M55)</f>
        <v>103.55313700384123</v>
      </c>
      <c r="L4" s="50">
        <f t="shared" ref="L4:L24" si="8">AVERAGE(N55:Q55)</f>
        <v>83.962868117797697</v>
      </c>
      <c r="M4" s="53">
        <f t="shared" ref="M4:M24" si="9">AVERAGE(R55:Y55)</f>
        <v>74.263764404609475</v>
      </c>
      <c r="N4" s="53">
        <f t="shared" ref="N4:N24" si="10">AVERAGE(V55:Y55)</f>
        <v>102.84891165172856</v>
      </c>
      <c r="O4" s="40" t="s">
        <v>16</v>
      </c>
      <c r="P4" s="54">
        <f>SUMIF($D$3:$D$24,$O4,F$3:F$24)/COUNTIF($D$3:$D$24,$O4)</f>
        <v>603.72916666666663</v>
      </c>
      <c r="Q4" s="55">
        <f t="shared" si="0"/>
        <v>609.79166666666663</v>
      </c>
      <c r="R4" s="55">
        <f t="shared" si="0"/>
        <v>607.125</v>
      </c>
      <c r="S4" s="56">
        <f t="shared" si="0"/>
        <v>625.71875</v>
      </c>
      <c r="T4" s="54">
        <f>SUMIF($D$3:$D$24,$O4,J$3:J$24)/COUNTIF($D$3:$D$24,$O4)</f>
        <v>100</v>
      </c>
      <c r="U4" s="55">
        <f t="shared" si="1"/>
        <v>99.670521972093454</v>
      </c>
      <c r="V4" s="55">
        <f t="shared" si="1"/>
        <v>101.70905749808027</v>
      </c>
      <c r="W4" s="56">
        <f t="shared" si="1"/>
        <v>106.83174814888947</v>
      </c>
    </row>
    <row r="5" spans="2:23" ht="16" x14ac:dyDescent="0.2">
      <c r="B5" s="57" t="s">
        <v>17</v>
      </c>
      <c r="C5" s="58">
        <v>1</v>
      </c>
      <c r="D5" s="59" t="s">
        <v>13</v>
      </c>
      <c r="E5" s="60" t="s">
        <v>14</v>
      </c>
      <c r="F5" s="48">
        <f t="shared" si="2"/>
        <v>658.25</v>
      </c>
      <c r="G5" s="49">
        <f t="shared" si="3"/>
        <v>788</v>
      </c>
      <c r="H5" s="50">
        <f t="shared" si="4"/>
        <v>864.5</v>
      </c>
      <c r="I5" s="51">
        <f t="shared" si="5"/>
        <v>564.875</v>
      </c>
      <c r="J5" s="52">
        <f t="shared" si="6"/>
        <v>100</v>
      </c>
      <c r="K5" s="49">
        <f t="shared" si="7"/>
        <v>119.71135586783139</v>
      </c>
      <c r="L5" s="50">
        <f t="shared" si="8"/>
        <v>131.33308013672615</v>
      </c>
      <c r="M5" s="53">
        <f t="shared" si="9"/>
        <v>85.814660083554884</v>
      </c>
      <c r="N5" s="53">
        <f t="shared" si="10"/>
        <v>104.21572350930498</v>
      </c>
    </row>
    <row r="6" spans="2:23" ht="16" x14ac:dyDescent="0.2">
      <c r="B6" s="57" t="s">
        <v>18</v>
      </c>
      <c r="C6" s="58">
        <v>2</v>
      </c>
      <c r="D6" s="46" t="s">
        <v>13</v>
      </c>
      <c r="E6" s="47" t="s">
        <v>19</v>
      </c>
      <c r="F6" s="48">
        <f t="shared" si="2"/>
        <v>863.5</v>
      </c>
      <c r="G6" s="49">
        <f t="shared" si="3"/>
        <v>671.5</v>
      </c>
      <c r="H6" s="50">
        <f t="shared" si="4"/>
        <v>704.25</v>
      </c>
      <c r="I6" s="51">
        <f t="shared" si="5"/>
        <v>532.75</v>
      </c>
      <c r="J6" s="52">
        <f t="shared" si="6"/>
        <v>100</v>
      </c>
      <c r="K6" s="49">
        <f t="shared" si="7"/>
        <v>77.764910248986681</v>
      </c>
      <c r="L6" s="50">
        <f t="shared" si="8"/>
        <v>81.557614360162134</v>
      </c>
      <c r="M6" s="53">
        <f t="shared" si="9"/>
        <v>61.696583671105955</v>
      </c>
      <c r="N6" s="53">
        <f t="shared" si="10"/>
        <v>76.809496236247838</v>
      </c>
    </row>
    <row r="7" spans="2:23" ht="16" x14ac:dyDescent="0.2">
      <c r="B7" s="57" t="s">
        <v>20</v>
      </c>
      <c r="C7" s="58">
        <v>2</v>
      </c>
      <c r="D7" s="59" t="s">
        <v>16</v>
      </c>
      <c r="E7" s="60" t="s">
        <v>14</v>
      </c>
      <c r="F7" s="48">
        <f t="shared" si="2"/>
        <v>576.25</v>
      </c>
      <c r="G7" s="49">
        <f t="shared" si="3"/>
        <v>605.5</v>
      </c>
      <c r="H7" s="50">
        <f t="shared" si="4"/>
        <v>603</v>
      </c>
      <c r="I7" s="51">
        <f t="shared" si="5"/>
        <v>667.75</v>
      </c>
      <c r="J7" s="52">
        <f t="shared" si="6"/>
        <v>100</v>
      </c>
      <c r="K7" s="49">
        <f t="shared" si="7"/>
        <v>105.0759219088937</v>
      </c>
      <c r="L7" s="50">
        <f t="shared" si="8"/>
        <v>104.64208242950107</v>
      </c>
      <c r="M7" s="53">
        <f t="shared" si="9"/>
        <v>115.87852494577007</v>
      </c>
      <c r="N7" s="53">
        <f t="shared" si="10"/>
        <v>124.20824295010846</v>
      </c>
      <c r="O7" s="23"/>
    </row>
    <row r="8" spans="2:23" ht="16" x14ac:dyDescent="0.2">
      <c r="B8" s="57" t="s">
        <v>21</v>
      </c>
      <c r="C8" s="58">
        <v>2</v>
      </c>
      <c r="D8" s="46" t="s">
        <v>16</v>
      </c>
      <c r="E8" s="47" t="s">
        <v>14</v>
      </c>
      <c r="F8" s="48">
        <f t="shared" si="2"/>
        <v>639.25</v>
      </c>
      <c r="G8" s="49">
        <f t="shared" si="3"/>
        <v>513.25</v>
      </c>
      <c r="H8" s="50">
        <f t="shared" si="4"/>
        <v>618.5</v>
      </c>
      <c r="I8" s="51">
        <f t="shared" si="5"/>
        <v>813.125</v>
      </c>
      <c r="J8" s="52">
        <f t="shared" si="6"/>
        <v>100</v>
      </c>
      <c r="K8" s="49">
        <f t="shared" si="7"/>
        <v>80.289401642549848</v>
      </c>
      <c r="L8" s="50">
        <f t="shared" si="8"/>
        <v>96.754008603832617</v>
      </c>
      <c r="M8" s="53">
        <f t="shared" si="9"/>
        <v>127.1998435666797</v>
      </c>
      <c r="N8" s="53">
        <f t="shared" si="10"/>
        <v>127.88423934298004</v>
      </c>
      <c r="O8" s="23"/>
    </row>
    <row r="9" spans="2:23" ht="16" x14ac:dyDescent="0.2">
      <c r="B9" s="57" t="s">
        <v>22</v>
      </c>
      <c r="C9" s="58">
        <v>3</v>
      </c>
      <c r="D9" s="59" t="s">
        <v>16</v>
      </c>
      <c r="E9" s="60" t="s">
        <v>19</v>
      </c>
      <c r="F9" s="48">
        <f t="shared" si="2"/>
        <v>795.75</v>
      </c>
      <c r="G9" s="49">
        <f t="shared" si="3"/>
        <v>815.25</v>
      </c>
      <c r="H9" s="50">
        <f t="shared" si="4"/>
        <v>645.75</v>
      </c>
      <c r="I9" s="51">
        <f t="shared" si="5"/>
        <v>727.5</v>
      </c>
      <c r="J9" s="52">
        <f t="shared" si="6"/>
        <v>100</v>
      </c>
      <c r="K9" s="49">
        <f t="shared" si="7"/>
        <v>102.45051837888784</v>
      </c>
      <c r="L9" s="50">
        <f t="shared" si="8"/>
        <v>81.149858623939679</v>
      </c>
      <c r="M9" s="53">
        <f t="shared" si="9"/>
        <v>91.423185673892561</v>
      </c>
      <c r="N9" s="53">
        <f t="shared" si="10"/>
        <v>108.95381715362865</v>
      </c>
    </row>
    <row r="10" spans="2:23" ht="16" x14ac:dyDescent="0.2">
      <c r="B10" s="57" t="s">
        <v>23</v>
      </c>
      <c r="C10" s="58">
        <v>3</v>
      </c>
      <c r="D10" s="46" t="str">
        <f>D9</f>
        <v>ChR2</v>
      </c>
      <c r="E10" s="47" t="s">
        <v>19</v>
      </c>
      <c r="F10" s="48">
        <f t="shared" si="2"/>
        <v>559.5</v>
      </c>
      <c r="G10" s="49">
        <f t="shared" si="3"/>
        <v>524</v>
      </c>
      <c r="H10" s="50">
        <f t="shared" si="4"/>
        <v>525.25</v>
      </c>
      <c r="I10" s="51">
        <f t="shared" si="5"/>
        <v>148</v>
      </c>
      <c r="J10" s="52">
        <f t="shared" si="6"/>
        <v>100</v>
      </c>
      <c r="K10" s="49">
        <f t="shared" si="7"/>
        <v>93.655049151027711</v>
      </c>
      <c r="L10" s="50">
        <f t="shared" si="8"/>
        <v>93.878462913315474</v>
      </c>
      <c r="M10" s="53">
        <f t="shared" si="9"/>
        <v>26.452189454870421</v>
      </c>
      <c r="N10" s="53">
        <f t="shared" si="10"/>
        <v>33.958891867739055</v>
      </c>
    </row>
    <row r="11" spans="2:23" ht="16" x14ac:dyDescent="0.2">
      <c r="B11" s="57" t="s">
        <v>24</v>
      </c>
      <c r="C11" s="58">
        <v>3</v>
      </c>
      <c r="D11" s="59" t="str">
        <f t="shared" ref="D11:D17" si="11">D10</f>
        <v>ChR2</v>
      </c>
      <c r="E11" s="60" t="s">
        <v>19</v>
      </c>
      <c r="F11" s="48">
        <f t="shared" si="2"/>
        <v>706.25</v>
      </c>
      <c r="G11" s="49">
        <f t="shared" si="3"/>
        <v>695.5</v>
      </c>
      <c r="H11" s="50">
        <f t="shared" si="4"/>
        <v>547.75</v>
      </c>
      <c r="I11" s="51">
        <f t="shared" si="5"/>
        <v>389.5</v>
      </c>
      <c r="J11" s="52">
        <f t="shared" si="6"/>
        <v>100</v>
      </c>
      <c r="K11" s="49">
        <f t="shared" si="7"/>
        <v>98.477876106194685</v>
      </c>
      <c r="L11" s="50">
        <f t="shared" si="8"/>
        <v>77.557522123893804</v>
      </c>
      <c r="M11" s="53">
        <f t="shared" si="9"/>
        <v>55.150442477876112</v>
      </c>
      <c r="N11" s="53">
        <f t="shared" si="10"/>
        <v>72.247787610619469</v>
      </c>
    </row>
    <row r="12" spans="2:23" ht="16" x14ac:dyDescent="0.2">
      <c r="B12" s="57" t="s">
        <v>25</v>
      </c>
      <c r="C12" s="58">
        <v>3</v>
      </c>
      <c r="D12" s="46" t="str">
        <f t="shared" si="11"/>
        <v>ChR2</v>
      </c>
      <c r="E12" s="47" t="s">
        <v>19</v>
      </c>
      <c r="F12" s="48">
        <f t="shared" si="2"/>
        <v>806.5</v>
      </c>
      <c r="G12" s="49">
        <f t="shared" si="3"/>
        <v>913.75</v>
      </c>
      <c r="H12" s="50">
        <f t="shared" si="4"/>
        <v>890</v>
      </c>
      <c r="I12" s="51">
        <f t="shared" si="5"/>
        <v>667.375</v>
      </c>
      <c r="J12" s="52">
        <f t="shared" si="6"/>
        <v>100</v>
      </c>
      <c r="K12" s="49">
        <f t="shared" si="7"/>
        <v>113.29820210787354</v>
      </c>
      <c r="L12" s="50">
        <f t="shared" si="8"/>
        <v>110.35337879727217</v>
      </c>
      <c r="M12" s="53">
        <f t="shared" si="9"/>
        <v>82.749535027898318</v>
      </c>
      <c r="N12" s="53">
        <f t="shared" si="10"/>
        <v>86.050836949783019</v>
      </c>
    </row>
    <row r="13" spans="2:23" ht="16" x14ac:dyDescent="0.2">
      <c r="B13" s="57" t="s">
        <v>26</v>
      </c>
      <c r="C13" s="58">
        <v>3</v>
      </c>
      <c r="D13" s="59" t="s">
        <v>16</v>
      </c>
      <c r="E13" s="60" t="s">
        <v>19</v>
      </c>
      <c r="F13" s="48">
        <f t="shared" si="2"/>
        <v>645.25</v>
      </c>
      <c r="G13" s="49">
        <f t="shared" si="3"/>
        <v>723.75</v>
      </c>
      <c r="H13" s="50">
        <f t="shared" si="4"/>
        <v>686.25</v>
      </c>
      <c r="I13" s="51">
        <f t="shared" si="5"/>
        <v>662.625</v>
      </c>
      <c r="J13" s="52">
        <f t="shared" si="6"/>
        <v>100</v>
      </c>
      <c r="K13" s="49">
        <f t="shared" si="7"/>
        <v>112.16582719876017</v>
      </c>
      <c r="L13" s="50">
        <f t="shared" si="8"/>
        <v>106.3541263076327</v>
      </c>
      <c r="M13" s="53">
        <f t="shared" si="9"/>
        <v>102.69275474622241</v>
      </c>
      <c r="N13" s="53">
        <f t="shared" si="10"/>
        <v>108.83378535451375</v>
      </c>
    </row>
    <row r="14" spans="2:23" ht="16" x14ac:dyDescent="0.2">
      <c r="B14" s="57" t="s">
        <v>27</v>
      </c>
      <c r="C14" s="58">
        <v>3</v>
      </c>
      <c r="D14" s="46" t="s">
        <v>13</v>
      </c>
      <c r="E14" s="47" t="s">
        <v>19</v>
      </c>
      <c r="F14" s="48">
        <f t="shared" si="2"/>
        <v>549</v>
      </c>
      <c r="G14" s="49">
        <f t="shared" si="3"/>
        <v>437.25</v>
      </c>
      <c r="H14" s="50">
        <f t="shared" si="4"/>
        <v>469.25</v>
      </c>
      <c r="I14" s="51">
        <f t="shared" si="5"/>
        <v>395.875</v>
      </c>
      <c r="J14" s="52">
        <f t="shared" si="6"/>
        <v>100</v>
      </c>
      <c r="K14" s="49">
        <f t="shared" si="7"/>
        <v>79.644808743169406</v>
      </c>
      <c r="L14" s="50">
        <f t="shared" si="8"/>
        <v>85.473588342440806</v>
      </c>
      <c r="M14" s="53">
        <f t="shared" si="9"/>
        <v>72.10837887067396</v>
      </c>
      <c r="N14" s="53">
        <f t="shared" si="10"/>
        <v>94.489981785063748</v>
      </c>
    </row>
    <row r="15" spans="2:23" ht="16" x14ac:dyDescent="0.2">
      <c r="B15" s="57" t="s">
        <v>28</v>
      </c>
      <c r="C15" s="58">
        <v>3</v>
      </c>
      <c r="D15" s="59" t="str">
        <f t="shared" si="11"/>
        <v>Control</v>
      </c>
      <c r="E15" s="60" t="s">
        <v>19</v>
      </c>
      <c r="F15" s="48">
        <f t="shared" si="2"/>
        <v>602</v>
      </c>
      <c r="G15" s="49">
        <f t="shared" si="3"/>
        <v>444</v>
      </c>
      <c r="H15" s="50">
        <f t="shared" si="4"/>
        <v>529.75</v>
      </c>
      <c r="I15" s="51">
        <f t="shared" si="5"/>
        <v>418.875</v>
      </c>
      <c r="J15" s="52">
        <f t="shared" si="6"/>
        <v>100</v>
      </c>
      <c r="K15" s="49">
        <f t="shared" si="7"/>
        <v>73.754152823920251</v>
      </c>
      <c r="L15" s="50">
        <f t="shared" si="8"/>
        <v>87.998338870431894</v>
      </c>
      <c r="M15" s="53">
        <f t="shared" si="9"/>
        <v>69.580564784053166</v>
      </c>
      <c r="N15" s="53">
        <f t="shared" si="10"/>
        <v>77.367109634551497</v>
      </c>
    </row>
    <row r="16" spans="2:23" ht="16" x14ac:dyDescent="0.2">
      <c r="B16" s="57" t="s">
        <v>29</v>
      </c>
      <c r="C16" s="58">
        <v>3</v>
      </c>
      <c r="D16" s="46" t="str">
        <f t="shared" si="11"/>
        <v>Control</v>
      </c>
      <c r="E16" s="47" t="s">
        <v>19</v>
      </c>
      <c r="F16" s="48">
        <f t="shared" si="2"/>
        <v>732.5</v>
      </c>
      <c r="G16" s="49">
        <f t="shared" si="3"/>
        <v>518.25</v>
      </c>
      <c r="H16" s="50">
        <f t="shared" si="4"/>
        <v>629.25</v>
      </c>
      <c r="I16" s="51">
        <f t="shared" si="5"/>
        <v>552</v>
      </c>
      <c r="J16" s="52">
        <f t="shared" si="6"/>
        <v>100</v>
      </c>
      <c r="K16" s="49">
        <f t="shared" si="7"/>
        <v>70.750853242320815</v>
      </c>
      <c r="L16" s="50">
        <f t="shared" si="8"/>
        <v>85.904436860068259</v>
      </c>
      <c r="M16" s="53">
        <f t="shared" si="9"/>
        <v>75.358361774744026</v>
      </c>
      <c r="N16" s="53">
        <f t="shared" si="10"/>
        <v>86.894197952218434</v>
      </c>
    </row>
    <row r="17" spans="1:25" ht="16" x14ac:dyDescent="0.2">
      <c r="B17" s="57" t="s">
        <v>30</v>
      </c>
      <c r="C17" s="58">
        <v>3</v>
      </c>
      <c r="D17" s="59" t="str">
        <f t="shared" si="11"/>
        <v>Control</v>
      </c>
      <c r="E17" s="60" t="s">
        <v>14</v>
      </c>
      <c r="F17" s="48">
        <f t="shared" si="2"/>
        <v>618</v>
      </c>
      <c r="G17" s="49">
        <f t="shared" si="3"/>
        <v>587.25</v>
      </c>
      <c r="H17" s="50">
        <f t="shared" si="4"/>
        <v>477.75</v>
      </c>
      <c r="I17" s="51">
        <f t="shared" si="5"/>
        <v>408.5</v>
      </c>
      <c r="J17" s="52">
        <f t="shared" si="6"/>
        <v>100</v>
      </c>
      <c r="K17" s="49">
        <f t="shared" si="7"/>
        <v>95.024271844660205</v>
      </c>
      <c r="L17" s="50">
        <f t="shared" si="8"/>
        <v>77.305825242718441</v>
      </c>
      <c r="M17" s="53">
        <f t="shared" si="9"/>
        <v>66.100323624595475</v>
      </c>
      <c r="N17" s="53">
        <f t="shared" si="10"/>
        <v>90.574433656957922</v>
      </c>
    </row>
    <row r="18" spans="1:25" ht="16" x14ac:dyDescent="0.2">
      <c r="B18" s="57" t="s">
        <v>31</v>
      </c>
      <c r="C18" s="58">
        <v>4</v>
      </c>
      <c r="D18" s="61" t="s">
        <v>16</v>
      </c>
      <c r="E18" s="61" t="s">
        <v>19</v>
      </c>
      <c r="F18" s="48">
        <f t="shared" si="2"/>
        <v>477.25</v>
      </c>
      <c r="G18" s="49">
        <f t="shared" si="3"/>
        <v>587.25</v>
      </c>
      <c r="H18" s="50">
        <f t="shared" si="4"/>
        <v>788.75</v>
      </c>
      <c r="I18" s="51">
        <f t="shared" si="5"/>
        <v>865</v>
      </c>
      <c r="J18" s="52">
        <f t="shared" si="6"/>
        <v>100</v>
      </c>
      <c r="K18" s="49">
        <f t="shared" si="7"/>
        <v>123.04871660555264</v>
      </c>
      <c r="L18" s="50">
        <f t="shared" si="8"/>
        <v>165.26977475117863</v>
      </c>
      <c r="M18" s="53">
        <f t="shared" si="9"/>
        <v>181.24672603457307</v>
      </c>
      <c r="N18" s="53">
        <f t="shared" si="10"/>
        <v>226.87270822420115</v>
      </c>
    </row>
    <row r="19" spans="1:25" ht="16" x14ac:dyDescent="0.2">
      <c r="B19" s="57" t="s">
        <v>32</v>
      </c>
      <c r="C19" s="58">
        <v>4</v>
      </c>
      <c r="D19" s="62" t="s">
        <v>33</v>
      </c>
      <c r="E19" s="62" t="s">
        <v>14</v>
      </c>
      <c r="F19" s="48">
        <f t="shared" si="2"/>
        <v>316</v>
      </c>
      <c r="G19" s="49">
        <f t="shared" si="3"/>
        <v>519.25</v>
      </c>
      <c r="H19" s="50">
        <f t="shared" si="4"/>
        <v>502.5</v>
      </c>
      <c r="I19" s="51">
        <f t="shared" si="5"/>
        <v>587.125</v>
      </c>
      <c r="J19" s="52">
        <f t="shared" si="6"/>
        <v>100</v>
      </c>
      <c r="K19" s="49">
        <f t="shared" si="7"/>
        <v>164.31962025316454</v>
      </c>
      <c r="L19" s="50">
        <f t="shared" si="8"/>
        <v>159.01898734177215</v>
      </c>
      <c r="M19" s="53">
        <f t="shared" si="9"/>
        <v>185.79905063291136</v>
      </c>
      <c r="N19" s="53">
        <f t="shared" si="10"/>
        <v>187.18354430379745</v>
      </c>
    </row>
    <row r="20" spans="1:25" ht="16" x14ac:dyDescent="0.2">
      <c r="B20" s="57" t="s">
        <v>34</v>
      </c>
      <c r="C20" s="58">
        <v>4</v>
      </c>
      <c r="D20" s="61" t="s">
        <v>16</v>
      </c>
      <c r="E20" s="61" t="s">
        <v>14</v>
      </c>
      <c r="F20" s="48">
        <f t="shared" si="2"/>
        <v>807.5</v>
      </c>
      <c r="G20" s="49">
        <f t="shared" si="3"/>
        <v>694</v>
      </c>
      <c r="H20" s="50">
        <f t="shared" si="4"/>
        <v>747.25</v>
      </c>
      <c r="I20" s="51">
        <f t="shared" si="5"/>
        <v>793.25</v>
      </c>
      <c r="J20" s="52">
        <f t="shared" si="6"/>
        <v>100</v>
      </c>
      <c r="K20" s="49">
        <f t="shared" si="7"/>
        <v>85.944272445820431</v>
      </c>
      <c r="L20" s="50">
        <f t="shared" si="8"/>
        <v>92.538699690402467</v>
      </c>
      <c r="M20" s="53">
        <f t="shared" si="9"/>
        <v>98.235294117647044</v>
      </c>
      <c r="N20" s="53">
        <f t="shared" si="10"/>
        <v>99.814241486068113</v>
      </c>
    </row>
    <row r="21" spans="1:25" ht="16" x14ac:dyDescent="0.2">
      <c r="B21" s="57" t="s">
        <v>35</v>
      </c>
      <c r="C21" s="58">
        <v>4</v>
      </c>
      <c r="D21" s="62" t="s">
        <v>16</v>
      </c>
      <c r="E21" s="62" t="s">
        <v>14</v>
      </c>
      <c r="F21" s="48">
        <f t="shared" si="2"/>
        <v>540.25</v>
      </c>
      <c r="G21" s="49">
        <f t="shared" si="3"/>
        <v>612.75</v>
      </c>
      <c r="H21" s="50">
        <f t="shared" si="4"/>
        <v>516.5</v>
      </c>
      <c r="I21" s="51">
        <f t="shared" si="5"/>
        <v>905.875</v>
      </c>
      <c r="J21" s="52">
        <f t="shared" si="6"/>
        <v>100</v>
      </c>
      <c r="K21" s="49">
        <f t="shared" si="7"/>
        <v>113.41971309578901</v>
      </c>
      <c r="L21" s="50">
        <f t="shared" si="8"/>
        <v>95.603887089310504</v>
      </c>
      <c r="M21" s="53">
        <f t="shared" si="9"/>
        <v>167.6770013882462</v>
      </c>
      <c r="N21" s="53">
        <f t="shared" si="10"/>
        <v>228.92179546506247</v>
      </c>
    </row>
    <row r="22" spans="1:25" ht="16" x14ac:dyDescent="0.2">
      <c r="B22" s="57" t="s">
        <v>36</v>
      </c>
      <c r="C22" s="58">
        <v>4</v>
      </c>
      <c r="D22" s="61" t="s">
        <v>16</v>
      </c>
      <c r="E22" s="61" t="s">
        <v>19</v>
      </c>
      <c r="F22" s="48">
        <f t="shared" si="2"/>
        <v>282.75</v>
      </c>
      <c r="G22" s="49">
        <f t="shared" si="3"/>
        <v>122.25</v>
      </c>
      <c r="H22" s="50">
        <f t="shared" si="4"/>
        <v>192.25</v>
      </c>
      <c r="I22" s="51">
        <f t="shared" si="5"/>
        <v>188.625</v>
      </c>
      <c r="J22" s="52">
        <f t="shared" si="6"/>
        <v>100</v>
      </c>
      <c r="K22" s="49">
        <f t="shared" si="7"/>
        <v>43.236074270557026</v>
      </c>
      <c r="L22" s="50">
        <f t="shared" si="8"/>
        <v>67.992926613616277</v>
      </c>
      <c r="M22" s="53">
        <f t="shared" si="9"/>
        <v>66.710875331564992</v>
      </c>
      <c r="N22" s="53">
        <f t="shared" si="10"/>
        <v>103.27144120247567</v>
      </c>
    </row>
    <row r="23" spans="1:25" ht="16" x14ac:dyDescent="0.2">
      <c r="B23" s="57" t="s">
        <v>37</v>
      </c>
      <c r="C23" s="58">
        <v>4</v>
      </c>
      <c r="D23" s="62" t="s">
        <v>16</v>
      </c>
      <c r="E23" s="62" t="s">
        <v>19</v>
      </c>
      <c r="F23" s="48">
        <f t="shared" si="2"/>
        <v>408.25</v>
      </c>
      <c r="G23" s="49">
        <f t="shared" si="3"/>
        <v>510.25</v>
      </c>
      <c r="H23" s="50">
        <f t="shared" si="4"/>
        <v>524.25</v>
      </c>
      <c r="I23" s="51">
        <f t="shared" si="5"/>
        <v>680</v>
      </c>
      <c r="J23" s="52">
        <f t="shared" si="6"/>
        <v>100</v>
      </c>
      <c r="K23" s="49">
        <f t="shared" si="7"/>
        <v>124.98469075321493</v>
      </c>
      <c r="L23" s="50">
        <f t="shared" si="8"/>
        <v>128.41396203306797</v>
      </c>
      <c r="M23" s="53">
        <f t="shared" si="9"/>
        <v>166.56460502143293</v>
      </c>
      <c r="N23" s="53">
        <f t="shared" si="10"/>
        <v>209.49173300673607</v>
      </c>
    </row>
    <row r="24" spans="1:25" ht="17" thickBot="1" x14ac:dyDescent="0.25">
      <c r="B24" s="63" t="s">
        <v>38</v>
      </c>
      <c r="C24" s="64">
        <v>4</v>
      </c>
      <c r="D24" s="65" t="s">
        <v>13</v>
      </c>
      <c r="E24" s="65" t="s">
        <v>14</v>
      </c>
      <c r="F24" s="66">
        <f t="shared" si="2"/>
        <v>211</v>
      </c>
      <c r="G24" s="67">
        <f t="shared" si="3"/>
        <v>285.25</v>
      </c>
      <c r="H24" s="68">
        <f t="shared" si="4"/>
        <v>197.5</v>
      </c>
      <c r="I24" s="69">
        <f t="shared" si="5"/>
        <v>143.75</v>
      </c>
      <c r="J24" s="70">
        <f t="shared" si="6"/>
        <v>100</v>
      </c>
      <c r="K24" s="71">
        <f>AVERAGE(J75:M75)</f>
        <v>135.18957345971563</v>
      </c>
      <c r="L24" s="72">
        <f t="shared" si="8"/>
        <v>93.60189573459715</v>
      </c>
      <c r="M24" s="73">
        <f t="shared" si="9"/>
        <v>68.127962085308056</v>
      </c>
      <c r="N24" s="73">
        <f t="shared" si="10"/>
        <v>104.14691943127963</v>
      </c>
    </row>
    <row r="26" spans="1:25" ht="15" thickBot="1" x14ac:dyDescent="0.2"/>
    <row r="27" spans="1:25" ht="19" thickBot="1" x14ac:dyDescent="0.25">
      <c r="B27" s="74" t="s">
        <v>39</v>
      </c>
      <c r="C27" s="75"/>
      <c r="D27" s="75"/>
      <c r="E27" s="75"/>
      <c r="F27" s="75"/>
      <c r="G27" s="75"/>
      <c r="H27" s="76"/>
    </row>
    <row r="28" spans="1:25" ht="18" customHeight="1" thickBot="1" x14ac:dyDescent="0.25">
      <c r="A28" s="77" t="s">
        <v>40</v>
      </c>
      <c r="B28" s="78" t="s">
        <v>3</v>
      </c>
      <c r="C28" s="78" t="s">
        <v>4</v>
      </c>
      <c r="D28" s="78" t="s">
        <v>5</v>
      </c>
      <c r="E28" s="78" t="s">
        <v>6</v>
      </c>
      <c r="F28" s="78" t="s">
        <v>41</v>
      </c>
      <c r="G28" s="78" t="s">
        <v>42</v>
      </c>
      <c r="H28" s="79" t="s">
        <v>43</v>
      </c>
      <c r="I28" s="79" t="s">
        <v>44</v>
      </c>
      <c r="J28" s="79" t="s">
        <v>45</v>
      </c>
      <c r="K28" s="79" t="s">
        <v>46</v>
      </c>
      <c r="L28" s="79" t="s">
        <v>47</v>
      </c>
      <c r="M28" s="79" t="s">
        <v>48</v>
      </c>
      <c r="N28" s="79" t="s">
        <v>49</v>
      </c>
      <c r="O28" s="79" t="s">
        <v>50</v>
      </c>
      <c r="P28" s="79" t="s">
        <v>51</v>
      </c>
      <c r="Q28" s="79" t="s">
        <v>52</v>
      </c>
      <c r="R28" s="79" t="s">
        <v>53</v>
      </c>
      <c r="S28" s="79" t="s">
        <v>54</v>
      </c>
      <c r="T28" s="79" t="s">
        <v>55</v>
      </c>
      <c r="U28" s="79" t="s">
        <v>56</v>
      </c>
      <c r="V28" s="79" t="s">
        <v>57</v>
      </c>
      <c r="W28" s="79" t="s">
        <v>58</v>
      </c>
      <c r="X28" s="79" t="s">
        <v>59</v>
      </c>
      <c r="Y28" s="80" t="s">
        <v>60</v>
      </c>
    </row>
    <row r="29" spans="1:25" ht="14.5" customHeight="1" x14ac:dyDescent="0.2">
      <c r="A29" s="81"/>
      <c r="B29" s="82" t="s">
        <v>12</v>
      </c>
      <c r="C29" s="83">
        <v>1</v>
      </c>
      <c r="D29" s="84" t="s">
        <v>13</v>
      </c>
      <c r="E29" s="85" t="s">
        <v>14</v>
      </c>
      <c r="F29" s="86">
        <f>'[1]DID Total Licks &amp; % Baseline'!E4</f>
        <v>665</v>
      </c>
      <c r="G29" s="86">
        <f>'[1]DID Total Licks &amp; % Baseline'!F4</f>
        <v>863</v>
      </c>
      <c r="H29" s="86">
        <f>'[1]DID Total Licks &amp; % Baseline'!G4</f>
        <v>631</v>
      </c>
      <c r="I29" s="86">
        <f>'[1]DID Total Licks &amp; % Baseline'!H4</f>
        <v>629</v>
      </c>
      <c r="J29" s="87">
        <f>'[1]DID Total Licks &amp; % Baseline'!J4</f>
        <v>583</v>
      </c>
      <c r="K29" s="87">
        <f>'[1]DID Total Licks &amp; % Baseline'!K4</f>
        <v>801</v>
      </c>
      <c r="L29" s="87">
        <f>'[1]DID Total Licks &amp; % Baseline'!L4</f>
        <v>723</v>
      </c>
      <c r="M29" s="87">
        <f>'[1]DID Total Licks &amp; % Baseline'!M4</f>
        <v>707</v>
      </c>
      <c r="N29" s="88">
        <f>'[1]DID Total Licks &amp; % Baseline'!P4</f>
        <v>732</v>
      </c>
      <c r="O29" s="88">
        <f>'[1]DID Total Licks &amp; % Baseline'!Q4</f>
        <v>680</v>
      </c>
      <c r="P29" s="88">
        <f>'[1]DID Total Licks &amp; % Baseline'!R4</f>
        <v>684</v>
      </c>
      <c r="Q29" s="88">
        <f>'[1]DID Total Licks &amp; % Baseline'!S4</f>
        <v>485</v>
      </c>
      <c r="R29" s="89">
        <f>'[1]DID Total Licks &amp; % Baseline'!V4</f>
        <v>65</v>
      </c>
      <c r="S29" s="89">
        <f>'[1]DID Total Licks &amp; % Baseline'!W4</f>
        <v>301</v>
      </c>
      <c r="T29" s="89">
        <f>'[1]DID Total Licks &amp; % Baseline'!X4</f>
        <v>351</v>
      </c>
      <c r="U29" s="89">
        <f>'[1]DID Total Licks &amp; % Baseline'!Y4</f>
        <v>441</v>
      </c>
      <c r="V29" s="89">
        <f>'[1]DID Total Licks &amp; % Baseline'!Z4</f>
        <v>675</v>
      </c>
      <c r="W29" s="89">
        <f>'[1]DID Total Licks &amp; % Baseline'!AA4</f>
        <v>554</v>
      </c>
      <c r="X29" s="89">
        <f>'[1]DID Total Licks &amp; % Baseline'!AB4</f>
        <v>541</v>
      </c>
      <c r="Y29" s="89">
        <f>'[1]DID Total Licks &amp; % Baseline'!AC4</f>
        <v>545</v>
      </c>
    </row>
    <row r="30" spans="1:25" ht="14.5" customHeight="1" x14ac:dyDescent="0.2">
      <c r="A30" s="81"/>
      <c r="B30" s="90" t="s">
        <v>15</v>
      </c>
      <c r="C30" s="91">
        <v>1</v>
      </c>
      <c r="D30" s="92" t="s">
        <v>13</v>
      </c>
      <c r="E30" s="93" t="s">
        <v>14</v>
      </c>
      <c r="F30" s="94">
        <f>'[1]DID Total Licks &amp; % Baseline'!E5</f>
        <v>859</v>
      </c>
      <c r="G30" s="94">
        <f>'[1]DID Total Licks &amp; % Baseline'!F5</f>
        <v>849</v>
      </c>
      <c r="H30" s="94">
        <f>'[1]DID Total Licks &amp; % Baseline'!G5</f>
        <v>685</v>
      </c>
      <c r="I30" s="94">
        <f>'[1]DID Total Licks &amp; % Baseline'!H5</f>
        <v>731</v>
      </c>
      <c r="J30" s="95">
        <f>'[1]DID Total Licks &amp; % Baseline'!J5</f>
        <v>854</v>
      </c>
      <c r="K30" s="95">
        <f>'[1]DID Total Licks &amp; % Baseline'!K5</f>
        <v>1103</v>
      </c>
      <c r="L30" s="95">
        <f>'[1]DID Total Licks &amp; % Baseline'!L5</f>
        <v>645</v>
      </c>
      <c r="M30" s="95">
        <f>'[1]DID Total Licks &amp; % Baseline'!M5</f>
        <v>633</v>
      </c>
      <c r="N30" s="96">
        <f>'[1]DID Total Licks &amp; % Baseline'!P5</f>
        <v>733</v>
      </c>
      <c r="O30" s="96">
        <f>'[1]DID Total Licks &amp; % Baseline'!Q5</f>
        <v>662</v>
      </c>
      <c r="P30" s="96">
        <f>'[1]DID Total Licks &amp; % Baseline'!R5</f>
        <v>605</v>
      </c>
      <c r="Q30" s="96">
        <f>'[1]DID Total Licks &amp; % Baseline'!S5</f>
        <v>623</v>
      </c>
      <c r="R30" s="97">
        <f>'[1]DID Total Licks &amp; % Baseline'!V5</f>
        <v>128</v>
      </c>
      <c r="S30" s="97">
        <f>'[1]DID Total Licks &amp; % Baseline'!W5</f>
        <v>268</v>
      </c>
      <c r="T30" s="97">
        <f>'[1]DID Total Licks &amp; % Baseline'!X5</f>
        <v>462</v>
      </c>
      <c r="U30" s="97">
        <f>'[1]DID Total Licks &amp; % Baseline'!Y5</f>
        <v>569</v>
      </c>
      <c r="V30" s="97">
        <f>'[1]DID Total Licks &amp; % Baseline'!Z5</f>
        <v>988</v>
      </c>
      <c r="W30" s="97">
        <f>'[1]DID Total Licks &amp; % Baseline'!AA5</f>
        <v>728</v>
      </c>
      <c r="X30" s="97">
        <f>'[1]DID Total Licks &amp; % Baseline'!AB5</f>
        <v>933</v>
      </c>
      <c r="Y30" s="97">
        <f>'[1]DID Total Licks &amp; % Baseline'!AC5</f>
        <v>564</v>
      </c>
    </row>
    <row r="31" spans="1:25" ht="14.5" customHeight="1" x14ac:dyDescent="0.2">
      <c r="A31" s="81"/>
      <c r="B31" s="98" t="s">
        <v>17</v>
      </c>
      <c r="C31" s="99">
        <v>1</v>
      </c>
      <c r="D31" s="92" t="s">
        <v>13</v>
      </c>
      <c r="E31" s="93" t="s">
        <v>14</v>
      </c>
      <c r="F31" s="94">
        <f>'[1]DID Total Licks &amp; % Baseline'!E6</f>
        <v>589</v>
      </c>
      <c r="G31" s="94">
        <f>'[1]DID Total Licks &amp; % Baseline'!F6</f>
        <v>507</v>
      </c>
      <c r="H31" s="94">
        <f>'[1]DID Total Licks &amp; % Baseline'!G6</f>
        <v>635</v>
      </c>
      <c r="I31" s="94">
        <f>'[1]DID Total Licks &amp; % Baseline'!H6</f>
        <v>902</v>
      </c>
      <c r="J31" s="95">
        <f>'[1]DID Total Licks &amp; % Baseline'!J6</f>
        <v>699</v>
      </c>
      <c r="K31" s="95">
        <f>'[1]DID Total Licks &amp; % Baseline'!K6</f>
        <v>743</v>
      </c>
      <c r="L31" s="95">
        <f>'[1]DID Total Licks &amp; % Baseline'!L6</f>
        <v>761</v>
      </c>
      <c r="M31" s="95">
        <f>'[1]DID Total Licks &amp; % Baseline'!M6</f>
        <v>949</v>
      </c>
      <c r="N31" s="96">
        <f>'[1]DID Total Licks &amp; % Baseline'!P6</f>
        <v>872</v>
      </c>
      <c r="O31" s="96">
        <f>'[1]DID Total Licks &amp; % Baseline'!Q6</f>
        <v>952</v>
      </c>
      <c r="P31" s="96">
        <f>'[1]DID Total Licks &amp; % Baseline'!R6</f>
        <v>828</v>
      </c>
      <c r="Q31" s="96">
        <f>'[1]DID Total Licks &amp; % Baseline'!S6</f>
        <v>806</v>
      </c>
      <c r="R31" s="97">
        <f>'[1]DID Total Licks &amp; % Baseline'!V6</f>
        <v>129</v>
      </c>
      <c r="S31" s="97">
        <f>'[1]DID Total Licks &amp; % Baseline'!W6</f>
        <v>311</v>
      </c>
      <c r="T31" s="97">
        <f>'[1]DID Total Licks &amp; % Baseline'!X6</f>
        <v>669</v>
      </c>
      <c r="U31" s="97">
        <f>'[1]DID Total Licks &amp; % Baseline'!Y6</f>
        <v>666</v>
      </c>
      <c r="V31" s="97">
        <f>'[1]DID Total Licks &amp; % Baseline'!Z6</f>
        <v>516</v>
      </c>
      <c r="W31" s="97">
        <f>'[1]DID Total Licks &amp; % Baseline'!AA6</f>
        <v>579</v>
      </c>
      <c r="X31" s="97">
        <f>'[1]DID Total Licks &amp; % Baseline'!AB6</f>
        <v>913</v>
      </c>
      <c r="Y31" s="97">
        <f>'[1]DID Total Licks &amp; % Baseline'!AC6</f>
        <v>736</v>
      </c>
    </row>
    <row r="32" spans="1:25" ht="14.5" customHeight="1" x14ac:dyDescent="0.2">
      <c r="A32" s="81"/>
      <c r="B32" s="98" t="s">
        <v>18</v>
      </c>
      <c r="C32" s="99">
        <v>2</v>
      </c>
      <c r="D32" s="92" t="s">
        <v>13</v>
      </c>
      <c r="E32" s="93" t="s">
        <v>19</v>
      </c>
      <c r="F32" s="94">
        <f>'[1]DID Total Licks &amp; % Baseline'!E7</f>
        <v>939</v>
      </c>
      <c r="G32" s="94">
        <f>'[1]DID Total Licks &amp; % Baseline'!F7</f>
        <v>909</v>
      </c>
      <c r="H32" s="94">
        <f>'[1]DID Total Licks &amp; % Baseline'!G7</f>
        <v>850</v>
      </c>
      <c r="I32" s="94">
        <f>'[1]DID Total Licks &amp; % Baseline'!H7</f>
        <v>756</v>
      </c>
      <c r="J32" s="95">
        <f>'[1]DID Total Licks &amp; % Baseline'!J7</f>
        <v>807</v>
      </c>
      <c r="K32" s="95">
        <f>'[1]DID Total Licks &amp; % Baseline'!K7</f>
        <v>617</v>
      </c>
      <c r="L32" s="95">
        <f>'[1]DID Total Licks &amp; % Baseline'!L7</f>
        <v>526</v>
      </c>
      <c r="M32" s="95">
        <f>'[1]DID Total Licks &amp; % Baseline'!M7</f>
        <v>736</v>
      </c>
      <c r="N32" s="96">
        <f>'[1]DID Total Licks &amp; % Baseline'!P7</f>
        <v>743</v>
      </c>
      <c r="O32" s="96">
        <f>'[1]DID Total Licks &amp; % Baseline'!Q7</f>
        <v>625</v>
      </c>
      <c r="P32" s="96">
        <f>'[1]DID Total Licks &amp; % Baseline'!R7</f>
        <v>690</v>
      </c>
      <c r="Q32" s="96">
        <f>'[1]DID Total Licks &amp; % Baseline'!S7</f>
        <v>759</v>
      </c>
      <c r="R32" s="97">
        <f>'[1]DID Total Licks &amp; % Baseline'!V7</f>
        <v>281</v>
      </c>
      <c r="S32" s="97">
        <f>'[1]DID Total Licks &amp; % Baseline'!W7</f>
        <v>357</v>
      </c>
      <c r="T32" s="97">
        <f>'[1]DID Total Licks &amp; % Baseline'!X7</f>
        <v>386</v>
      </c>
      <c r="U32" s="97">
        <f>'[1]DID Total Licks &amp; % Baseline'!Y7</f>
        <v>585</v>
      </c>
      <c r="V32" s="97">
        <f>'[1]DID Total Licks &amp; % Baseline'!Z7</f>
        <v>565</v>
      </c>
      <c r="W32" s="97">
        <f>'[1]DID Total Licks &amp; % Baseline'!AA7</f>
        <v>550</v>
      </c>
      <c r="X32" s="97">
        <f>'[1]DID Total Licks &amp; % Baseline'!AB7</f>
        <v>806</v>
      </c>
      <c r="Y32" s="97">
        <f>'[1]DID Total Licks &amp; % Baseline'!AC7</f>
        <v>732</v>
      </c>
    </row>
    <row r="33" spans="1:25" ht="14.5" customHeight="1" x14ac:dyDescent="0.2">
      <c r="A33" s="81"/>
      <c r="B33" s="98" t="s">
        <v>20</v>
      </c>
      <c r="C33" s="99">
        <v>2</v>
      </c>
      <c r="D33" s="92" t="s">
        <v>16</v>
      </c>
      <c r="E33" s="93" t="s">
        <v>14</v>
      </c>
      <c r="F33" s="94">
        <f>'[1]DID Total Licks &amp; % Baseline'!E8</f>
        <v>710</v>
      </c>
      <c r="G33" s="94">
        <f>'[1]DID Total Licks &amp; % Baseline'!F8</f>
        <v>505</v>
      </c>
      <c r="H33" s="94">
        <f>'[1]DID Total Licks &amp; % Baseline'!G8</f>
        <v>494</v>
      </c>
      <c r="I33" s="94">
        <f>'[1]DID Total Licks &amp; % Baseline'!H8</f>
        <v>596</v>
      </c>
      <c r="J33" s="95">
        <f>'[1]DID Total Licks &amp; % Baseline'!J8</f>
        <v>620</v>
      </c>
      <c r="K33" s="95">
        <f>'[1]DID Total Licks &amp; % Baseline'!K8</f>
        <v>589</v>
      </c>
      <c r="L33" s="95">
        <f>'[1]DID Total Licks &amp; % Baseline'!L8</f>
        <v>676</v>
      </c>
      <c r="M33" s="95">
        <f>'[1]DID Total Licks &amp; % Baseline'!M8</f>
        <v>537</v>
      </c>
      <c r="N33" s="96">
        <f>'[1]DID Total Licks &amp; % Baseline'!P8</f>
        <v>779</v>
      </c>
      <c r="O33" s="96">
        <f>'[1]DID Total Licks &amp; % Baseline'!Q8</f>
        <v>537</v>
      </c>
      <c r="P33" s="96">
        <f>'[1]DID Total Licks &amp; % Baseline'!R8</f>
        <v>581</v>
      </c>
      <c r="Q33" s="96">
        <f>'[1]DID Total Licks &amp; % Baseline'!S8</f>
        <v>515</v>
      </c>
      <c r="R33" s="97">
        <f>'[1]DID Total Licks &amp; % Baseline'!V8</f>
        <v>477</v>
      </c>
      <c r="S33" s="97">
        <f>'[1]DID Total Licks &amp; % Baseline'!W8</f>
        <v>659</v>
      </c>
      <c r="T33" s="97">
        <f>'[1]DID Total Licks &amp; % Baseline'!X8</f>
        <v>737</v>
      </c>
      <c r="U33" s="97">
        <f>'[1]DID Total Licks &amp; % Baseline'!Y8</f>
        <v>606</v>
      </c>
      <c r="V33" s="97">
        <f>'[1]DID Total Licks &amp; % Baseline'!Z8</f>
        <v>713</v>
      </c>
      <c r="W33" s="97">
        <f>'[1]DID Total Licks &amp; % Baseline'!AA8</f>
        <v>682</v>
      </c>
      <c r="X33" s="97">
        <f>'[1]DID Total Licks &amp; % Baseline'!AB8</f>
        <v>709</v>
      </c>
      <c r="Y33" s="97">
        <f>'[1]DID Total Licks &amp; % Baseline'!AC8</f>
        <v>759</v>
      </c>
    </row>
    <row r="34" spans="1:25" ht="14.5" customHeight="1" x14ac:dyDescent="0.2">
      <c r="A34" s="81"/>
      <c r="B34" s="98" t="s">
        <v>21</v>
      </c>
      <c r="C34" s="99">
        <v>2</v>
      </c>
      <c r="D34" s="92" t="s">
        <v>16</v>
      </c>
      <c r="E34" s="93" t="s">
        <v>14</v>
      </c>
      <c r="F34" s="94">
        <f>'[1]DID Total Licks &amp; % Baseline'!E9</f>
        <v>564</v>
      </c>
      <c r="G34" s="94">
        <f>'[1]DID Total Licks &amp; % Baseline'!F9</f>
        <v>808</v>
      </c>
      <c r="H34" s="94">
        <f>'[1]DID Total Licks &amp; % Baseline'!G9</f>
        <v>589</v>
      </c>
      <c r="I34" s="94">
        <f>'[1]DID Total Licks &amp; % Baseline'!H9</f>
        <v>596</v>
      </c>
      <c r="J34" s="95">
        <f>'[1]DID Total Licks &amp; % Baseline'!J9</f>
        <v>591</v>
      </c>
      <c r="K34" s="95">
        <f>'[1]DID Total Licks &amp; % Baseline'!K9</f>
        <v>580</v>
      </c>
      <c r="L34" s="95">
        <f>'[1]DID Total Licks &amp; % Baseline'!L9</f>
        <v>419</v>
      </c>
      <c r="M34" s="95">
        <f>'[1]DID Total Licks &amp; % Baseline'!M9</f>
        <v>463</v>
      </c>
      <c r="N34" s="96">
        <f>'[1]DID Total Licks &amp; % Baseline'!P9</f>
        <v>707</v>
      </c>
      <c r="O34" s="96">
        <f>'[1]DID Total Licks &amp; % Baseline'!Q9</f>
        <v>625</v>
      </c>
      <c r="P34" s="96">
        <f>'[1]DID Total Licks &amp; % Baseline'!R9</f>
        <v>547</v>
      </c>
      <c r="Q34" s="96">
        <f>'[1]DID Total Licks &amp; % Baseline'!S9</f>
        <v>595</v>
      </c>
      <c r="R34" s="97">
        <f>'[1]DID Total Licks &amp; % Baseline'!V9</f>
        <v>532</v>
      </c>
      <c r="S34" s="97">
        <f>'[1]DID Total Licks &amp; % Baseline'!W9</f>
        <v>951</v>
      </c>
      <c r="T34" s="97">
        <f>'[1]DID Total Licks &amp; % Baseline'!X9</f>
        <v>901</v>
      </c>
      <c r="U34" s="97">
        <f>'[1]DID Total Licks &amp; % Baseline'!Y9</f>
        <v>851</v>
      </c>
      <c r="V34" s="97">
        <f>'[1]DID Total Licks &amp; % Baseline'!Z9</f>
        <v>807</v>
      </c>
      <c r="W34" s="97">
        <f>'[1]DID Total Licks &amp; % Baseline'!AA9</f>
        <v>858</v>
      </c>
      <c r="X34" s="97">
        <f>'[1]DID Total Licks &amp; % Baseline'!AB9</f>
        <v>802</v>
      </c>
      <c r="Y34" s="97">
        <f>'[1]DID Total Licks &amp; % Baseline'!AC9</f>
        <v>803</v>
      </c>
    </row>
    <row r="35" spans="1:25" ht="14.5" customHeight="1" x14ac:dyDescent="0.2">
      <c r="A35" s="81"/>
      <c r="B35" s="98" t="s">
        <v>22</v>
      </c>
      <c r="C35" s="99">
        <v>3</v>
      </c>
      <c r="D35" s="92" t="s">
        <v>16</v>
      </c>
      <c r="E35" s="93" t="s">
        <v>19</v>
      </c>
      <c r="F35" s="94">
        <f>'[1]DID Total Licks &amp; % Baseline'!E10</f>
        <v>722</v>
      </c>
      <c r="G35" s="94">
        <f>'[1]DID Total Licks &amp; % Baseline'!F10</f>
        <v>732</v>
      </c>
      <c r="H35" s="94">
        <f>'[1]DID Total Licks &amp; % Baseline'!G10</f>
        <v>783</v>
      </c>
      <c r="I35" s="94">
        <f>'[1]DID Total Licks &amp; % Baseline'!H10</f>
        <v>946</v>
      </c>
      <c r="J35" s="95">
        <f>'[1]DID Total Licks &amp; % Baseline'!J10</f>
        <v>882</v>
      </c>
      <c r="K35" s="95">
        <f>'[1]DID Total Licks &amp; % Baseline'!K10</f>
        <v>723</v>
      </c>
      <c r="L35" s="95">
        <f>'[1]DID Total Licks &amp; % Baseline'!L10</f>
        <v>764</v>
      </c>
      <c r="M35" s="95">
        <f>'[1]DID Total Licks &amp; % Baseline'!M10</f>
        <v>892</v>
      </c>
      <c r="N35" s="96">
        <f>'[1]DID Total Licks &amp; % Baseline'!P10</f>
        <v>621</v>
      </c>
      <c r="O35" s="96">
        <f>'[1]DID Total Licks &amp; % Baseline'!Q10</f>
        <v>764</v>
      </c>
      <c r="P35" s="96">
        <f>'[1]DID Total Licks &amp; % Baseline'!R10</f>
        <v>720</v>
      </c>
      <c r="Q35" s="96">
        <f>'[1]DID Total Licks &amp; % Baseline'!S10</f>
        <v>478</v>
      </c>
      <c r="R35" s="97">
        <f>'[1]DID Total Licks &amp; % Baseline'!V10</f>
        <v>297</v>
      </c>
      <c r="S35" s="97">
        <f>'[1]DID Total Licks &amp; % Baseline'!W10</f>
        <v>558</v>
      </c>
      <c r="T35" s="97">
        <f>'[1]DID Total Licks &amp; % Baseline'!X10</f>
        <v>803</v>
      </c>
      <c r="U35" s="97">
        <f>'[1]DID Total Licks &amp; % Baseline'!Y10</f>
        <v>694</v>
      </c>
      <c r="V35" s="97">
        <f>'[1]DID Total Licks &amp; % Baseline'!Z10</f>
        <v>855</v>
      </c>
      <c r="W35" s="97">
        <f>'[1]DID Total Licks &amp; % Baseline'!AA10</f>
        <v>797</v>
      </c>
      <c r="X35" s="97">
        <f>'[1]DID Total Licks &amp; % Baseline'!AB10</f>
        <v>938</v>
      </c>
      <c r="Y35" s="97">
        <f>'[1]DID Total Licks &amp; % Baseline'!AC10</f>
        <v>878</v>
      </c>
    </row>
    <row r="36" spans="1:25" ht="14.5" customHeight="1" x14ac:dyDescent="0.2">
      <c r="A36" s="81"/>
      <c r="B36" s="98" t="s">
        <v>23</v>
      </c>
      <c r="C36" s="99">
        <v>3</v>
      </c>
      <c r="D36" s="92" t="str">
        <f>D35</f>
        <v>ChR2</v>
      </c>
      <c r="E36" s="93" t="s">
        <v>19</v>
      </c>
      <c r="F36" s="94">
        <f>'[1]DID Total Licks &amp; % Baseline'!E11</f>
        <v>497</v>
      </c>
      <c r="G36" s="94">
        <f>'[1]DID Total Licks &amp; % Baseline'!F11</f>
        <v>649</v>
      </c>
      <c r="H36" s="94">
        <f>'[1]DID Total Licks &amp; % Baseline'!G11</f>
        <v>586</v>
      </c>
      <c r="I36" s="94">
        <f>'[1]DID Total Licks &amp; % Baseline'!H11</f>
        <v>506</v>
      </c>
      <c r="J36" s="95">
        <f>'[1]DID Total Licks &amp; % Baseline'!J11</f>
        <v>546</v>
      </c>
      <c r="K36" s="95">
        <f>'[1]DID Total Licks &amp; % Baseline'!K11</f>
        <v>493</v>
      </c>
      <c r="L36" s="95">
        <f>'[1]DID Total Licks &amp; % Baseline'!L11</f>
        <v>456</v>
      </c>
      <c r="M36" s="95">
        <f>'[1]DID Total Licks &amp; % Baseline'!M11</f>
        <v>601</v>
      </c>
      <c r="N36" s="96">
        <f>'[1]DID Total Licks &amp; % Baseline'!P11</f>
        <v>437</v>
      </c>
      <c r="O36" s="96">
        <f>'[1]DID Total Licks &amp; % Baseline'!Q11</f>
        <v>462</v>
      </c>
      <c r="P36" s="96">
        <f>'[1]DID Total Licks &amp; % Baseline'!R11</f>
        <v>704</v>
      </c>
      <c r="Q36" s="96">
        <f>'[1]DID Total Licks &amp; % Baseline'!S11</f>
        <v>498</v>
      </c>
      <c r="R36" s="97">
        <f>'[1]DID Total Licks &amp; % Baseline'!V11</f>
        <v>10</v>
      </c>
      <c r="S36" s="97">
        <f>'[1]DID Total Licks &amp; % Baseline'!W11</f>
        <v>44</v>
      </c>
      <c r="T36" s="97">
        <f>'[1]DID Total Licks &amp; % Baseline'!X11</f>
        <v>86</v>
      </c>
      <c r="U36" s="97">
        <f>'[1]DID Total Licks &amp; % Baseline'!Y11</f>
        <v>284</v>
      </c>
      <c r="V36" s="97">
        <f>'[1]DID Total Licks &amp; % Baseline'!Z11</f>
        <v>212</v>
      </c>
      <c r="W36" s="97">
        <f>'[1]DID Total Licks &amp; % Baseline'!AA11</f>
        <v>133</v>
      </c>
      <c r="X36" s="97">
        <f>'[1]DID Total Licks &amp; % Baseline'!AB11</f>
        <v>141</v>
      </c>
      <c r="Y36" s="97">
        <f>'[1]DID Total Licks &amp; % Baseline'!AC11</f>
        <v>274</v>
      </c>
    </row>
    <row r="37" spans="1:25" ht="14.5" customHeight="1" x14ac:dyDescent="0.2">
      <c r="A37" s="81"/>
      <c r="B37" s="98" t="s">
        <v>24</v>
      </c>
      <c r="C37" s="99">
        <v>3</v>
      </c>
      <c r="D37" s="92" t="str">
        <f t="shared" ref="D37:D43" si="12">D36</f>
        <v>ChR2</v>
      </c>
      <c r="E37" s="93" t="s">
        <v>19</v>
      </c>
      <c r="F37" s="94">
        <f>'[1]DID Total Licks &amp; % Baseline'!E12</f>
        <v>741</v>
      </c>
      <c r="G37" s="94">
        <f>'[1]DID Total Licks &amp; % Baseline'!F12</f>
        <v>668</v>
      </c>
      <c r="H37" s="94">
        <f>'[1]DID Total Licks &amp; % Baseline'!G12</f>
        <v>778</v>
      </c>
      <c r="I37" s="94">
        <f>'[1]DID Total Licks &amp; % Baseline'!H12</f>
        <v>638</v>
      </c>
      <c r="J37" s="95">
        <f>'[1]DID Total Licks &amp; % Baseline'!J12</f>
        <v>759</v>
      </c>
      <c r="K37" s="95">
        <f>'[1]DID Total Licks &amp; % Baseline'!K12</f>
        <v>791</v>
      </c>
      <c r="L37" s="95">
        <f>'[1]DID Total Licks &amp; % Baseline'!L12</f>
        <v>568</v>
      </c>
      <c r="M37" s="95">
        <f>'[1]DID Total Licks &amp; % Baseline'!M12</f>
        <v>664</v>
      </c>
      <c r="N37" s="96">
        <f>'[1]DID Total Licks &amp; % Baseline'!P12</f>
        <v>390</v>
      </c>
      <c r="O37" s="96">
        <f>'[1]DID Total Licks &amp; % Baseline'!Q12</f>
        <v>346</v>
      </c>
      <c r="P37" s="96">
        <f>'[1]DID Total Licks &amp; % Baseline'!R12</f>
        <v>773</v>
      </c>
      <c r="Q37" s="96">
        <f>'[1]DID Total Licks &amp; % Baseline'!S12</f>
        <v>682</v>
      </c>
      <c r="R37" s="97">
        <f>'[1]DID Total Licks &amp; % Baseline'!V12</f>
        <v>3</v>
      </c>
      <c r="S37" s="97">
        <f>'[1]DID Total Licks &amp; % Baseline'!W12</f>
        <v>212</v>
      </c>
      <c r="T37" s="97">
        <f>'[1]DID Total Licks &amp; % Baseline'!X12</f>
        <v>417</v>
      </c>
      <c r="U37" s="97">
        <f>'[1]DID Total Licks &amp; % Baseline'!Y12</f>
        <v>443</v>
      </c>
      <c r="V37" s="97">
        <f>'[1]DID Total Licks &amp; % Baseline'!Z12</f>
        <v>486</v>
      </c>
      <c r="W37" s="97">
        <f>'[1]DID Total Licks &amp; % Baseline'!AA12</f>
        <v>444</v>
      </c>
      <c r="X37" s="97">
        <f>'[1]DID Total Licks &amp; % Baseline'!AB12</f>
        <v>533</v>
      </c>
      <c r="Y37" s="97">
        <f>'[1]DID Total Licks &amp; % Baseline'!AC12</f>
        <v>578</v>
      </c>
    </row>
    <row r="38" spans="1:25" ht="14.5" customHeight="1" x14ac:dyDescent="0.2">
      <c r="A38" s="81"/>
      <c r="B38" s="98" t="s">
        <v>25</v>
      </c>
      <c r="C38" s="99">
        <v>3</v>
      </c>
      <c r="D38" s="92" t="str">
        <f t="shared" si="12"/>
        <v>ChR2</v>
      </c>
      <c r="E38" s="93" t="s">
        <v>19</v>
      </c>
      <c r="F38" s="94">
        <f>'[1]DID Total Licks &amp; % Baseline'!E13</f>
        <v>953</v>
      </c>
      <c r="G38" s="94">
        <f>'[1]DID Total Licks &amp; % Baseline'!F13</f>
        <v>988</v>
      </c>
      <c r="H38" s="94">
        <f>'[1]DID Total Licks &amp; % Baseline'!G13</f>
        <v>579</v>
      </c>
      <c r="I38" s="94">
        <f>'[1]DID Total Licks &amp; % Baseline'!H13</f>
        <v>706</v>
      </c>
      <c r="J38" s="95">
        <f>'[1]DID Total Licks &amp; % Baseline'!J13</f>
        <v>1106</v>
      </c>
      <c r="K38" s="95">
        <f>'[1]DID Total Licks &amp; % Baseline'!K13</f>
        <v>812</v>
      </c>
      <c r="L38" s="95">
        <f>'[1]DID Total Licks &amp; % Baseline'!L13</f>
        <v>902</v>
      </c>
      <c r="M38" s="95">
        <f>'[1]DID Total Licks &amp; % Baseline'!M13</f>
        <v>835</v>
      </c>
      <c r="N38" s="96">
        <f>'[1]DID Total Licks &amp; % Baseline'!P13</f>
        <v>829</v>
      </c>
      <c r="O38" s="96">
        <f>'[1]DID Total Licks &amp; % Baseline'!Q13</f>
        <v>801</v>
      </c>
      <c r="P38" s="96">
        <f>'[1]DID Total Licks &amp; % Baseline'!R13</f>
        <v>1011</v>
      </c>
      <c r="Q38" s="96">
        <f>'[1]DID Total Licks &amp; % Baseline'!S13</f>
        <v>919</v>
      </c>
      <c r="R38" s="97">
        <f>'[1]DID Total Licks &amp; % Baseline'!V13</f>
        <v>274</v>
      </c>
      <c r="S38" s="97">
        <f>'[1]DID Total Licks &amp; % Baseline'!W13</f>
        <v>559</v>
      </c>
      <c r="T38" s="97">
        <f>'[1]DID Total Licks &amp; % Baseline'!X13</f>
        <v>840</v>
      </c>
      <c r="U38" s="97">
        <f>'[1]DID Total Licks &amp; % Baseline'!Y13</f>
        <v>890</v>
      </c>
      <c r="V38" s="97">
        <f>'[1]DID Total Licks &amp; % Baseline'!Z13</f>
        <v>724</v>
      </c>
      <c r="W38" s="97">
        <f>'[1]DID Total Licks &amp; % Baseline'!AA13</f>
        <v>793</v>
      </c>
      <c r="X38" s="97">
        <f>'[1]DID Total Licks &amp; % Baseline'!AB13</f>
        <v>559</v>
      </c>
      <c r="Y38" s="97">
        <f>'[1]DID Total Licks &amp; % Baseline'!AC13</f>
        <v>700</v>
      </c>
    </row>
    <row r="39" spans="1:25" ht="14.5" customHeight="1" x14ac:dyDescent="0.2">
      <c r="A39" s="81"/>
      <c r="B39" s="98" t="s">
        <v>26</v>
      </c>
      <c r="C39" s="99">
        <v>3</v>
      </c>
      <c r="D39" s="92" t="s">
        <v>16</v>
      </c>
      <c r="E39" s="93" t="s">
        <v>19</v>
      </c>
      <c r="F39" s="94">
        <f>'[1]DID Total Licks &amp; % Baseline'!E14</f>
        <v>753</v>
      </c>
      <c r="G39" s="94">
        <f>'[1]DID Total Licks &amp; % Baseline'!F14</f>
        <v>613</v>
      </c>
      <c r="H39" s="94">
        <f>'[1]DID Total Licks &amp; % Baseline'!G14</f>
        <v>573</v>
      </c>
      <c r="I39" s="94">
        <f>'[1]DID Total Licks &amp; % Baseline'!H14</f>
        <v>642</v>
      </c>
      <c r="J39" s="95">
        <f>'[1]DID Total Licks &amp; % Baseline'!J14</f>
        <v>820</v>
      </c>
      <c r="K39" s="95">
        <f>'[1]DID Total Licks &amp; % Baseline'!K14</f>
        <v>752</v>
      </c>
      <c r="L39" s="95">
        <f>'[1]DID Total Licks &amp; % Baseline'!L14</f>
        <v>759</v>
      </c>
      <c r="M39" s="95">
        <f>'[1]DID Total Licks &amp; % Baseline'!M14</f>
        <v>564</v>
      </c>
      <c r="N39" s="96">
        <f>'[1]DID Total Licks &amp; % Baseline'!P14</f>
        <v>635</v>
      </c>
      <c r="O39" s="96">
        <f>'[1]DID Total Licks &amp; % Baseline'!Q14</f>
        <v>641</v>
      </c>
      <c r="P39" s="96">
        <f>'[1]DID Total Licks &amp; % Baseline'!R14</f>
        <v>706</v>
      </c>
      <c r="Q39" s="96">
        <f>'[1]DID Total Licks &amp; % Baseline'!S14</f>
        <v>763</v>
      </c>
      <c r="R39" s="97">
        <f>'[1]DID Total Licks &amp; % Baseline'!V14</f>
        <v>287</v>
      </c>
      <c r="S39" s="97">
        <f>'[1]DID Total Licks &amp; % Baseline'!W14</f>
        <v>526</v>
      </c>
      <c r="T39" s="97">
        <f>'[1]DID Total Licks &amp; % Baseline'!X14</f>
        <v>841</v>
      </c>
      <c r="U39" s="97">
        <f>'[1]DID Total Licks &amp; % Baseline'!Y14</f>
        <v>838</v>
      </c>
      <c r="V39" s="97">
        <f>'[1]DID Total Licks &amp; % Baseline'!Z14</f>
        <v>691</v>
      </c>
      <c r="W39" s="97">
        <f>'[1]DID Total Licks &amp; % Baseline'!AA14</f>
        <v>657</v>
      </c>
      <c r="X39" s="97">
        <f>'[1]DID Total Licks &amp; % Baseline'!AB14</f>
        <v>680</v>
      </c>
      <c r="Y39" s="97">
        <f>'[1]DID Total Licks &amp; % Baseline'!AC14</f>
        <v>781</v>
      </c>
    </row>
    <row r="40" spans="1:25" ht="14.5" customHeight="1" x14ac:dyDescent="0.2">
      <c r="A40" s="81"/>
      <c r="B40" s="98" t="s">
        <v>27</v>
      </c>
      <c r="C40" s="99">
        <v>3</v>
      </c>
      <c r="D40" s="92" t="s">
        <v>13</v>
      </c>
      <c r="E40" s="93" t="s">
        <v>19</v>
      </c>
      <c r="F40" s="94">
        <f>'[1]DID Total Licks &amp; % Baseline'!E15</f>
        <v>494</v>
      </c>
      <c r="G40" s="94">
        <f>'[1]DID Total Licks &amp; % Baseline'!F15</f>
        <v>602</v>
      </c>
      <c r="H40" s="94">
        <f>'[1]DID Total Licks &amp; % Baseline'!G15</f>
        <v>570</v>
      </c>
      <c r="I40" s="94">
        <f>'[1]DID Total Licks &amp; % Baseline'!H15</f>
        <v>530</v>
      </c>
      <c r="J40" s="95">
        <f>'[1]DID Total Licks &amp; % Baseline'!J15</f>
        <v>570</v>
      </c>
      <c r="K40" s="95">
        <f>'[1]DID Total Licks &amp; % Baseline'!K15</f>
        <v>396</v>
      </c>
      <c r="L40" s="95">
        <f>'[1]DID Total Licks &amp; % Baseline'!L15</f>
        <v>403</v>
      </c>
      <c r="M40" s="95">
        <f>'[1]DID Total Licks &amp; % Baseline'!M15</f>
        <v>380</v>
      </c>
      <c r="N40" s="96">
        <f>'[1]DID Total Licks &amp; % Baseline'!P15</f>
        <v>362</v>
      </c>
      <c r="O40" s="96">
        <f>'[1]DID Total Licks &amp; % Baseline'!Q15</f>
        <v>467</v>
      </c>
      <c r="P40" s="96">
        <f>'[1]DID Total Licks &amp; % Baseline'!R15</f>
        <v>491</v>
      </c>
      <c r="Q40" s="96">
        <f>'[1]DID Total Licks &amp; % Baseline'!S15</f>
        <v>557</v>
      </c>
      <c r="R40" s="97">
        <f>'[1]DID Total Licks &amp; % Baseline'!V15</f>
        <v>98</v>
      </c>
      <c r="S40" s="97">
        <f>'[1]DID Total Licks &amp; % Baseline'!W15</f>
        <v>262</v>
      </c>
      <c r="T40" s="97">
        <f>'[1]DID Total Licks &amp; % Baseline'!X15</f>
        <v>344</v>
      </c>
      <c r="U40" s="97">
        <f>'[1]DID Total Licks &amp; % Baseline'!Y15</f>
        <v>388</v>
      </c>
      <c r="V40" s="97">
        <f>'[1]DID Total Licks &amp; % Baseline'!Z15</f>
        <v>435</v>
      </c>
      <c r="W40" s="97">
        <f>'[1]DID Total Licks &amp; % Baseline'!AA15</f>
        <v>551</v>
      </c>
      <c r="X40" s="97">
        <f>'[1]DID Total Licks &amp; % Baseline'!AB15</f>
        <v>552</v>
      </c>
      <c r="Y40" s="97">
        <f>'[1]DID Total Licks &amp; % Baseline'!AC15</f>
        <v>537</v>
      </c>
    </row>
    <row r="41" spans="1:25" ht="14.5" customHeight="1" x14ac:dyDescent="0.2">
      <c r="A41" s="81"/>
      <c r="B41" s="98" t="s">
        <v>28</v>
      </c>
      <c r="C41" s="99">
        <v>3</v>
      </c>
      <c r="D41" s="92" t="str">
        <f t="shared" si="12"/>
        <v>Control</v>
      </c>
      <c r="E41" s="93" t="s">
        <v>19</v>
      </c>
      <c r="F41" s="94">
        <f>'[1]DID Total Licks &amp; % Baseline'!E16</f>
        <v>587</v>
      </c>
      <c r="G41" s="94">
        <f>'[1]DID Total Licks &amp; % Baseline'!F16</f>
        <v>630</v>
      </c>
      <c r="H41" s="94">
        <f>'[1]DID Total Licks &amp; % Baseline'!G16</f>
        <v>564</v>
      </c>
      <c r="I41" s="94">
        <f>'[1]DID Total Licks &amp; % Baseline'!H16</f>
        <v>627</v>
      </c>
      <c r="J41" s="95">
        <f>'[1]DID Total Licks &amp; % Baseline'!J16</f>
        <v>572</v>
      </c>
      <c r="K41" s="95">
        <f>'[1]DID Total Licks &amp; % Baseline'!K16</f>
        <v>419</v>
      </c>
      <c r="L41" s="95">
        <f>'[1]DID Total Licks &amp; % Baseline'!L16</f>
        <v>369</v>
      </c>
      <c r="M41" s="95">
        <f>'[1]DID Total Licks &amp; % Baseline'!M16</f>
        <v>416</v>
      </c>
      <c r="N41" s="96">
        <f>'[1]DID Total Licks &amp; % Baseline'!P16</f>
        <v>403</v>
      </c>
      <c r="O41" s="96">
        <f>'[1]DID Total Licks &amp; % Baseline'!Q16</f>
        <v>552</v>
      </c>
      <c r="P41" s="96">
        <f>'[1]DID Total Licks &amp; % Baseline'!R16</f>
        <v>575</v>
      </c>
      <c r="Q41" s="96">
        <f>'[1]DID Total Licks &amp; % Baseline'!S16</f>
        <v>589</v>
      </c>
      <c r="R41" s="97">
        <f>'[1]DID Total Licks &amp; % Baseline'!V16</f>
        <v>172</v>
      </c>
      <c r="S41" s="97">
        <f>'[1]DID Total Licks &amp; % Baseline'!W16</f>
        <v>298</v>
      </c>
      <c r="T41" s="97">
        <f>'[1]DID Total Licks &amp; % Baseline'!X16</f>
        <v>422</v>
      </c>
      <c r="U41" s="97">
        <f>'[1]DID Total Licks &amp; % Baseline'!Y16</f>
        <v>596</v>
      </c>
      <c r="V41" s="97">
        <f>'[1]DID Total Licks &amp; % Baseline'!Z16</f>
        <v>447</v>
      </c>
      <c r="W41" s="97">
        <f>'[1]DID Total Licks &amp; % Baseline'!AA16</f>
        <v>589</v>
      </c>
      <c r="X41" s="97">
        <f>'[1]DID Total Licks &amp; % Baseline'!AB16</f>
        <v>463</v>
      </c>
      <c r="Y41" s="97">
        <f>'[1]DID Total Licks &amp; % Baseline'!AC16</f>
        <v>364</v>
      </c>
    </row>
    <row r="42" spans="1:25" ht="14.5" customHeight="1" x14ac:dyDescent="0.2">
      <c r="A42" s="81"/>
      <c r="B42" s="98" t="s">
        <v>29</v>
      </c>
      <c r="C42" s="99">
        <v>3</v>
      </c>
      <c r="D42" s="92" t="str">
        <f t="shared" si="12"/>
        <v>Control</v>
      </c>
      <c r="E42" s="93" t="s">
        <v>19</v>
      </c>
      <c r="F42" s="94">
        <f>'[1]DID Total Licks &amp; % Baseline'!E17</f>
        <v>917</v>
      </c>
      <c r="G42" s="94">
        <f>'[1]DID Total Licks &amp; % Baseline'!F17</f>
        <v>680</v>
      </c>
      <c r="H42" s="94">
        <f>'[1]DID Total Licks &amp; % Baseline'!G17</f>
        <v>737</v>
      </c>
      <c r="I42" s="94">
        <f>'[1]DID Total Licks &amp; % Baseline'!H17</f>
        <v>596</v>
      </c>
      <c r="J42" s="95">
        <f>'[1]DID Total Licks &amp; % Baseline'!J17</f>
        <v>699</v>
      </c>
      <c r="K42" s="95">
        <f>'[1]DID Total Licks &amp; % Baseline'!K17</f>
        <v>484</v>
      </c>
      <c r="L42" s="95">
        <f>'[1]DID Total Licks &amp; % Baseline'!L17</f>
        <v>452</v>
      </c>
      <c r="M42" s="95">
        <f>'[1]DID Total Licks &amp; % Baseline'!M17</f>
        <v>438</v>
      </c>
      <c r="N42" s="96">
        <f>'[1]DID Total Licks &amp; % Baseline'!P17</f>
        <v>547</v>
      </c>
      <c r="O42" s="96">
        <f>'[1]DID Total Licks &amp; % Baseline'!Q17</f>
        <v>729</v>
      </c>
      <c r="P42" s="96">
        <f>'[1]DID Total Licks &amp; % Baseline'!R17</f>
        <v>830</v>
      </c>
      <c r="Q42" s="96">
        <f>'[1]DID Total Licks &amp; % Baseline'!S17</f>
        <v>411</v>
      </c>
      <c r="R42" s="97">
        <f>'[1]DID Total Licks &amp; % Baseline'!V17</f>
        <v>71</v>
      </c>
      <c r="S42" s="97">
        <f>'[1]DID Total Licks &amp; % Baseline'!W17</f>
        <v>386</v>
      </c>
      <c r="T42" s="97">
        <f>'[1]DID Total Licks &amp; % Baseline'!X17</f>
        <v>581</v>
      </c>
      <c r="U42" s="97">
        <f>'[1]DID Total Licks &amp; % Baseline'!Y17</f>
        <v>832</v>
      </c>
      <c r="V42" s="97">
        <f>'[1]DID Total Licks &amp; % Baseline'!Z17</f>
        <v>586</v>
      </c>
      <c r="W42" s="97">
        <f>'[1]DID Total Licks &amp; % Baseline'!AA17</f>
        <v>610</v>
      </c>
      <c r="X42" s="97">
        <f>'[1]DID Total Licks &amp; % Baseline'!AB17</f>
        <v>634</v>
      </c>
      <c r="Y42" s="97">
        <f>'[1]DID Total Licks &amp; % Baseline'!AC17</f>
        <v>716</v>
      </c>
    </row>
    <row r="43" spans="1:25" ht="14.5" customHeight="1" x14ac:dyDescent="0.2">
      <c r="A43" s="81"/>
      <c r="B43" s="98" t="s">
        <v>30</v>
      </c>
      <c r="C43" s="99">
        <v>3</v>
      </c>
      <c r="D43" s="92" t="str">
        <f t="shared" si="12"/>
        <v>Control</v>
      </c>
      <c r="E43" s="93" t="s">
        <v>14</v>
      </c>
      <c r="F43" s="94">
        <f>'[1]DID Total Licks &amp; % Baseline'!E18</f>
        <v>440</v>
      </c>
      <c r="G43" s="94">
        <f>'[1]DID Total Licks &amp; % Baseline'!F18</f>
        <v>767</v>
      </c>
      <c r="H43" s="94">
        <f>'[1]DID Total Licks &amp; % Baseline'!G18</f>
        <v>642</v>
      </c>
      <c r="I43" s="94">
        <f>'[1]DID Total Licks &amp; % Baseline'!H18</f>
        <v>623</v>
      </c>
      <c r="J43" s="95">
        <f>'[1]DID Total Licks &amp; % Baseline'!J18</f>
        <v>532</v>
      </c>
      <c r="K43" s="95">
        <f>'[1]DID Total Licks &amp; % Baseline'!K18</f>
        <v>663</v>
      </c>
      <c r="L43" s="95">
        <f>'[1]DID Total Licks &amp; % Baseline'!L18</f>
        <v>601</v>
      </c>
      <c r="M43" s="95">
        <f>'[1]DID Total Licks &amp; % Baseline'!M18</f>
        <v>553</v>
      </c>
      <c r="N43" s="96">
        <f>'[1]DID Total Licks &amp; % Baseline'!P18</f>
        <v>315</v>
      </c>
      <c r="O43" s="96">
        <f>'[1]DID Total Licks &amp; % Baseline'!Q18</f>
        <v>434</v>
      </c>
      <c r="P43" s="96">
        <f>'[1]DID Total Licks &amp; % Baseline'!R18</f>
        <v>543</v>
      </c>
      <c r="Q43" s="96">
        <f>'[1]DID Total Licks &amp; % Baseline'!S18</f>
        <v>619</v>
      </c>
      <c r="R43" s="97">
        <f>'[1]DID Total Licks &amp; % Baseline'!V18</f>
        <v>115</v>
      </c>
      <c r="S43" s="97">
        <f>'[1]DID Total Licks &amp; % Baseline'!W18</f>
        <v>101</v>
      </c>
      <c r="T43" s="97">
        <f>'[1]DID Total Licks &amp; % Baseline'!X18</f>
        <v>356</v>
      </c>
      <c r="U43" s="97">
        <f>'[1]DID Total Licks &amp; % Baseline'!Y18</f>
        <v>457</v>
      </c>
      <c r="V43" s="97">
        <f>'[1]DID Total Licks &amp; % Baseline'!Z18</f>
        <v>412</v>
      </c>
      <c r="W43" s="97">
        <f>'[1]DID Total Licks &amp; % Baseline'!AA18</f>
        <v>582</v>
      </c>
      <c r="X43" s="97">
        <f>'[1]DID Total Licks &amp; % Baseline'!AB18</f>
        <v>549</v>
      </c>
      <c r="Y43" s="97">
        <f>'[1]DID Total Licks &amp; % Baseline'!AC18</f>
        <v>696</v>
      </c>
    </row>
    <row r="44" spans="1:25" ht="14.5" customHeight="1" x14ac:dyDescent="0.2">
      <c r="A44" s="81"/>
      <c r="B44" s="98" t="s">
        <v>31</v>
      </c>
      <c r="C44" s="99">
        <v>4</v>
      </c>
      <c r="D44" s="100" t="s">
        <v>16</v>
      </c>
      <c r="E44" s="100" t="s">
        <v>19</v>
      </c>
      <c r="F44" s="94">
        <f>'[1]CeA Batch4'!U4</f>
        <v>715</v>
      </c>
      <c r="G44" s="94">
        <f>'[1]CeA Batch4'!V4</f>
        <v>469</v>
      </c>
      <c r="H44" s="94">
        <f>'[1]CeA Batch4'!W4</f>
        <v>392</v>
      </c>
      <c r="I44" s="94">
        <f>'[1]CeA Batch4'!X4</f>
        <v>333</v>
      </c>
      <c r="J44" s="95">
        <f>'[1]CeA Batch4'!Z4</f>
        <v>492</v>
      </c>
      <c r="K44" s="95">
        <f>'[1]CeA Batch4'!AA4</f>
        <v>594</v>
      </c>
      <c r="L44" s="95">
        <f>'[1]CeA Batch4'!AB4</f>
        <v>695</v>
      </c>
      <c r="M44" s="95">
        <f>'[1]CeA Batch4'!AC4</f>
        <v>568</v>
      </c>
      <c r="N44" s="96">
        <f>'[1]CeA Batch4'!AD4</f>
        <v>916</v>
      </c>
      <c r="O44" s="96">
        <f>'[1]CeA Batch4'!AE4</f>
        <v>675</v>
      </c>
      <c r="P44" s="96">
        <f>'[1]CeA Batch4'!AF4</f>
        <v>669</v>
      </c>
      <c r="Q44" s="96">
        <f>'[1]CeA Batch4'!AG4</f>
        <v>895</v>
      </c>
      <c r="R44" s="97">
        <f>'[1]CeA Batch4'!AH4</f>
        <v>98</v>
      </c>
      <c r="S44" s="97">
        <f>'[1]CeA Batch4'!AI4</f>
        <v>558</v>
      </c>
      <c r="T44" s="97">
        <f>'[1]CeA Batch4'!AJ4</f>
        <v>977</v>
      </c>
      <c r="U44" s="97">
        <f>'[1]CeA Batch4'!AK4</f>
        <v>956</v>
      </c>
      <c r="V44" s="97">
        <f>'[1]CeA Batch4'!AL4</f>
        <v>974</v>
      </c>
      <c r="W44" s="97">
        <f>'[1]CeA Batch4'!AM4</f>
        <v>1049</v>
      </c>
      <c r="X44" s="97">
        <f>'[1]CeA Batch4'!AN4</f>
        <v>1366</v>
      </c>
      <c r="Y44" s="97">
        <f>'[1]CeA Batch4'!AO4</f>
        <v>942</v>
      </c>
    </row>
    <row r="45" spans="1:25" ht="14.5" customHeight="1" x14ac:dyDescent="0.2">
      <c r="A45" s="81"/>
      <c r="B45" s="98" t="s">
        <v>32</v>
      </c>
      <c r="C45" s="99">
        <v>4</v>
      </c>
      <c r="D45" s="100" t="s">
        <v>33</v>
      </c>
      <c r="E45" s="100" t="s">
        <v>14</v>
      </c>
      <c r="F45" s="94">
        <f>'[1]CeA Batch4'!U5</f>
        <v>184</v>
      </c>
      <c r="G45" s="94">
        <f>'[1]CeA Batch4'!V5</f>
        <v>250</v>
      </c>
      <c r="H45" s="94">
        <f>'[1]CeA Batch4'!W5</f>
        <v>373</v>
      </c>
      <c r="I45" s="94">
        <f>'[1]CeA Batch4'!X5</f>
        <v>457</v>
      </c>
      <c r="J45" s="95">
        <f>'[1]CeA Batch4'!Z5</f>
        <v>505</v>
      </c>
      <c r="K45" s="95">
        <f>'[1]CeA Batch4'!AA5</f>
        <v>475</v>
      </c>
      <c r="L45" s="95">
        <f>'[1]CeA Batch4'!AB5</f>
        <v>519</v>
      </c>
      <c r="M45" s="95">
        <f>'[1]CeA Batch4'!AC5</f>
        <v>578</v>
      </c>
      <c r="N45" s="96">
        <f>'[1]CeA Batch4'!AD5</f>
        <v>542</v>
      </c>
      <c r="O45" s="96">
        <f>'[1]CeA Batch4'!AE5</f>
        <v>477</v>
      </c>
      <c r="P45" s="96">
        <f>'[1]CeA Batch4'!AF5</f>
        <v>601</v>
      </c>
      <c r="Q45" s="96">
        <f>'[1]CeA Batch4'!AG5</f>
        <v>390</v>
      </c>
      <c r="R45" s="97">
        <f>'[1]CeA Batch4'!AH5</f>
        <v>131</v>
      </c>
      <c r="S45" s="97">
        <f>'[1]CeA Batch4'!AI5</f>
        <v>656</v>
      </c>
      <c r="T45" s="97">
        <f>'[1]CeA Batch4'!AJ5</f>
        <v>845</v>
      </c>
      <c r="U45" s="97">
        <f>'[1]CeA Batch4'!AK5</f>
        <v>699</v>
      </c>
      <c r="V45" s="97">
        <f>'[1]CeA Batch4'!AL5</f>
        <v>494</v>
      </c>
      <c r="W45" s="97">
        <f>'[1]CeA Batch4'!AM5</f>
        <v>920</v>
      </c>
      <c r="X45" s="97">
        <f>'[1]CeA Batch4'!AN5</f>
        <v>431</v>
      </c>
      <c r="Y45" s="97">
        <f>'[1]CeA Batch4'!AO5</f>
        <v>521</v>
      </c>
    </row>
    <row r="46" spans="1:25" ht="14.5" customHeight="1" x14ac:dyDescent="0.2">
      <c r="A46" s="81"/>
      <c r="B46" s="98" t="s">
        <v>34</v>
      </c>
      <c r="C46" s="99">
        <v>4</v>
      </c>
      <c r="D46" s="100" t="s">
        <v>16</v>
      </c>
      <c r="E46" s="100" t="s">
        <v>14</v>
      </c>
      <c r="F46" s="94">
        <f>'[1]CeA Batch4'!U6</f>
        <v>934</v>
      </c>
      <c r="G46" s="94">
        <f>'[1]CeA Batch4'!V6</f>
        <v>1237</v>
      </c>
      <c r="H46" s="94">
        <f>'[1]CeA Batch4'!W6</f>
        <v>354</v>
      </c>
      <c r="I46" s="94">
        <f>'[1]CeA Batch4'!X6</f>
        <v>705</v>
      </c>
      <c r="J46" s="95">
        <f>'[1]CeA Batch4'!Z6</f>
        <v>646</v>
      </c>
      <c r="K46" s="95">
        <f>'[1]CeA Batch4'!AA6</f>
        <v>619</v>
      </c>
      <c r="L46" s="95">
        <f>'[1]CeA Batch4'!AB6</f>
        <v>885</v>
      </c>
      <c r="M46" s="95">
        <f>'[1]CeA Batch4'!AC6</f>
        <v>626</v>
      </c>
      <c r="N46" s="96">
        <f>'[1]CeA Batch4'!AD6</f>
        <v>496</v>
      </c>
      <c r="O46" s="96">
        <f>'[1]CeA Batch4'!AE6</f>
        <v>954</v>
      </c>
      <c r="P46" s="96">
        <f>'[1]CeA Batch4'!AF6</f>
        <v>718</v>
      </c>
      <c r="Q46" s="96">
        <f>'[1]CeA Batch4'!AG6</f>
        <v>821</v>
      </c>
      <c r="R46" s="97">
        <f>'[1]CeA Batch4'!AH6</f>
        <v>170</v>
      </c>
      <c r="S46" s="97">
        <f>'[1]CeA Batch4'!AI6</f>
        <v>909</v>
      </c>
      <c r="T46" s="97">
        <f>'[1]CeA Batch4'!AJ6</f>
        <v>1049</v>
      </c>
      <c r="U46" s="97">
        <f>'[1]CeA Batch4'!AK6</f>
        <v>994</v>
      </c>
      <c r="V46" s="97">
        <f>'[1]CeA Batch4'!AL6</f>
        <v>675</v>
      </c>
      <c r="W46" s="97">
        <f>'[1]CeA Batch4'!AM6</f>
        <v>803</v>
      </c>
      <c r="X46" s="97">
        <f>'[1]CeA Batch4'!AN6</f>
        <v>866</v>
      </c>
      <c r="Y46" s="97">
        <f>'[1]CeA Batch4'!AO6</f>
        <v>880</v>
      </c>
    </row>
    <row r="47" spans="1:25" ht="14.5" customHeight="1" x14ac:dyDescent="0.2">
      <c r="A47" s="81"/>
      <c r="B47" s="98" t="s">
        <v>35</v>
      </c>
      <c r="C47" s="99">
        <v>4</v>
      </c>
      <c r="D47" s="100" t="s">
        <v>16</v>
      </c>
      <c r="E47" s="100" t="s">
        <v>14</v>
      </c>
      <c r="F47" s="94">
        <f>'[1]CeA Batch4'!U7</f>
        <v>578</v>
      </c>
      <c r="G47" s="94">
        <f>'[1]CeA Batch4'!V7</f>
        <v>548</v>
      </c>
      <c r="H47" s="94">
        <f>'[1]CeA Batch4'!W7</f>
        <v>556</v>
      </c>
      <c r="I47" s="94">
        <f>'[1]CeA Batch4'!X7</f>
        <v>479</v>
      </c>
      <c r="J47" s="95">
        <f>'[1]CeA Batch4'!Z7</f>
        <v>533</v>
      </c>
      <c r="K47" s="95">
        <f>'[1]CeA Batch4'!AA7</f>
        <v>721</v>
      </c>
      <c r="L47" s="95">
        <f>'[1]CeA Batch4'!AB7</f>
        <v>651</v>
      </c>
      <c r="M47" s="95">
        <f>'[1]CeA Batch4'!AC7</f>
        <v>546</v>
      </c>
      <c r="N47" s="96">
        <f>'[1]CeA Batch4'!AD7</f>
        <v>537</v>
      </c>
      <c r="O47" s="96">
        <f>'[1]CeA Batch4'!AE7</f>
        <v>564</v>
      </c>
      <c r="P47" s="96">
        <f>'[1]CeA Batch4'!AF7</f>
        <v>519</v>
      </c>
      <c r="Q47" s="96">
        <f>'[1]CeA Batch4'!AG7</f>
        <v>446</v>
      </c>
      <c r="R47" s="97">
        <f>'[1]CeA Batch4'!AH7</f>
        <v>601</v>
      </c>
      <c r="S47" s="97">
        <f>'[1]CeA Batch4'!AI7</f>
        <v>565</v>
      </c>
      <c r="T47" s="97">
        <f>'[1]CeA Batch4'!AJ7</f>
        <v>450</v>
      </c>
      <c r="U47" s="97">
        <f>'[1]CeA Batch4'!AK7</f>
        <v>684</v>
      </c>
      <c r="V47" s="97">
        <f>'[1]CeA Batch4'!AL7</f>
        <v>1675</v>
      </c>
      <c r="W47" s="97">
        <f>'[1]CeA Batch4'!AM7</f>
        <v>976</v>
      </c>
      <c r="X47" s="97">
        <f>'[1]CeA Batch4'!AN7</f>
        <v>1249</v>
      </c>
      <c r="Y47" s="97">
        <f>'[1]CeA Batch4'!AO7</f>
        <v>1047</v>
      </c>
    </row>
    <row r="48" spans="1:25" ht="14.5" customHeight="1" x14ac:dyDescent="0.2">
      <c r="A48" s="81"/>
      <c r="B48" s="98" t="s">
        <v>36</v>
      </c>
      <c r="C48" s="99">
        <v>4</v>
      </c>
      <c r="D48" s="100" t="s">
        <v>16</v>
      </c>
      <c r="E48" s="100" t="s">
        <v>19</v>
      </c>
      <c r="F48" s="94">
        <f>'[1]CeA Batch4'!U8</f>
        <v>400</v>
      </c>
      <c r="G48" s="94">
        <f>'[1]CeA Batch4'!V8</f>
        <v>193</v>
      </c>
      <c r="H48" s="94">
        <f>'[1]CeA Batch4'!W8</f>
        <v>188</v>
      </c>
      <c r="I48" s="94">
        <f>'[1]CeA Batch4'!X8</f>
        <v>350</v>
      </c>
      <c r="J48" s="95">
        <f>'[1]CeA Batch4'!Z8</f>
        <v>232</v>
      </c>
      <c r="K48" s="95">
        <f>'[1]CeA Batch4'!AA8</f>
        <v>34</v>
      </c>
      <c r="L48" s="95">
        <f>'[1]CeA Batch4'!AB8</f>
        <v>65</v>
      </c>
      <c r="M48" s="95">
        <f>'[1]CeA Batch4'!AC8</f>
        <v>158</v>
      </c>
      <c r="N48" s="96">
        <f>'[1]CeA Batch4'!AD8</f>
        <v>89</v>
      </c>
      <c r="O48" s="96">
        <f>'[1]CeA Batch4'!AE8</f>
        <v>175</v>
      </c>
      <c r="P48" s="96">
        <f>'[1]CeA Batch4'!AF8</f>
        <v>186</v>
      </c>
      <c r="Q48" s="96">
        <f>'[1]CeA Batch4'!AG8</f>
        <v>319</v>
      </c>
      <c r="R48" s="97">
        <f>'[1]CeA Batch4'!AH8</f>
        <v>14</v>
      </c>
      <c r="S48" s="97">
        <f>'[1]CeA Batch4'!AI8</f>
        <v>60</v>
      </c>
      <c r="T48" s="97">
        <f>'[1]CeA Batch4'!AJ8</f>
        <v>118</v>
      </c>
      <c r="U48" s="97">
        <f>'[1]CeA Batch4'!AK8</f>
        <v>149</v>
      </c>
      <c r="V48" s="97">
        <f>'[1]CeA Batch4'!AL8</f>
        <v>133</v>
      </c>
      <c r="W48" s="97">
        <f>'[1]CeA Batch4'!AM8</f>
        <v>270</v>
      </c>
      <c r="X48" s="97">
        <f>'[1]CeA Batch4'!AN8</f>
        <v>472</v>
      </c>
      <c r="Y48" s="97">
        <f>'[1]CeA Batch4'!AO8</f>
        <v>293</v>
      </c>
    </row>
    <row r="49" spans="1:25" ht="14.5" customHeight="1" x14ac:dyDescent="0.2">
      <c r="A49" s="81"/>
      <c r="B49" s="98" t="s">
        <v>37</v>
      </c>
      <c r="C49" s="99">
        <v>4</v>
      </c>
      <c r="D49" s="100" t="s">
        <v>16</v>
      </c>
      <c r="E49" s="100" t="s">
        <v>19</v>
      </c>
      <c r="F49" s="94">
        <f>'[1]CeA Batch4'!U9</f>
        <v>448</v>
      </c>
      <c r="G49" s="94">
        <f>'[1]CeA Batch4'!V9</f>
        <v>221</v>
      </c>
      <c r="H49" s="94">
        <f>'[1]CeA Batch4'!W9</f>
        <v>505</v>
      </c>
      <c r="I49" s="94">
        <f>'[1]CeA Batch4'!X9</f>
        <v>459</v>
      </c>
      <c r="J49" s="95">
        <f>'[1]CeA Batch4'!Z9</f>
        <v>483</v>
      </c>
      <c r="K49" s="95">
        <f>'[1]CeA Batch4'!AA9</f>
        <v>491</v>
      </c>
      <c r="L49" s="95">
        <f>'[1]CeA Batch4'!AB9</f>
        <v>394</v>
      </c>
      <c r="M49" s="95">
        <f>'[1]CeA Batch4'!AC9</f>
        <v>673</v>
      </c>
      <c r="N49" s="96">
        <f>'[1]CeA Batch4'!AD9</f>
        <v>593</v>
      </c>
      <c r="O49" s="96">
        <f>'[1]CeA Batch4'!AE9</f>
        <v>444</v>
      </c>
      <c r="P49" s="96">
        <f>'[1]CeA Batch4'!AF9</f>
        <v>430</v>
      </c>
      <c r="Q49" s="96">
        <f>'[1]CeA Batch4'!AG9</f>
        <v>630</v>
      </c>
      <c r="R49" s="97">
        <f>'[1]CeA Batch4'!AH9</f>
        <v>176</v>
      </c>
      <c r="S49" s="97">
        <f>'[1]CeA Batch4'!AI9</f>
        <v>611</v>
      </c>
      <c r="T49" s="97">
        <f>'[1]CeA Batch4'!AJ9</f>
        <v>680</v>
      </c>
      <c r="U49" s="97">
        <f>'[1]CeA Batch4'!AK9</f>
        <v>552</v>
      </c>
      <c r="V49" s="97">
        <f>'[1]CeA Batch4'!AL9</f>
        <v>652</v>
      </c>
      <c r="W49" s="97">
        <f>'[1]CeA Batch4'!AM9</f>
        <v>879</v>
      </c>
      <c r="X49" s="97">
        <f>'[1]CeA Batch4'!AN9</f>
        <v>990</v>
      </c>
      <c r="Y49" s="97">
        <f>'[1]CeA Batch4'!AO9</f>
        <v>900</v>
      </c>
    </row>
    <row r="50" spans="1:25" ht="14.5" customHeight="1" thickBot="1" x14ac:dyDescent="0.25">
      <c r="A50" s="101"/>
      <c r="B50" s="102" t="s">
        <v>38</v>
      </c>
      <c r="C50" s="103">
        <v>4</v>
      </c>
      <c r="D50" s="104" t="s">
        <v>13</v>
      </c>
      <c r="E50" s="104" t="s">
        <v>14</v>
      </c>
      <c r="F50" s="105">
        <f>'[1]CeA Batch4'!U11</f>
        <v>270</v>
      </c>
      <c r="G50" s="105">
        <f>'[1]CeA Batch4'!V11</f>
        <v>132</v>
      </c>
      <c r="H50" s="105">
        <f>'[1]CeA Batch4'!W11</f>
        <v>250</v>
      </c>
      <c r="I50" s="105">
        <f>'[1]CeA Batch4'!X11</f>
        <v>192</v>
      </c>
      <c r="J50" s="106">
        <f>'[1]CeA Batch4'!Z11</f>
        <v>364</v>
      </c>
      <c r="K50" s="106">
        <f>'[1]CeA Batch4'!AA11</f>
        <v>229</v>
      </c>
      <c r="L50" s="106">
        <f>'[1]CeA Batch4'!AB11</f>
        <v>219</v>
      </c>
      <c r="M50" s="106">
        <f>'[1]CeA Batch4'!AC11</f>
        <v>329</v>
      </c>
      <c r="N50" s="107">
        <f>'[1]CeA Batch4'!AD11</f>
        <v>120</v>
      </c>
      <c r="O50" s="107">
        <f>'[1]CeA Batch4'!AE11</f>
        <v>147</v>
      </c>
      <c r="P50" s="107">
        <f>'[1]CeA Batch4'!AF11</f>
        <v>186</v>
      </c>
      <c r="Q50" s="107">
        <f>'[1]CeA Batch4'!AG11</f>
        <v>337</v>
      </c>
      <c r="R50" s="108">
        <f>'[1]CeA Batch4'!AH11</f>
        <v>8</v>
      </c>
      <c r="S50" s="108">
        <f>'[1]CeA Batch4'!AI11</f>
        <v>70</v>
      </c>
      <c r="T50" s="108">
        <f>'[1]CeA Batch4'!AJ11</f>
        <v>18</v>
      </c>
      <c r="U50" s="108">
        <f>'[1]CeA Batch4'!AK11</f>
        <v>175</v>
      </c>
      <c r="V50" s="108">
        <f>'[1]CeA Batch4'!AL11</f>
        <v>232</v>
      </c>
      <c r="W50" s="108">
        <f>'[1]CeA Batch4'!AM11</f>
        <v>238</v>
      </c>
      <c r="X50" s="108">
        <f>'[1]CeA Batch4'!AN11</f>
        <v>209</v>
      </c>
      <c r="Y50" s="108">
        <f>'[1]CeA Batch4'!AO11</f>
        <v>200</v>
      </c>
    </row>
    <row r="51" spans="1:25" ht="15" thickBot="1" x14ac:dyDescent="0.2"/>
    <row r="52" spans="1:25" ht="19" thickBot="1" x14ac:dyDescent="0.25">
      <c r="B52" s="109" t="s">
        <v>61</v>
      </c>
      <c r="C52" s="110"/>
      <c r="D52" s="110"/>
      <c r="E52" s="110"/>
      <c r="F52" s="110"/>
      <c r="G52" s="110"/>
      <c r="H52" s="111"/>
    </row>
    <row r="53" spans="1:25" ht="15.75" customHeight="1" x14ac:dyDescent="0.2">
      <c r="A53" s="112" t="s">
        <v>2</v>
      </c>
      <c r="B53" s="113" t="s">
        <v>3</v>
      </c>
      <c r="C53" s="114" t="s">
        <v>4</v>
      </c>
      <c r="D53" s="114" t="s">
        <v>5</v>
      </c>
      <c r="E53" s="114" t="s">
        <v>6</v>
      </c>
      <c r="F53" s="114" t="s">
        <v>41</v>
      </c>
      <c r="G53" s="114" t="s">
        <v>42</v>
      </c>
      <c r="H53" s="115" t="s">
        <v>43</v>
      </c>
      <c r="I53" s="115" t="s">
        <v>44</v>
      </c>
      <c r="J53" s="115" t="s">
        <v>45</v>
      </c>
      <c r="K53" s="115" t="s">
        <v>46</v>
      </c>
      <c r="L53" s="115" t="s">
        <v>47</v>
      </c>
      <c r="M53" s="115" t="s">
        <v>48</v>
      </c>
      <c r="N53" s="115" t="s">
        <v>49</v>
      </c>
      <c r="O53" s="115" t="s">
        <v>50</v>
      </c>
      <c r="P53" s="115" t="s">
        <v>51</v>
      </c>
      <c r="Q53" s="115" t="s">
        <v>52</v>
      </c>
      <c r="R53" s="116" t="s">
        <v>53</v>
      </c>
      <c r="S53" s="115" t="s">
        <v>54</v>
      </c>
      <c r="T53" s="115" t="s">
        <v>55</v>
      </c>
      <c r="U53" s="115" t="s">
        <v>56</v>
      </c>
      <c r="V53" s="115" t="s">
        <v>57</v>
      </c>
      <c r="W53" s="115" t="s">
        <v>58</v>
      </c>
      <c r="X53" s="115" t="s">
        <v>59</v>
      </c>
      <c r="Y53" s="117" t="s">
        <v>60</v>
      </c>
    </row>
    <row r="54" spans="1:25" ht="16" x14ac:dyDescent="0.2">
      <c r="A54" s="118"/>
      <c r="B54" s="119" t="s">
        <v>12</v>
      </c>
      <c r="C54" s="120">
        <v>1</v>
      </c>
      <c r="D54" s="121" t="s">
        <v>13</v>
      </c>
      <c r="E54" s="122" t="s">
        <v>14</v>
      </c>
      <c r="F54" s="48">
        <f t="shared" ref="F54:Y66" si="13">F29/$F3*100</f>
        <v>95.40889526542324</v>
      </c>
      <c r="G54" s="48">
        <f t="shared" si="13"/>
        <v>123.81635581061694</v>
      </c>
      <c r="H54" s="48">
        <f t="shared" si="13"/>
        <v>90.530846484935438</v>
      </c>
      <c r="I54" s="48">
        <f t="shared" si="13"/>
        <v>90.243902439024396</v>
      </c>
      <c r="J54" s="123">
        <f t="shared" si="13"/>
        <v>83.644189383070298</v>
      </c>
      <c r="K54" s="123">
        <f t="shared" si="13"/>
        <v>114.92109038737446</v>
      </c>
      <c r="L54" s="123">
        <f t="shared" si="13"/>
        <v>103.73027259684362</v>
      </c>
      <c r="M54" s="123">
        <f t="shared" si="13"/>
        <v>101.43472022955524</v>
      </c>
      <c r="N54" s="124">
        <f t="shared" si="13"/>
        <v>105.02152080344334</v>
      </c>
      <c r="O54" s="124">
        <f t="shared" si="13"/>
        <v>97.560975609756099</v>
      </c>
      <c r="P54" s="124">
        <f t="shared" si="13"/>
        <v>98.134863701578183</v>
      </c>
      <c r="Q54" s="124">
        <f t="shared" si="13"/>
        <v>69.583931133428976</v>
      </c>
      <c r="R54" s="125">
        <f t="shared" si="13"/>
        <v>9.3256814921090392</v>
      </c>
      <c r="S54" s="51">
        <f t="shared" si="13"/>
        <v>43.185078909612621</v>
      </c>
      <c r="T54" s="51">
        <f t="shared" si="13"/>
        <v>50.358680057388803</v>
      </c>
      <c r="U54" s="51">
        <f t="shared" si="13"/>
        <v>63.271162123385935</v>
      </c>
      <c r="V54" s="51">
        <f t="shared" si="13"/>
        <v>96.843615494978479</v>
      </c>
      <c r="W54" s="51">
        <f t="shared" si="13"/>
        <v>79.483500717360116</v>
      </c>
      <c r="X54" s="51">
        <f t="shared" si="13"/>
        <v>77.618364418938299</v>
      </c>
      <c r="Y54" s="53">
        <f t="shared" si="13"/>
        <v>78.192252510760412</v>
      </c>
    </row>
    <row r="55" spans="1:25" ht="16" x14ac:dyDescent="0.2">
      <c r="A55" s="118"/>
      <c r="B55" s="126" t="s">
        <v>15</v>
      </c>
      <c r="C55" s="127">
        <v>1</v>
      </c>
      <c r="D55" s="59" t="s">
        <v>13</v>
      </c>
      <c r="E55" s="60" t="s">
        <v>14</v>
      </c>
      <c r="F55" s="128">
        <f t="shared" si="13"/>
        <v>109.98719590268887</v>
      </c>
      <c r="G55" s="128">
        <f t="shared" si="13"/>
        <v>108.7067861715749</v>
      </c>
      <c r="H55" s="128">
        <f t="shared" si="13"/>
        <v>87.708066581306028</v>
      </c>
      <c r="I55" s="128">
        <f t="shared" si="13"/>
        <v>93.597951344430214</v>
      </c>
      <c r="J55" s="129">
        <f t="shared" si="13"/>
        <v>109.34699103713189</v>
      </c>
      <c r="K55" s="129">
        <f t="shared" si="13"/>
        <v>141.2291933418694</v>
      </c>
      <c r="L55" s="129">
        <f t="shared" si="13"/>
        <v>82.586427656850191</v>
      </c>
      <c r="M55" s="129">
        <f t="shared" si="13"/>
        <v>81.04993597951345</v>
      </c>
      <c r="N55" s="130">
        <f t="shared" si="13"/>
        <v>93.854033290653007</v>
      </c>
      <c r="O55" s="130">
        <f t="shared" si="13"/>
        <v>84.763124199743928</v>
      </c>
      <c r="P55" s="130">
        <f t="shared" si="13"/>
        <v>77.464788732394368</v>
      </c>
      <c r="Q55" s="130">
        <f t="shared" si="13"/>
        <v>79.769526248399487</v>
      </c>
      <c r="R55" s="125">
        <f t="shared" si="13"/>
        <v>16.389244558258643</v>
      </c>
      <c r="S55" s="51">
        <f t="shared" si="13"/>
        <v>34.314980793854033</v>
      </c>
      <c r="T55" s="51">
        <f t="shared" si="13"/>
        <v>59.154929577464785</v>
      </c>
      <c r="U55" s="51">
        <f t="shared" si="13"/>
        <v>72.85531370038413</v>
      </c>
      <c r="V55" s="51">
        <f t="shared" si="13"/>
        <v>126.5044814340589</v>
      </c>
      <c r="W55" s="51">
        <f t="shared" si="13"/>
        <v>93.21382842509604</v>
      </c>
      <c r="X55" s="51">
        <f t="shared" si="13"/>
        <v>119.46222791293212</v>
      </c>
      <c r="Y55" s="53">
        <f t="shared" si="13"/>
        <v>72.215108834827149</v>
      </c>
    </row>
    <row r="56" spans="1:25" s="134" customFormat="1" ht="16" x14ac:dyDescent="0.2">
      <c r="A56" s="118"/>
      <c r="B56" s="131" t="s">
        <v>17</v>
      </c>
      <c r="C56" s="132">
        <v>1</v>
      </c>
      <c r="D56" s="121" t="s">
        <v>13</v>
      </c>
      <c r="E56" s="122" t="s">
        <v>14</v>
      </c>
      <c r="F56" s="128">
        <f t="shared" si="13"/>
        <v>89.479680972274963</v>
      </c>
      <c r="G56" s="128">
        <f t="shared" si="13"/>
        <v>77.022407899734148</v>
      </c>
      <c r="H56" s="128">
        <f t="shared" si="13"/>
        <v>96.467907330041783</v>
      </c>
      <c r="I56" s="128">
        <f t="shared" si="13"/>
        <v>137.03000379794912</v>
      </c>
      <c r="J56" s="129">
        <f t="shared" si="13"/>
        <v>106.19065704519559</v>
      </c>
      <c r="K56" s="129">
        <f t="shared" si="13"/>
        <v>112.87504747436385</v>
      </c>
      <c r="L56" s="129">
        <f t="shared" si="13"/>
        <v>115.60957083175086</v>
      </c>
      <c r="M56" s="129">
        <f t="shared" si="13"/>
        <v>144.1701481200152</v>
      </c>
      <c r="N56" s="133">
        <f t="shared" si="13"/>
        <v>132.47246486897075</v>
      </c>
      <c r="O56" s="133">
        <f t="shared" si="13"/>
        <v>144.62590201291303</v>
      </c>
      <c r="P56" s="133">
        <f t="shared" si="13"/>
        <v>125.78807443980251</v>
      </c>
      <c r="Q56" s="133">
        <f t="shared" si="13"/>
        <v>122.44587922521839</v>
      </c>
      <c r="R56" s="125">
        <f t="shared" si="13"/>
        <v>19.597417394606911</v>
      </c>
      <c r="S56" s="51">
        <f t="shared" si="13"/>
        <v>47.246486897075577</v>
      </c>
      <c r="T56" s="51">
        <f t="shared" si="13"/>
        <v>101.63311811621725</v>
      </c>
      <c r="U56" s="51">
        <f t="shared" si="13"/>
        <v>101.1773642233194</v>
      </c>
      <c r="V56" s="51">
        <f t="shared" si="13"/>
        <v>78.389669578427643</v>
      </c>
      <c r="W56" s="51">
        <f t="shared" si="13"/>
        <v>87.960501329282195</v>
      </c>
      <c r="X56" s="51">
        <f t="shared" si="13"/>
        <v>138.70110140524116</v>
      </c>
      <c r="Y56" s="53">
        <f t="shared" si="13"/>
        <v>111.8116217242689</v>
      </c>
    </row>
    <row r="57" spans="1:25" s="134" customFormat="1" ht="16.25" customHeight="1" x14ac:dyDescent="0.2">
      <c r="A57" s="118"/>
      <c r="B57" s="135" t="s">
        <v>18</v>
      </c>
      <c r="C57" s="136">
        <v>2</v>
      </c>
      <c r="D57" s="59" t="s">
        <v>13</v>
      </c>
      <c r="E57" s="60" t="s">
        <v>19</v>
      </c>
      <c r="F57" s="128">
        <f t="shared" si="13"/>
        <v>108.74348581354951</v>
      </c>
      <c r="G57" s="128">
        <f t="shared" si="13"/>
        <v>105.26925303995367</v>
      </c>
      <c r="H57" s="128">
        <f t="shared" si="13"/>
        <v>98.436595251881869</v>
      </c>
      <c r="I57" s="128">
        <f t="shared" si="13"/>
        <v>87.550665894614937</v>
      </c>
      <c r="J57" s="129">
        <f t="shared" si="13"/>
        <v>93.456861609727852</v>
      </c>
      <c r="K57" s="129">
        <f t="shared" si="13"/>
        <v>71.453387376954254</v>
      </c>
      <c r="L57" s="129">
        <f t="shared" si="13"/>
        <v>60.914881297046897</v>
      </c>
      <c r="M57" s="129">
        <f t="shared" si="13"/>
        <v>85.234510712217713</v>
      </c>
      <c r="N57" s="130">
        <f t="shared" si="13"/>
        <v>86.04516502605675</v>
      </c>
      <c r="O57" s="130">
        <f t="shared" si="13"/>
        <v>72.379849449913152</v>
      </c>
      <c r="P57" s="130">
        <f t="shared" si="13"/>
        <v>79.907353792704114</v>
      </c>
      <c r="Q57" s="130">
        <f t="shared" si="13"/>
        <v>87.898089171974519</v>
      </c>
      <c r="R57" s="125">
        <f t="shared" si="13"/>
        <v>32.541980312680948</v>
      </c>
      <c r="S57" s="51">
        <f t="shared" si="13"/>
        <v>41.343370005790383</v>
      </c>
      <c r="T57" s="51">
        <f t="shared" si="13"/>
        <v>44.70179502026636</v>
      </c>
      <c r="U57" s="51">
        <f t="shared" si="13"/>
        <v>67.747539085118703</v>
      </c>
      <c r="V57" s="51">
        <f t="shared" si="13"/>
        <v>65.431383902721478</v>
      </c>
      <c r="W57" s="51">
        <f t="shared" si="13"/>
        <v>63.694267515923563</v>
      </c>
      <c r="X57" s="51">
        <f t="shared" si="13"/>
        <v>93.341053850607992</v>
      </c>
      <c r="Y57" s="53">
        <f t="shared" si="13"/>
        <v>84.77127967573827</v>
      </c>
    </row>
    <row r="58" spans="1:25" s="134" customFormat="1" ht="16" x14ac:dyDescent="0.2">
      <c r="A58" s="118"/>
      <c r="B58" s="131" t="s">
        <v>20</v>
      </c>
      <c r="C58" s="132">
        <v>2</v>
      </c>
      <c r="D58" s="121" t="s">
        <v>16</v>
      </c>
      <c r="E58" s="122" t="s">
        <v>14</v>
      </c>
      <c r="F58" s="128">
        <f t="shared" si="13"/>
        <v>123.21041214750544</v>
      </c>
      <c r="G58" s="128">
        <f t="shared" si="13"/>
        <v>87.635574837310187</v>
      </c>
      <c r="H58" s="128">
        <f t="shared" si="13"/>
        <v>85.726681127982658</v>
      </c>
      <c r="I58" s="128">
        <f t="shared" si="13"/>
        <v>103.42733188720175</v>
      </c>
      <c r="J58" s="129">
        <f t="shared" si="13"/>
        <v>107.59219088937093</v>
      </c>
      <c r="K58" s="129">
        <f t="shared" si="13"/>
        <v>102.21258134490239</v>
      </c>
      <c r="L58" s="129">
        <f t="shared" si="13"/>
        <v>117.31019522776573</v>
      </c>
      <c r="M58" s="129">
        <f t="shared" si="13"/>
        <v>93.188720173535785</v>
      </c>
      <c r="N58" s="133">
        <f t="shared" si="13"/>
        <v>135.18438177874185</v>
      </c>
      <c r="O58" s="133">
        <f t="shared" si="13"/>
        <v>93.188720173535785</v>
      </c>
      <c r="P58" s="133">
        <f t="shared" si="13"/>
        <v>100.82429501084597</v>
      </c>
      <c r="Q58" s="133">
        <f t="shared" si="13"/>
        <v>89.370932754880698</v>
      </c>
      <c r="R58" s="125">
        <f t="shared" si="13"/>
        <v>82.776572668112806</v>
      </c>
      <c r="S58" s="51">
        <f t="shared" si="13"/>
        <v>114.36008676789588</v>
      </c>
      <c r="T58" s="51">
        <f t="shared" si="13"/>
        <v>127.89587852494577</v>
      </c>
      <c r="U58" s="51">
        <f t="shared" si="13"/>
        <v>105.16268980477224</v>
      </c>
      <c r="V58" s="51">
        <f t="shared" si="13"/>
        <v>123.73101952277656</v>
      </c>
      <c r="W58" s="51">
        <f t="shared" si="13"/>
        <v>118.35140997830803</v>
      </c>
      <c r="X58" s="51">
        <f t="shared" si="13"/>
        <v>123.03687635574838</v>
      </c>
      <c r="Y58" s="53">
        <f t="shared" si="13"/>
        <v>131.71366594360089</v>
      </c>
    </row>
    <row r="59" spans="1:25" s="134" customFormat="1" ht="16" x14ac:dyDescent="0.2">
      <c r="A59" s="118"/>
      <c r="B59" s="135" t="s">
        <v>21</v>
      </c>
      <c r="C59" s="136">
        <v>2</v>
      </c>
      <c r="D59" s="59" t="s">
        <v>16</v>
      </c>
      <c r="E59" s="60" t="s">
        <v>14</v>
      </c>
      <c r="F59" s="128">
        <f t="shared" si="13"/>
        <v>88.228392647633953</v>
      </c>
      <c r="G59" s="128">
        <f t="shared" si="13"/>
        <v>126.39812280015643</v>
      </c>
      <c r="H59" s="128">
        <f t="shared" si="13"/>
        <v>92.139225655064521</v>
      </c>
      <c r="I59" s="128">
        <f t="shared" si="13"/>
        <v>93.234258897145097</v>
      </c>
      <c r="J59" s="129">
        <f t="shared" si="13"/>
        <v>92.452092295658971</v>
      </c>
      <c r="K59" s="129">
        <f t="shared" si="13"/>
        <v>90.731325772389511</v>
      </c>
      <c r="L59" s="129">
        <f t="shared" si="13"/>
        <v>65.545561204536568</v>
      </c>
      <c r="M59" s="129">
        <f t="shared" si="13"/>
        <v>72.428627297614383</v>
      </c>
      <c r="N59" s="130">
        <f t="shared" si="13"/>
        <v>110.59835745013689</v>
      </c>
      <c r="O59" s="130">
        <f t="shared" si="13"/>
        <v>97.770825185764565</v>
      </c>
      <c r="P59" s="130">
        <f t="shared" si="13"/>
        <v>85.569026202581142</v>
      </c>
      <c r="Q59" s="130">
        <f t="shared" si="13"/>
        <v>93.077825576847872</v>
      </c>
      <c r="R59" s="125">
        <f t="shared" si="13"/>
        <v>83.222526398122795</v>
      </c>
      <c r="S59" s="51">
        <f t="shared" si="13"/>
        <v>148.76808760265936</v>
      </c>
      <c r="T59" s="51">
        <f t="shared" si="13"/>
        <v>140.9464215877982</v>
      </c>
      <c r="U59" s="51">
        <f t="shared" si="13"/>
        <v>133.12475557293703</v>
      </c>
      <c r="V59" s="51">
        <f t="shared" si="13"/>
        <v>126.2416894798592</v>
      </c>
      <c r="W59" s="51">
        <f t="shared" si="13"/>
        <v>134.21978881501758</v>
      </c>
      <c r="X59" s="51">
        <f t="shared" si="13"/>
        <v>125.45952287837309</v>
      </c>
      <c r="Y59" s="53">
        <f t="shared" si="13"/>
        <v>125.61595619867032</v>
      </c>
    </row>
    <row r="60" spans="1:25" s="134" customFormat="1" ht="16" x14ac:dyDescent="0.2">
      <c r="A60" s="118"/>
      <c r="B60" s="131" t="s">
        <v>22</v>
      </c>
      <c r="C60" s="132">
        <v>3</v>
      </c>
      <c r="D60" s="121" t="s">
        <v>16</v>
      </c>
      <c r="E60" s="122" t="s">
        <v>19</v>
      </c>
      <c r="F60" s="128">
        <f t="shared" si="13"/>
        <v>90.732013823437001</v>
      </c>
      <c r="G60" s="128">
        <f t="shared" si="13"/>
        <v>91.988689915174362</v>
      </c>
      <c r="H60" s="128">
        <f t="shared" si="13"/>
        <v>98.397737983034872</v>
      </c>
      <c r="I60" s="128">
        <f t="shared" si="13"/>
        <v>118.88155827835376</v>
      </c>
      <c r="J60" s="129">
        <f t="shared" si="13"/>
        <v>110.83883129123468</v>
      </c>
      <c r="K60" s="129">
        <f t="shared" si="13"/>
        <v>90.857681432610747</v>
      </c>
      <c r="L60" s="129">
        <f t="shared" si="13"/>
        <v>96.010053408733896</v>
      </c>
      <c r="M60" s="129">
        <f t="shared" si="13"/>
        <v>112.09550738297204</v>
      </c>
      <c r="N60" s="133">
        <f t="shared" si="13"/>
        <v>78.039585296889726</v>
      </c>
      <c r="O60" s="133">
        <f t="shared" si="13"/>
        <v>96.010053408733896</v>
      </c>
      <c r="P60" s="133">
        <f t="shared" si="13"/>
        <v>90.480678605089537</v>
      </c>
      <c r="Q60" s="133">
        <f t="shared" si="13"/>
        <v>60.069117185045549</v>
      </c>
      <c r="R60" s="125">
        <f t="shared" si="13"/>
        <v>37.323279924599433</v>
      </c>
      <c r="S60" s="51">
        <f t="shared" si="13"/>
        <v>70.12252591894439</v>
      </c>
      <c r="T60" s="51">
        <f t="shared" si="13"/>
        <v>100.91109016650958</v>
      </c>
      <c r="U60" s="51">
        <f t="shared" si="13"/>
        <v>87.213320766572409</v>
      </c>
      <c r="V60" s="51">
        <f t="shared" si="13"/>
        <v>107.44580584354382</v>
      </c>
      <c r="W60" s="51">
        <f t="shared" si="13"/>
        <v>100.15708451146716</v>
      </c>
      <c r="X60" s="51">
        <f t="shared" si="13"/>
        <v>117.87621740496388</v>
      </c>
      <c r="Y60" s="53">
        <f t="shared" si="13"/>
        <v>110.33616085453974</v>
      </c>
    </row>
    <row r="61" spans="1:25" s="134" customFormat="1" ht="16" x14ac:dyDescent="0.2">
      <c r="A61" s="118"/>
      <c r="B61" s="135" t="s">
        <v>23</v>
      </c>
      <c r="C61" s="136">
        <v>3</v>
      </c>
      <c r="D61" s="59" t="str">
        <f>D60</f>
        <v>ChR2</v>
      </c>
      <c r="E61" s="60" t="s">
        <v>19</v>
      </c>
      <c r="F61" s="128">
        <f t="shared" si="13"/>
        <v>88.829311885612157</v>
      </c>
      <c r="G61" s="128">
        <f t="shared" si="13"/>
        <v>115.9964253798034</v>
      </c>
      <c r="H61" s="128">
        <f t="shared" si="13"/>
        <v>104.73637176050046</v>
      </c>
      <c r="I61" s="128">
        <f t="shared" si="13"/>
        <v>90.437890974083999</v>
      </c>
      <c r="J61" s="129">
        <f t="shared" si="13"/>
        <v>97.58713136729223</v>
      </c>
      <c r="K61" s="129">
        <f t="shared" si="13"/>
        <v>88.114387846291336</v>
      </c>
      <c r="L61" s="129">
        <f t="shared" si="13"/>
        <v>81.501340482573724</v>
      </c>
      <c r="M61" s="129">
        <f t="shared" si="13"/>
        <v>107.41733690795353</v>
      </c>
      <c r="N61" s="130">
        <f t="shared" si="13"/>
        <v>78.105451295799824</v>
      </c>
      <c r="O61" s="130">
        <f t="shared" si="13"/>
        <v>82.573726541554961</v>
      </c>
      <c r="P61" s="130">
        <f t="shared" si="13"/>
        <v>125.82663092046471</v>
      </c>
      <c r="Q61" s="130">
        <f t="shared" si="13"/>
        <v>89.008042895442358</v>
      </c>
      <c r="R61" s="125">
        <f t="shared" si="13"/>
        <v>1.7873100983020553</v>
      </c>
      <c r="S61" s="51">
        <f t="shared" si="13"/>
        <v>7.8641644325290443</v>
      </c>
      <c r="T61" s="51">
        <f t="shared" si="13"/>
        <v>15.370866845397677</v>
      </c>
      <c r="U61" s="51">
        <f t="shared" si="13"/>
        <v>50.759606791778381</v>
      </c>
      <c r="V61" s="51">
        <f t="shared" si="13"/>
        <v>37.890974084003574</v>
      </c>
      <c r="W61" s="51">
        <f t="shared" si="13"/>
        <v>23.771224307417338</v>
      </c>
      <c r="X61" s="51">
        <f t="shared" si="13"/>
        <v>25.201072386058982</v>
      </c>
      <c r="Y61" s="53">
        <f t="shared" si="13"/>
        <v>48.972296693476316</v>
      </c>
    </row>
    <row r="62" spans="1:25" s="134" customFormat="1" ht="16" x14ac:dyDescent="0.2">
      <c r="A62" s="118"/>
      <c r="B62" s="131" t="s">
        <v>24</v>
      </c>
      <c r="C62" s="132">
        <v>3</v>
      </c>
      <c r="D62" s="121" t="str">
        <f>D61</f>
        <v>ChR2</v>
      </c>
      <c r="E62" s="122" t="s">
        <v>19</v>
      </c>
      <c r="F62" s="128">
        <f t="shared" si="13"/>
        <v>104.92035398230088</v>
      </c>
      <c r="G62" s="128">
        <f t="shared" si="13"/>
        <v>94.584070796460168</v>
      </c>
      <c r="H62" s="128">
        <f t="shared" si="13"/>
        <v>110.15929203539822</v>
      </c>
      <c r="I62" s="128">
        <f t="shared" si="13"/>
        <v>90.336283185840699</v>
      </c>
      <c r="J62" s="129">
        <f t="shared" si="13"/>
        <v>107.46902654867256</v>
      </c>
      <c r="K62" s="129">
        <f t="shared" si="13"/>
        <v>112.00000000000001</v>
      </c>
      <c r="L62" s="129">
        <f t="shared" si="13"/>
        <v>80.424778761061944</v>
      </c>
      <c r="M62" s="129">
        <f t="shared" si="13"/>
        <v>94.017699115044252</v>
      </c>
      <c r="N62" s="133">
        <f t="shared" si="13"/>
        <v>55.221238938053098</v>
      </c>
      <c r="O62" s="133">
        <f t="shared" si="13"/>
        <v>48.991150442477874</v>
      </c>
      <c r="P62" s="133">
        <f t="shared" si="13"/>
        <v>109.45132743362831</v>
      </c>
      <c r="Q62" s="133">
        <f t="shared" si="13"/>
        <v>96.56637168141593</v>
      </c>
      <c r="R62" s="125">
        <f t="shared" si="13"/>
        <v>0.42477876106194695</v>
      </c>
      <c r="S62" s="51">
        <f t="shared" si="13"/>
        <v>30.017699115044248</v>
      </c>
      <c r="T62" s="51">
        <f t="shared" si="13"/>
        <v>59.044247787610615</v>
      </c>
      <c r="U62" s="51">
        <f t="shared" si="13"/>
        <v>62.725663716814161</v>
      </c>
      <c r="V62" s="51">
        <f t="shared" si="13"/>
        <v>68.814159292035399</v>
      </c>
      <c r="W62" s="51">
        <f t="shared" si="13"/>
        <v>62.867256637168147</v>
      </c>
      <c r="X62" s="51">
        <f t="shared" si="13"/>
        <v>75.469026548672574</v>
      </c>
      <c r="Y62" s="53">
        <f t="shared" si="13"/>
        <v>81.840707964601762</v>
      </c>
    </row>
    <row r="63" spans="1:25" s="134" customFormat="1" ht="16" x14ac:dyDescent="0.2">
      <c r="A63" s="118"/>
      <c r="B63" s="135" t="s">
        <v>25</v>
      </c>
      <c r="C63" s="136">
        <v>3</v>
      </c>
      <c r="D63" s="59" t="str">
        <f>D62</f>
        <v>ChR2</v>
      </c>
      <c r="E63" s="60" t="s">
        <v>19</v>
      </c>
      <c r="F63" s="128">
        <f t="shared" si="13"/>
        <v>118.16491010539367</v>
      </c>
      <c r="G63" s="128">
        <f t="shared" si="13"/>
        <v>122.50464972101673</v>
      </c>
      <c r="H63" s="128">
        <f t="shared" si="13"/>
        <v>71.791692498450089</v>
      </c>
      <c r="I63" s="128">
        <f t="shared" si="13"/>
        <v>87.53874767513949</v>
      </c>
      <c r="J63" s="129">
        <f t="shared" si="13"/>
        <v>137.13577185368877</v>
      </c>
      <c r="K63" s="129">
        <f t="shared" si="13"/>
        <v>100.68195908245505</v>
      </c>
      <c r="L63" s="129">
        <f t="shared" si="13"/>
        <v>111.84128952262864</v>
      </c>
      <c r="M63" s="129">
        <f t="shared" si="13"/>
        <v>103.53378797272164</v>
      </c>
      <c r="N63" s="130">
        <f t="shared" si="13"/>
        <v>102.78983261004339</v>
      </c>
      <c r="O63" s="130">
        <f t="shared" si="13"/>
        <v>99.318040917544948</v>
      </c>
      <c r="P63" s="130">
        <f t="shared" si="13"/>
        <v>125.35647861128332</v>
      </c>
      <c r="Q63" s="130">
        <f t="shared" si="13"/>
        <v>113.94916305021698</v>
      </c>
      <c r="R63" s="125">
        <f t="shared" si="13"/>
        <v>33.973961562306258</v>
      </c>
      <c r="S63" s="51">
        <f t="shared" si="13"/>
        <v>69.311841289522619</v>
      </c>
      <c r="T63" s="51">
        <f t="shared" si="13"/>
        <v>104.15375077495351</v>
      </c>
      <c r="U63" s="51">
        <f t="shared" si="13"/>
        <v>110.35337879727216</v>
      </c>
      <c r="V63" s="51">
        <f t="shared" si="13"/>
        <v>89.770613763174211</v>
      </c>
      <c r="W63" s="51">
        <f t="shared" si="13"/>
        <v>98.326100433973963</v>
      </c>
      <c r="X63" s="51">
        <f t="shared" si="13"/>
        <v>69.311841289522619</v>
      </c>
      <c r="Y63" s="53">
        <f t="shared" si="13"/>
        <v>86.794792312461254</v>
      </c>
    </row>
    <row r="64" spans="1:25" s="134" customFormat="1" ht="16" x14ac:dyDescent="0.2">
      <c r="A64" s="118"/>
      <c r="B64" s="131" t="s">
        <v>26</v>
      </c>
      <c r="C64" s="132">
        <v>3</v>
      </c>
      <c r="D64" s="121" t="s">
        <v>16</v>
      </c>
      <c r="E64" s="122" t="s">
        <v>19</v>
      </c>
      <c r="F64" s="128">
        <f t="shared" si="13"/>
        <v>116.6989538938396</v>
      </c>
      <c r="G64" s="128">
        <f t="shared" si="13"/>
        <v>95.001937233630372</v>
      </c>
      <c r="H64" s="128">
        <f t="shared" si="13"/>
        <v>88.802789616427745</v>
      </c>
      <c r="I64" s="128">
        <f t="shared" si="13"/>
        <v>99.496319256102282</v>
      </c>
      <c r="J64" s="129">
        <f t="shared" si="13"/>
        <v>127.08252615265401</v>
      </c>
      <c r="K64" s="129">
        <f t="shared" si="13"/>
        <v>116.54397520340953</v>
      </c>
      <c r="L64" s="129">
        <f t="shared" si="13"/>
        <v>117.62882603641999</v>
      </c>
      <c r="M64" s="129">
        <f t="shared" si="13"/>
        <v>87.407981402557141</v>
      </c>
      <c r="N64" s="133">
        <f t="shared" si="13"/>
        <v>98.411468423091833</v>
      </c>
      <c r="O64" s="133">
        <f t="shared" si="13"/>
        <v>99.341340565672226</v>
      </c>
      <c r="P64" s="133">
        <f t="shared" si="13"/>
        <v>109.4149554436265</v>
      </c>
      <c r="Q64" s="133">
        <f t="shared" si="13"/>
        <v>118.24874079814025</v>
      </c>
      <c r="R64" s="125">
        <f t="shared" si="13"/>
        <v>44.478884153428908</v>
      </c>
      <c r="S64" s="51">
        <f t="shared" si="13"/>
        <v>81.51879116621464</v>
      </c>
      <c r="T64" s="51">
        <f t="shared" si="13"/>
        <v>130.3370786516854</v>
      </c>
      <c r="U64" s="51">
        <f t="shared" si="13"/>
        <v>129.87214258039518</v>
      </c>
      <c r="V64" s="51">
        <f t="shared" si="13"/>
        <v>107.09027508717553</v>
      </c>
      <c r="W64" s="51">
        <f t="shared" si="13"/>
        <v>101.82099961255327</v>
      </c>
      <c r="X64" s="51">
        <f t="shared" si="13"/>
        <v>105.38550949244478</v>
      </c>
      <c r="Y64" s="53">
        <f t="shared" si="13"/>
        <v>121.03835722588143</v>
      </c>
    </row>
    <row r="65" spans="1:25" s="134" customFormat="1" ht="16" x14ac:dyDescent="0.2">
      <c r="A65" s="118"/>
      <c r="B65" s="135" t="s">
        <v>27</v>
      </c>
      <c r="C65" s="136">
        <v>3</v>
      </c>
      <c r="D65" s="59" t="s">
        <v>13</v>
      </c>
      <c r="E65" s="60" t="s">
        <v>19</v>
      </c>
      <c r="F65" s="128">
        <f t="shared" si="13"/>
        <v>89.98178506375227</v>
      </c>
      <c r="G65" s="128">
        <f t="shared" si="13"/>
        <v>109.65391621129325</v>
      </c>
      <c r="H65" s="128">
        <f t="shared" si="13"/>
        <v>103.82513661202186</v>
      </c>
      <c r="I65" s="128">
        <f t="shared" si="13"/>
        <v>96.539162112932615</v>
      </c>
      <c r="J65" s="129">
        <f t="shared" si="13"/>
        <v>103.82513661202186</v>
      </c>
      <c r="K65" s="129">
        <f t="shared" si="13"/>
        <v>72.131147540983605</v>
      </c>
      <c r="L65" s="129">
        <f t="shared" si="13"/>
        <v>73.406193078324222</v>
      </c>
      <c r="M65" s="129">
        <f t="shared" si="13"/>
        <v>69.216757741347905</v>
      </c>
      <c r="N65" s="130">
        <f t="shared" si="13"/>
        <v>65.938069216757739</v>
      </c>
      <c r="O65" s="130">
        <f t="shared" si="13"/>
        <v>85.063752276867035</v>
      </c>
      <c r="P65" s="130">
        <f t="shared" si="13"/>
        <v>89.435336976320585</v>
      </c>
      <c r="Q65" s="130">
        <f t="shared" si="13"/>
        <v>101.45719489981786</v>
      </c>
      <c r="R65" s="125">
        <f t="shared" si="13"/>
        <v>17.850637522768668</v>
      </c>
      <c r="S65" s="51">
        <f t="shared" si="13"/>
        <v>47.723132969034609</v>
      </c>
      <c r="T65" s="51">
        <f t="shared" si="13"/>
        <v>62.659380692167574</v>
      </c>
      <c r="U65" s="51">
        <f t="shared" si="13"/>
        <v>70.673952641165755</v>
      </c>
      <c r="V65" s="51">
        <f t="shared" si="13"/>
        <v>79.234972677595621</v>
      </c>
      <c r="W65" s="51">
        <f t="shared" si="13"/>
        <v>100.36429872495447</v>
      </c>
      <c r="X65" s="51">
        <f t="shared" si="13"/>
        <v>100.5464480874317</v>
      </c>
      <c r="Y65" s="53">
        <f t="shared" si="13"/>
        <v>97.814207650273218</v>
      </c>
    </row>
    <row r="66" spans="1:25" s="134" customFormat="1" ht="16" x14ac:dyDescent="0.2">
      <c r="A66" s="118"/>
      <c r="B66" s="131" t="s">
        <v>28</v>
      </c>
      <c r="C66" s="132">
        <v>3</v>
      </c>
      <c r="D66" s="121" t="str">
        <f>D65</f>
        <v>Control</v>
      </c>
      <c r="E66" s="122" t="s">
        <v>19</v>
      </c>
      <c r="F66" s="128">
        <f t="shared" si="13"/>
        <v>97.50830564784053</v>
      </c>
      <c r="G66" s="128">
        <f t="shared" si="13"/>
        <v>104.65116279069768</v>
      </c>
      <c r="H66" s="128">
        <f t="shared" si="13"/>
        <v>93.687707641196013</v>
      </c>
      <c r="I66" s="128">
        <f t="shared" si="13"/>
        <v>104.15282392026579</v>
      </c>
      <c r="J66" s="129">
        <f t="shared" si="13"/>
        <v>95.016611295681059</v>
      </c>
      <c r="K66" s="129">
        <f t="shared" si="13"/>
        <v>69.601328903654476</v>
      </c>
      <c r="L66" s="129">
        <f t="shared" si="13"/>
        <v>61.29568106312292</v>
      </c>
      <c r="M66" s="129">
        <f t="shared" si="13"/>
        <v>69.102990033222582</v>
      </c>
      <c r="N66" s="133">
        <f t="shared" si="13"/>
        <v>66.943521594684384</v>
      </c>
      <c r="O66" s="133">
        <f t="shared" si="13"/>
        <v>91.694352159468437</v>
      </c>
      <c r="P66" s="133">
        <f t="shared" si="13"/>
        <v>95.514950166112953</v>
      </c>
      <c r="Q66" s="133">
        <f t="shared" si="13"/>
        <v>97.840531561461802</v>
      </c>
      <c r="R66" s="125">
        <f t="shared" si="13"/>
        <v>28.571428571428569</v>
      </c>
      <c r="S66" s="51">
        <f t="shared" si="13"/>
        <v>49.501661129568106</v>
      </c>
      <c r="T66" s="51">
        <f t="shared" si="13"/>
        <v>70.099667774086384</v>
      </c>
      <c r="U66" s="51">
        <f t="shared" ref="U66:AN66" si="14">U41/$F15*100</f>
        <v>99.003322259136212</v>
      </c>
      <c r="V66" s="51">
        <f t="shared" si="14"/>
        <v>74.252491694352159</v>
      </c>
      <c r="W66" s="51">
        <f t="shared" si="14"/>
        <v>97.840531561461802</v>
      </c>
      <c r="X66" s="51">
        <f t="shared" si="14"/>
        <v>76.910299003322251</v>
      </c>
      <c r="Y66" s="53">
        <f t="shared" si="14"/>
        <v>60.465116279069761</v>
      </c>
    </row>
    <row r="67" spans="1:25" s="134" customFormat="1" ht="16" x14ac:dyDescent="0.2">
      <c r="A67" s="118"/>
      <c r="B67" s="135" t="s">
        <v>29</v>
      </c>
      <c r="C67" s="136">
        <v>3</v>
      </c>
      <c r="D67" s="59" t="str">
        <f>D66</f>
        <v>Control</v>
      </c>
      <c r="E67" s="60" t="s">
        <v>19</v>
      </c>
      <c r="F67" s="128">
        <f t="shared" ref="F67:Y75" si="15">F42/$F16*100</f>
        <v>125.18771331058021</v>
      </c>
      <c r="G67" s="128">
        <f t="shared" si="15"/>
        <v>92.832764505119457</v>
      </c>
      <c r="H67" s="128">
        <f t="shared" si="15"/>
        <v>100.61433447098975</v>
      </c>
      <c r="I67" s="128">
        <f t="shared" si="15"/>
        <v>81.365187713310576</v>
      </c>
      <c r="J67" s="129">
        <f t="shared" si="15"/>
        <v>95.426621160409553</v>
      </c>
      <c r="K67" s="129">
        <f t="shared" si="15"/>
        <v>66.075085324232091</v>
      </c>
      <c r="L67" s="129">
        <f t="shared" si="15"/>
        <v>61.706484641638227</v>
      </c>
      <c r="M67" s="129">
        <f t="shared" si="15"/>
        <v>59.795221843003411</v>
      </c>
      <c r="N67" s="130">
        <f t="shared" si="15"/>
        <v>74.675767918088738</v>
      </c>
      <c r="O67" s="130">
        <f t="shared" si="15"/>
        <v>99.522184300341294</v>
      </c>
      <c r="P67" s="130">
        <f t="shared" si="15"/>
        <v>113.31058020477815</v>
      </c>
      <c r="Q67" s="130">
        <f t="shared" si="15"/>
        <v>56.109215017064848</v>
      </c>
      <c r="R67" s="125">
        <f t="shared" si="15"/>
        <v>9.692832764505118</v>
      </c>
      <c r="S67" s="51">
        <f t="shared" si="15"/>
        <v>52.696245733788395</v>
      </c>
      <c r="T67" s="51">
        <f t="shared" si="15"/>
        <v>79.317406143344712</v>
      </c>
      <c r="U67" s="51">
        <f t="shared" si="15"/>
        <v>113.58361774744029</v>
      </c>
      <c r="V67" s="51">
        <f t="shared" si="15"/>
        <v>80</v>
      </c>
      <c r="W67" s="51">
        <f t="shared" si="15"/>
        <v>83.276450511945384</v>
      </c>
      <c r="X67" s="51">
        <f t="shared" si="15"/>
        <v>86.552901023890783</v>
      </c>
      <c r="Y67" s="53">
        <f t="shared" si="15"/>
        <v>97.74744027303754</v>
      </c>
    </row>
    <row r="68" spans="1:25" s="134" customFormat="1" ht="16" x14ac:dyDescent="0.2">
      <c r="A68" s="118"/>
      <c r="B68" s="131" t="s">
        <v>30</v>
      </c>
      <c r="C68" s="132">
        <v>3</v>
      </c>
      <c r="D68" s="121" t="str">
        <f>D67</f>
        <v>Control</v>
      </c>
      <c r="E68" s="122" t="s">
        <v>14</v>
      </c>
      <c r="F68" s="128">
        <f t="shared" si="15"/>
        <v>71.19741100323624</v>
      </c>
      <c r="G68" s="128">
        <f t="shared" si="15"/>
        <v>124.11003236245955</v>
      </c>
      <c r="H68" s="128">
        <f t="shared" si="15"/>
        <v>103.88349514563106</v>
      </c>
      <c r="I68" s="128">
        <f t="shared" si="15"/>
        <v>100.80906148867315</v>
      </c>
      <c r="J68" s="129">
        <f t="shared" si="15"/>
        <v>86.08414239482201</v>
      </c>
      <c r="K68" s="129">
        <f t="shared" si="15"/>
        <v>107.28155339805825</v>
      </c>
      <c r="L68" s="129">
        <f t="shared" si="15"/>
        <v>97.249190938511333</v>
      </c>
      <c r="M68" s="129">
        <f t="shared" si="15"/>
        <v>89.482200647249186</v>
      </c>
      <c r="N68" s="133">
        <f t="shared" si="15"/>
        <v>50.970873786407765</v>
      </c>
      <c r="O68" s="133">
        <f t="shared" si="15"/>
        <v>70.226537216828476</v>
      </c>
      <c r="P68" s="133">
        <f t="shared" si="15"/>
        <v>87.864077669902912</v>
      </c>
      <c r="Q68" s="133">
        <f t="shared" si="15"/>
        <v>100.16181229773463</v>
      </c>
      <c r="R68" s="125">
        <f t="shared" si="15"/>
        <v>18.608414239482201</v>
      </c>
      <c r="S68" s="51">
        <f t="shared" si="15"/>
        <v>16.343042071197409</v>
      </c>
      <c r="T68" s="51">
        <f t="shared" si="15"/>
        <v>57.605177993527512</v>
      </c>
      <c r="U68" s="51">
        <f t="shared" si="15"/>
        <v>73.948220064724921</v>
      </c>
      <c r="V68" s="51">
        <f t="shared" si="15"/>
        <v>66.666666666666657</v>
      </c>
      <c r="W68" s="51">
        <f t="shared" si="15"/>
        <v>94.174757281553397</v>
      </c>
      <c r="X68" s="51">
        <f t="shared" si="15"/>
        <v>88.834951456310691</v>
      </c>
      <c r="Y68" s="53">
        <f t="shared" si="15"/>
        <v>112.62135922330097</v>
      </c>
    </row>
    <row r="69" spans="1:25" s="134" customFormat="1" ht="16" x14ac:dyDescent="0.2">
      <c r="A69" s="118"/>
      <c r="B69" s="135" t="s">
        <v>31</v>
      </c>
      <c r="C69" s="136">
        <v>4</v>
      </c>
      <c r="D69" s="62" t="s">
        <v>16</v>
      </c>
      <c r="E69" s="62" t="s">
        <v>19</v>
      </c>
      <c r="F69" s="128">
        <f t="shared" si="15"/>
        <v>149.81665793609221</v>
      </c>
      <c r="G69" s="128">
        <f t="shared" si="15"/>
        <v>98.271346254583548</v>
      </c>
      <c r="H69" s="128">
        <f t="shared" si="15"/>
        <v>82.137244630696699</v>
      </c>
      <c r="I69" s="128">
        <f t="shared" si="15"/>
        <v>69.774751178627554</v>
      </c>
      <c r="J69" s="129">
        <f t="shared" si="15"/>
        <v>103.09062336301729</v>
      </c>
      <c r="K69" s="129">
        <f t="shared" si="15"/>
        <v>124.46306966998428</v>
      </c>
      <c r="L69" s="129">
        <f t="shared" si="15"/>
        <v>145.62598218962808</v>
      </c>
      <c r="M69" s="129">
        <f t="shared" si="15"/>
        <v>119.01519119958093</v>
      </c>
      <c r="N69" s="130">
        <f t="shared" si="15"/>
        <v>191.93294918805657</v>
      </c>
      <c r="O69" s="130">
        <f t="shared" si="15"/>
        <v>141.43530644316397</v>
      </c>
      <c r="P69" s="130">
        <f t="shared" si="15"/>
        <v>140.17810371922474</v>
      </c>
      <c r="Q69" s="130">
        <f t="shared" si="15"/>
        <v>187.53273965426925</v>
      </c>
      <c r="R69" s="125">
        <f t="shared" si="15"/>
        <v>20.534311157674175</v>
      </c>
      <c r="S69" s="51">
        <f t="shared" si="15"/>
        <v>116.91985332634887</v>
      </c>
      <c r="T69" s="51">
        <f t="shared" si="15"/>
        <v>204.71451021477213</v>
      </c>
      <c r="U69" s="51">
        <f t="shared" si="15"/>
        <v>200.31430068098479</v>
      </c>
      <c r="V69" s="51">
        <f t="shared" si="15"/>
        <v>204.0859088528025</v>
      </c>
      <c r="W69" s="51">
        <f t="shared" si="15"/>
        <v>219.80094290204298</v>
      </c>
      <c r="X69" s="51">
        <f t="shared" si="15"/>
        <v>286.22315348349923</v>
      </c>
      <c r="Y69" s="53">
        <f t="shared" si="15"/>
        <v>197.38082765845994</v>
      </c>
    </row>
    <row r="70" spans="1:25" s="134" customFormat="1" ht="16" x14ac:dyDescent="0.2">
      <c r="A70" s="118"/>
      <c r="B70" s="131" t="s">
        <v>32</v>
      </c>
      <c r="C70" s="132">
        <v>4</v>
      </c>
      <c r="D70" s="137" t="s">
        <v>33</v>
      </c>
      <c r="E70" s="137" t="s">
        <v>14</v>
      </c>
      <c r="F70" s="128">
        <f t="shared" si="15"/>
        <v>58.22784810126582</v>
      </c>
      <c r="G70" s="128">
        <f t="shared" si="15"/>
        <v>79.113924050632917</v>
      </c>
      <c r="H70" s="128">
        <f t="shared" si="15"/>
        <v>118.03797468354431</v>
      </c>
      <c r="I70" s="128">
        <f t="shared" si="15"/>
        <v>144.62025316455694</v>
      </c>
      <c r="J70" s="129">
        <f t="shared" si="15"/>
        <v>159.81012658227849</v>
      </c>
      <c r="K70" s="129">
        <f t="shared" si="15"/>
        <v>150.31645569620252</v>
      </c>
      <c r="L70" s="129">
        <f t="shared" si="15"/>
        <v>164.24050632911394</v>
      </c>
      <c r="M70" s="129">
        <f t="shared" si="15"/>
        <v>182.91139240506328</v>
      </c>
      <c r="N70" s="133">
        <f t="shared" si="15"/>
        <v>171.51898734177215</v>
      </c>
      <c r="O70" s="133">
        <f t="shared" si="15"/>
        <v>150.9493670886076</v>
      </c>
      <c r="P70" s="133">
        <f t="shared" si="15"/>
        <v>190.18987341772151</v>
      </c>
      <c r="Q70" s="133">
        <f t="shared" si="15"/>
        <v>123.41772151898734</v>
      </c>
      <c r="R70" s="125">
        <f t="shared" si="15"/>
        <v>41.455696202531641</v>
      </c>
      <c r="S70" s="51">
        <f t="shared" si="15"/>
        <v>207.59493670886076</v>
      </c>
      <c r="T70" s="51">
        <f t="shared" si="15"/>
        <v>267.40506329113924</v>
      </c>
      <c r="U70" s="51">
        <f t="shared" si="15"/>
        <v>221.20253164556959</v>
      </c>
      <c r="V70" s="51">
        <f t="shared" si="15"/>
        <v>156.32911392405063</v>
      </c>
      <c r="W70" s="51">
        <f t="shared" si="15"/>
        <v>291.13924050632909</v>
      </c>
      <c r="X70" s="51">
        <f t="shared" si="15"/>
        <v>136.39240506329114</v>
      </c>
      <c r="Y70" s="53">
        <f t="shared" si="15"/>
        <v>164.87341772151899</v>
      </c>
    </row>
    <row r="71" spans="1:25" s="134" customFormat="1" ht="16" x14ac:dyDescent="0.2">
      <c r="A71" s="118"/>
      <c r="B71" s="135" t="s">
        <v>34</v>
      </c>
      <c r="C71" s="136">
        <v>4</v>
      </c>
      <c r="D71" s="62" t="s">
        <v>16</v>
      </c>
      <c r="E71" s="62" t="s">
        <v>14</v>
      </c>
      <c r="F71" s="128">
        <f t="shared" si="15"/>
        <v>115.66563467492259</v>
      </c>
      <c r="G71" s="128">
        <f t="shared" si="15"/>
        <v>153.18885448916407</v>
      </c>
      <c r="H71" s="128">
        <f t="shared" si="15"/>
        <v>43.839009287925698</v>
      </c>
      <c r="I71" s="128">
        <f t="shared" si="15"/>
        <v>87.306501547987608</v>
      </c>
      <c r="J71" s="129">
        <f t="shared" si="15"/>
        <v>80</v>
      </c>
      <c r="K71" s="129">
        <f t="shared" si="15"/>
        <v>76.656346749226003</v>
      </c>
      <c r="L71" s="129">
        <f t="shared" si="15"/>
        <v>109.59752321981424</v>
      </c>
      <c r="M71" s="129">
        <f t="shared" si="15"/>
        <v>77.523219814241486</v>
      </c>
      <c r="N71" s="130">
        <f t="shared" si="15"/>
        <v>61.424148606811144</v>
      </c>
      <c r="O71" s="130">
        <f t="shared" si="15"/>
        <v>118.14241486068111</v>
      </c>
      <c r="P71" s="130">
        <f t="shared" si="15"/>
        <v>88.916408668730654</v>
      </c>
      <c r="Q71" s="130">
        <f t="shared" si="15"/>
        <v>101.67182662538701</v>
      </c>
      <c r="R71" s="125">
        <f t="shared" si="15"/>
        <v>21.052631578947366</v>
      </c>
      <c r="S71" s="51">
        <f t="shared" si="15"/>
        <v>112.56965944272446</v>
      </c>
      <c r="T71" s="51">
        <f t="shared" si="15"/>
        <v>129.90712074303406</v>
      </c>
      <c r="U71" s="51">
        <f t="shared" si="15"/>
        <v>123.09597523219816</v>
      </c>
      <c r="V71" s="51">
        <f t="shared" si="15"/>
        <v>83.591331269349851</v>
      </c>
      <c r="W71" s="51">
        <f t="shared" si="15"/>
        <v>99.442724458204339</v>
      </c>
      <c r="X71" s="51">
        <f t="shared" si="15"/>
        <v>107.24458204334366</v>
      </c>
      <c r="Y71" s="53">
        <f t="shared" si="15"/>
        <v>108.97832817337461</v>
      </c>
    </row>
    <row r="72" spans="1:25" s="134" customFormat="1" ht="16" x14ac:dyDescent="0.2">
      <c r="A72" s="118"/>
      <c r="B72" s="131" t="s">
        <v>35</v>
      </c>
      <c r="C72" s="132">
        <v>4</v>
      </c>
      <c r="D72" s="137" t="s">
        <v>16</v>
      </c>
      <c r="E72" s="137" t="s">
        <v>14</v>
      </c>
      <c r="F72" s="128">
        <f t="shared" si="15"/>
        <v>106.98750578435909</v>
      </c>
      <c r="G72" s="128">
        <f t="shared" si="15"/>
        <v>101.43452105506709</v>
      </c>
      <c r="H72" s="128">
        <f t="shared" si="15"/>
        <v>102.91531698287829</v>
      </c>
      <c r="I72" s="128">
        <f t="shared" si="15"/>
        <v>88.66265617769551</v>
      </c>
      <c r="J72" s="129">
        <f t="shared" si="15"/>
        <v>98.658028690421105</v>
      </c>
      <c r="K72" s="129">
        <f t="shared" si="15"/>
        <v>133.45673299398428</v>
      </c>
      <c r="L72" s="129">
        <f t="shared" si="15"/>
        <v>120.49976862563628</v>
      </c>
      <c r="M72" s="129">
        <f t="shared" si="15"/>
        <v>101.06432207311431</v>
      </c>
      <c r="N72" s="133">
        <f t="shared" si="15"/>
        <v>99.398426654326698</v>
      </c>
      <c r="O72" s="133">
        <f t="shared" si="15"/>
        <v>104.39611291068948</v>
      </c>
      <c r="P72" s="133">
        <f t="shared" si="15"/>
        <v>96.0666358167515</v>
      </c>
      <c r="Q72" s="133">
        <f t="shared" si="15"/>
        <v>82.554372975474323</v>
      </c>
      <c r="R72" s="125">
        <f t="shared" si="15"/>
        <v>111.24479407681629</v>
      </c>
      <c r="S72" s="51">
        <f t="shared" si="15"/>
        <v>104.58121240166589</v>
      </c>
      <c r="T72" s="51">
        <f t="shared" si="15"/>
        <v>83.294770939379916</v>
      </c>
      <c r="U72" s="51">
        <f t="shared" si="15"/>
        <v>126.60805182785748</v>
      </c>
      <c r="V72" s="51">
        <f t="shared" si="15"/>
        <v>310.04164738546967</v>
      </c>
      <c r="W72" s="51">
        <f t="shared" si="15"/>
        <v>180.65710319296622</v>
      </c>
      <c r="X72" s="51">
        <f t="shared" si="15"/>
        <v>231.18926422952336</v>
      </c>
      <c r="Y72" s="53">
        <f t="shared" si="15"/>
        <v>193.79916705229061</v>
      </c>
    </row>
    <row r="73" spans="1:25" s="134" customFormat="1" ht="16" x14ac:dyDescent="0.2">
      <c r="A73" s="118"/>
      <c r="B73" s="135" t="s">
        <v>36</v>
      </c>
      <c r="C73" s="136">
        <v>4</v>
      </c>
      <c r="D73" s="62" t="s">
        <v>16</v>
      </c>
      <c r="E73" s="62" t="s">
        <v>19</v>
      </c>
      <c r="F73" s="128">
        <f t="shared" si="15"/>
        <v>141.46772767462423</v>
      </c>
      <c r="G73" s="128">
        <f t="shared" si="15"/>
        <v>68.258178603006186</v>
      </c>
      <c r="H73" s="128">
        <f t="shared" si="15"/>
        <v>66.489832007073389</v>
      </c>
      <c r="I73" s="128">
        <f t="shared" si="15"/>
        <v>123.7842617152962</v>
      </c>
      <c r="J73" s="129">
        <f t="shared" si="15"/>
        <v>82.051282051282044</v>
      </c>
      <c r="K73" s="129">
        <f t="shared" si="15"/>
        <v>12.024756852343058</v>
      </c>
      <c r="L73" s="129">
        <f t="shared" si="15"/>
        <v>22.988505747126435</v>
      </c>
      <c r="M73" s="129">
        <f t="shared" si="15"/>
        <v>55.879752431476568</v>
      </c>
      <c r="N73" s="130">
        <f t="shared" si="15"/>
        <v>31.47656940760389</v>
      </c>
      <c r="O73" s="130">
        <f t="shared" si="15"/>
        <v>61.892130857648098</v>
      </c>
      <c r="P73" s="130">
        <f t="shared" si="15"/>
        <v>65.782493368700273</v>
      </c>
      <c r="Q73" s="130">
        <f t="shared" si="15"/>
        <v>112.82051282051282</v>
      </c>
      <c r="R73" s="125">
        <f t="shared" si="15"/>
        <v>4.9513704686118478</v>
      </c>
      <c r="S73" s="51">
        <f t="shared" si="15"/>
        <v>21.220159151193634</v>
      </c>
      <c r="T73" s="51">
        <f t="shared" si="15"/>
        <v>41.732979664014145</v>
      </c>
      <c r="U73" s="51">
        <f t="shared" si="15"/>
        <v>52.696728558797524</v>
      </c>
      <c r="V73" s="51">
        <f t="shared" si="15"/>
        <v>47.038019451812559</v>
      </c>
      <c r="W73" s="51">
        <f t="shared" si="15"/>
        <v>95.490716180371351</v>
      </c>
      <c r="X73" s="51">
        <f t="shared" si="15"/>
        <v>166.93191865605658</v>
      </c>
      <c r="Y73" s="53">
        <f t="shared" si="15"/>
        <v>103.62511052166225</v>
      </c>
    </row>
    <row r="74" spans="1:25" s="134" customFormat="1" ht="16" x14ac:dyDescent="0.2">
      <c r="A74" s="118"/>
      <c r="B74" s="131" t="s">
        <v>37</v>
      </c>
      <c r="C74" s="132">
        <v>4</v>
      </c>
      <c r="D74" s="137" t="s">
        <v>16</v>
      </c>
      <c r="E74" s="137" t="s">
        <v>19</v>
      </c>
      <c r="F74" s="128">
        <f t="shared" si="15"/>
        <v>109.736680955297</v>
      </c>
      <c r="G74" s="128">
        <f t="shared" si="15"/>
        <v>54.133496631965706</v>
      </c>
      <c r="H74" s="128">
        <f t="shared" si="15"/>
        <v>123.69871402327006</v>
      </c>
      <c r="I74" s="128">
        <f t="shared" si="15"/>
        <v>112.43110838946724</v>
      </c>
      <c r="J74" s="129">
        <f t="shared" si="15"/>
        <v>118.30985915492957</v>
      </c>
      <c r="K74" s="129">
        <f t="shared" si="15"/>
        <v>120.26944274341702</v>
      </c>
      <c r="L74" s="129">
        <f t="shared" si="15"/>
        <v>96.50949173300674</v>
      </c>
      <c r="M74" s="129">
        <f t="shared" si="15"/>
        <v>164.84996938150641</v>
      </c>
      <c r="N74" s="133">
        <f t="shared" si="15"/>
        <v>145.25413349663197</v>
      </c>
      <c r="O74" s="133">
        <f t="shared" si="15"/>
        <v>108.75688916105328</v>
      </c>
      <c r="P74" s="133">
        <f t="shared" si="15"/>
        <v>105.32761788120024</v>
      </c>
      <c r="Q74" s="133">
        <f t="shared" si="15"/>
        <v>154.3172075933864</v>
      </c>
      <c r="R74" s="125">
        <f t="shared" si="15"/>
        <v>43.110838946723824</v>
      </c>
      <c r="S74" s="51">
        <f t="shared" si="15"/>
        <v>149.66319657072873</v>
      </c>
      <c r="T74" s="51">
        <f t="shared" si="15"/>
        <v>166.56460502143295</v>
      </c>
      <c r="U74" s="51">
        <f t="shared" si="15"/>
        <v>135.21126760563379</v>
      </c>
      <c r="V74" s="51">
        <f t="shared" si="15"/>
        <v>159.70606246172687</v>
      </c>
      <c r="W74" s="51">
        <f t="shared" si="15"/>
        <v>215.30924678505818</v>
      </c>
      <c r="X74" s="51">
        <f t="shared" si="15"/>
        <v>242.49846907532148</v>
      </c>
      <c r="Y74" s="53">
        <f t="shared" si="15"/>
        <v>220.45315370483772</v>
      </c>
    </row>
    <row r="75" spans="1:25" s="134" customFormat="1" ht="17" thickBot="1" x14ac:dyDescent="0.25">
      <c r="A75" s="138"/>
      <c r="B75" s="139" t="s">
        <v>38</v>
      </c>
      <c r="C75" s="140">
        <v>4</v>
      </c>
      <c r="D75" s="141" t="s">
        <v>13</v>
      </c>
      <c r="E75" s="141" t="s">
        <v>14</v>
      </c>
      <c r="F75" s="142">
        <f t="shared" si="15"/>
        <v>127.96208530805686</v>
      </c>
      <c r="G75" s="142">
        <f t="shared" si="15"/>
        <v>62.559241706161139</v>
      </c>
      <c r="H75" s="142">
        <f t="shared" si="15"/>
        <v>118.48341232227489</v>
      </c>
      <c r="I75" s="142">
        <f t="shared" si="15"/>
        <v>90.995260663507111</v>
      </c>
      <c r="J75" s="143">
        <f t="shared" si="15"/>
        <v>172.51184834123222</v>
      </c>
      <c r="K75" s="143">
        <f t="shared" si="15"/>
        <v>108.5308056872038</v>
      </c>
      <c r="L75" s="143">
        <f t="shared" si="15"/>
        <v>103.7914691943128</v>
      </c>
      <c r="M75" s="143">
        <f t="shared" si="15"/>
        <v>155.92417061611374</v>
      </c>
      <c r="N75" s="144">
        <f t="shared" si="15"/>
        <v>56.872037914691944</v>
      </c>
      <c r="O75" s="144">
        <f t="shared" si="15"/>
        <v>69.66824644549763</v>
      </c>
      <c r="P75" s="144">
        <f t="shared" si="15"/>
        <v>88.151658767772517</v>
      </c>
      <c r="Q75" s="144">
        <f t="shared" si="15"/>
        <v>159.71563981042652</v>
      </c>
      <c r="R75" s="145">
        <f t="shared" si="15"/>
        <v>3.7914691943127963</v>
      </c>
      <c r="S75" s="69">
        <f t="shared" si="15"/>
        <v>33.175355450236964</v>
      </c>
      <c r="T75" s="69">
        <f t="shared" si="15"/>
        <v>8.5308056872037916</v>
      </c>
      <c r="U75" s="69">
        <f t="shared" si="15"/>
        <v>82.938388625592424</v>
      </c>
      <c r="V75" s="69">
        <f t="shared" si="15"/>
        <v>109.95260663507109</v>
      </c>
      <c r="W75" s="69">
        <f t="shared" si="15"/>
        <v>112.7962085308057</v>
      </c>
      <c r="X75" s="69">
        <f t="shared" si="15"/>
        <v>99.052132701421797</v>
      </c>
      <c r="Y75" s="146">
        <f t="shared" si="15"/>
        <v>94.786729857819907</v>
      </c>
    </row>
    <row r="76" spans="1:25" s="134" customFormat="1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134" customFormat="1" ht="16" x14ac:dyDescent="0.2">
      <c r="A77" s="8"/>
      <c r="B77" s="147"/>
      <c r="C77" s="147"/>
      <c r="D77" s="148"/>
      <c r="E77" s="148"/>
      <c r="F77" s="149"/>
      <c r="G77" s="149"/>
      <c r="H77" s="14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134" customFormat="1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x14ac:dyDescent="0.15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</row>
    <row r="80" spans="1:25" x14ac:dyDescent="0.15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</row>
    <row r="81" spans="1:25" x14ac:dyDescent="0.15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</row>
    <row r="82" spans="1:25" x14ac:dyDescent="0.15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</row>
    <row r="83" spans="1:25" x14ac:dyDescent="0.15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</row>
    <row r="84" spans="1:25" x14ac:dyDescent="0.15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</row>
    <row r="85" spans="1:25" x14ac:dyDescent="0.15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</row>
    <row r="86" spans="1:25" x14ac:dyDescent="0.15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</row>
    <row r="87" spans="1:25" x14ac:dyDescent="0.15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</row>
    <row r="88" spans="1:25" x14ac:dyDescent="0.15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</row>
    <row r="89" spans="1:25" x14ac:dyDescent="0.15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</row>
    <row r="90" spans="1:25" x14ac:dyDescent="0.15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</row>
  </sheetData>
  <mergeCells count="7">
    <mergeCell ref="B52:H52"/>
    <mergeCell ref="F1:I1"/>
    <mergeCell ref="J1:M1"/>
    <mergeCell ref="P1:S1"/>
    <mergeCell ref="T1:W1"/>
    <mergeCell ref="B27:H27"/>
    <mergeCell ref="A28:A50"/>
  </mergeCells>
  <conditionalFormatting sqref="R54:Y75">
    <cfRule type="cellIs" dxfId="27" priority="1" operator="greaterThan">
      <formula>50</formula>
    </cfRule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- OptoCeA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Irving, Ph.D.</dc:creator>
  <cp:lastModifiedBy>James Irving, Ph.D.</cp:lastModifiedBy>
  <dcterms:created xsi:type="dcterms:W3CDTF">2019-11-21T20:27:44Z</dcterms:created>
  <dcterms:modified xsi:type="dcterms:W3CDTF">2019-11-21T20:28:35Z</dcterms:modified>
</cp:coreProperties>
</file>