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SP_DELL_XPS\Downloads\"/>
    </mc:Choice>
  </mc:AlternateContent>
  <xr:revisionPtr revIDLastSave="0" documentId="13_ncr:1_{CE4542A4-D221-4E38-8963-FE98770ED9B5}" xr6:coauthVersionLast="47" xr6:coauthVersionMax="47" xr10:uidLastSave="{00000000-0000-0000-0000-000000000000}"/>
  <bookViews>
    <workbookView xWindow="-120" yWindow="-120" windowWidth="29040" windowHeight="15840" xr2:uid="{CF308A59-0A48-4B7E-BCD6-51F796A90AAE}"/>
  </bookViews>
  <sheets>
    <sheet name="Sheet1" sheetId="1" r:id="rId1"/>
  </sheets>
  <definedNames>
    <definedName name="_xlnm._FilterDatabase" localSheetId="0" hidden="1">Sheet1!$A$1:$S$255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5" i="1" l="1"/>
  <c r="G255" i="1"/>
  <c r="M255" i="1" s="1"/>
  <c r="H254" i="1"/>
  <c r="G254" i="1"/>
  <c r="M253" i="1"/>
  <c r="H253" i="1"/>
  <c r="G253" i="1"/>
  <c r="H252" i="1"/>
  <c r="G252" i="1"/>
  <c r="Q253" i="1" s="1"/>
  <c r="R251" i="1"/>
  <c r="Q251" i="1"/>
  <c r="M251" i="1"/>
  <c r="H251" i="1"/>
  <c r="G251" i="1"/>
  <c r="H250" i="1"/>
  <c r="M250" i="1" s="1"/>
  <c r="G250" i="1"/>
  <c r="R249" i="1"/>
  <c r="H249" i="1"/>
  <c r="G249" i="1"/>
  <c r="M249" i="1" s="1"/>
  <c r="R248" i="1"/>
  <c r="H248" i="1"/>
  <c r="R250" i="1" s="1"/>
  <c r="G248" i="1"/>
  <c r="M247" i="1"/>
  <c r="H247" i="1"/>
  <c r="G247" i="1"/>
  <c r="R246" i="1"/>
  <c r="Q246" i="1"/>
  <c r="M246" i="1"/>
  <c r="H246" i="1"/>
  <c r="G246" i="1"/>
  <c r="Q248" i="1" s="1"/>
  <c r="R245" i="1"/>
  <c r="H245" i="1"/>
  <c r="G245" i="1"/>
  <c r="M245" i="1" s="1"/>
  <c r="R244" i="1"/>
  <c r="M244" i="1"/>
  <c r="H244" i="1"/>
  <c r="G244" i="1"/>
  <c r="R243" i="1"/>
  <c r="H243" i="1"/>
  <c r="G243" i="1"/>
  <c r="R242" i="1"/>
  <c r="Q242" i="1"/>
  <c r="M242" i="1"/>
  <c r="H242" i="1"/>
  <c r="G242" i="1"/>
  <c r="R241" i="1"/>
  <c r="M241" i="1"/>
  <c r="H241" i="1"/>
  <c r="G241" i="1"/>
  <c r="H240" i="1"/>
  <c r="G240" i="1"/>
  <c r="H239" i="1"/>
  <c r="G239" i="1"/>
  <c r="M239" i="1" s="1"/>
  <c r="H238" i="1"/>
  <c r="M238" i="1" s="1"/>
  <c r="G238" i="1"/>
  <c r="H237" i="1"/>
  <c r="G237" i="1"/>
  <c r="M237" i="1" s="1"/>
  <c r="H236" i="1"/>
  <c r="G236" i="1"/>
  <c r="R235" i="1"/>
  <c r="Q235" i="1"/>
  <c r="M235" i="1"/>
  <c r="H235" i="1"/>
  <c r="G235" i="1"/>
  <c r="H234" i="1"/>
  <c r="G234" i="1"/>
  <c r="Q233" i="1"/>
  <c r="M233" i="1"/>
  <c r="H233" i="1"/>
  <c r="G233" i="1"/>
  <c r="H232" i="1"/>
  <c r="G232" i="1"/>
  <c r="Q234" i="1" s="1"/>
  <c r="M231" i="1"/>
  <c r="H231" i="1"/>
  <c r="G231" i="1"/>
  <c r="H230" i="1"/>
  <c r="R229" i="1" s="1"/>
  <c r="G230" i="1"/>
  <c r="M229" i="1"/>
  <c r="H229" i="1"/>
  <c r="G229" i="1"/>
  <c r="H228" i="1"/>
  <c r="M228" i="1" s="1"/>
  <c r="G228" i="1"/>
  <c r="H227" i="1"/>
  <c r="G227" i="1"/>
  <c r="M227" i="1" s="1"/>
  <c r="H226" i="1"/>
  <c r="G226" i="1"/>
  <c r="R225" i="1"/>
  <c r="H225" i="1"/>
  <c r="G225" i="1"/>
  <c r="M225" i="1" s="1"/>
  <c r="R224" i="1"/>
  <c r="H224" i="1"/>
  <c r="G224" i="1"/>
  <c r="H223" i="1"/>
  <c r="G223" i="1"/>
  <c r="M223" i="1" s="1"/>
  <c r="H222" i="1"/>
  <c r="G222" i="1"/>
  <c r="R221" i="1"/>
  <c r="M221" i="1"/>
  <c r="H221" i="1"/>
  <c r="G221" i="1"/>
  <c r="H220" i="1"/>
  <c r="G220" i="1"/>
  <c r="Q219" i="1"/>
  <c r="H219" i="1"/>
  <c r="G219" i="1"/>
  <c r="M219" i="1" s="1"/>
  <c r="M218" i="1"/>
  <c r="H218" i="1"/>
  <c r="G218" i="1"/>
  <c r="H217" i="1"/>
  <c r="G217" i="1"/>
  <c r="M217" i="1" s="1"/>
  <c r="R216" i="1"/>
  <c r="H216" i="1"/>
  <c r="G216" i="1"/>
  <c r="M215" i="1"/>
  <c r="H215" i="1"/>
  <c r="G215" i="1"/>
  <c r="Q214" i="1"/>
  <c r="H214" i="1"/>
  <c r="G214" i="1"/>
  <c r="R213" i="1"/>
  <c r="M213" i="1"/>
  <c r="H213" i="1"/>
  <c r="G213" i="1"/>
  <c r="H212" i="1"/>
  <c r="G212" i="1"/>
  <c r="H211" i="1"/>
  <c r="G211" i="1"/>
  <c r="H210" i="1"/>
  <c r="M210" i="1" s="1"/>
  <c r="G210" i="1"/>
  <c r="M209" i="1"/>
  <c r="H209" i="1"/>
  <c r="G209" i="1"/>
  <c r="H208" i="1"/>
  <c r="G208" i="1"/>
  <c r="H207" i="1"/>
  <c r="G207" i="1"/>
  <c r="M207" i="1" s="1"/>
  <c r="H206" i="1"/>
  <c r="G206" i="1"/>
  <c r="Q208" i="1" s="1"/>
  <c r="Q205" i="1"/>
  <c r="M205" i="1"/>
  <c r="H205" i="1"/>
  <c r="G205" i="1"/>
  <c r="H204" i="1"/>
  <c r="G204" i="1"/>
  <c r="H203" i="1"/>
  <c r="G203" i="1"/>
  <c r="M203" i="1" s="1"/>
  <c r="R202" i="1"/>
  <c r="H202" i="1"/>
  <c r="G202" i="1"/>
  <c r="H201" i="1"/>
  <c r="G201" i="1"/>
  <c r="H200" i="1"/>
  <c r="M200" i="1" s="1"/>
  <c r="G200" i="1"/>
  <c r="H199" i="1"/>
  <c r="G199" i="1"/>
  <c r="M199" i="1" s="1"/>
  <c r="H198" i="1"/>
  <c r="G198" i="1"/>
  <c r="Q197" i="1" s="1"/>
  <c r="M197" i="1"/>
  <c r="H197" i="1"/>
  <c r="G197" i="1"/>
  <c r="M196" i="1"/>
  <c r="H196" i="1"/>
  <c r="G196" i="1"/>
  <c r="R195" i="1"/>
  <c r="H195" i="1"/>
  <c r="G195" i="1"/>
  <c r="M195" i="1" s="1"/>
  <c r="R194" i="1"/>
  <c r="H194" i="1"/>
  <c r="G194" i="1"/>
  <c r="R193" i="1"/>
  <c r="M193" i="1"/>
  <c r="H193" i="1"/>
  <c r="G193" i="1"/>
  <c r="R192" i="1"/>
  <c r="M192" i="1"/>
  <c r="H192" i="1"/>
  <c r="G192" i="1"/>
  <c r="R191" i="1"/>
  <c r="M191" i="1"/>
  <c r="H191" i="1"/>
  <c r="G191" i="1"/>
  <c r="Q190" i="1"/>
  <c r="H190" i="1"/>
  <c r="M190" i="1" s="1"/>
  <c r="G190" i="1"/>
  <c r="H189" i="1"/>
  <c r="G189" i="1"/>
  <c r="M189" i="1" s="1"/>
  <c r="H188" i="1"/>
  <c r="R190" i="1" s="1"/>
  <c r="S190" i="1" s="1"/>
  <c r="G188" i="1"/>
  <c r="H187" i="1"/>
  <c r="G187" i="1"/>
  <c r="M186" i="1"/>
  <c r="H186" i="1"/>
  <c r="G186" i="1"/>
  <c r="R185" i="1"/>
  <c r="M185" i="1"/>
  <c r="H185" i="1"/>
  <c r="G185" i="1"/>
  <c r="M184" i="1"/>
  <c r="H184" i="1"/>
  <c r="G184" i="1"/>
  <c r="R183" i="1"/>
  <c r="Q183" i="1"/>
  <c r="M183" i="1"/>
  <c r="H183" i="1"/>
  <c r="G183" i="1"/>
  <c r="H182" i="1"/>
  <c r="G182" i="1"/>
  <c r="H181" i="1"/>
  <c r="G181" i="1"/>
  <c r="R180" i="1"/>
  <c r="M180" i="1"/>
  <c r="H180" i="1"/>
  <c r="G180" i="1"/>
  <c r="M179" i="1"/>
  <c r="H179" i="1"/>
  <c r="G179" i="1"/>
  <c r="R178" i="1"/>
  <c r="Q178" i="1"/>
  <c r="H178" i="1"/>
  <c r="G178" i="1"/>
  <c r="R177" i="1"/>
  <c r="H177" i="1"/>
  <c r="G177" i="1"/>
  <c r="M177" i="1" s="1"/>
  <c r="R176" i="1"/>
  <c r="H176" i="1"/>
  <c r="G176" i="1"/>
  <c r="R175" i="1"/>
  <c r="Q175" i="1"/>
  <c r="M175" i="1"/>
  <c r="H175" i="1"/>
  <c r="G175" i="1"/>
  <c r="M174" i="1"/>
  <c r="H174" i="1"/>
  <c r="G174" i="1"/>
  <c r="R173" i="1"/>
  <c r="M173" i="1"/>
  <c r="H173" i="1"/>
  <c r="G173" i="1"/>
  <c r="R172" i="1"/>
  <c r="H172" i="1"/>
  <c r="G172" i="1"/>
  <c r="M172" i="1" s="1"/>
  <c r="R171" i="1"/>
  <c r="H171" i="1"/>
  <c r="G171" i="1"/>
  <c r="M170" i="1"/>
  <c r="H170" i="1"/>
  <c r="G170" i="1"/>
  <c r="M169" i="1"/>
  <c r="H169" i="1"/>
  <c r="G169" i="1"/>
  <c r="Q168" i="1"/>
  <c r="H168" i="1"/>
  <c r="G168" i="1"/>
  <c r="M168" i="1" s="1"/>
  <c r="M167" i="1"/>
  <c r="H167" i="1"/>
  <c r="G167" i="1"/>
  <c r="H166" i="1"/>
  <c r="G166" i="1"/>
  <c r="M165" i="1"/>
  <c r="H165" i="1"/>
  <c r="G165" i="1"/>
  <c r="H164" i="1"/>
  <c r="G164" i="1"/>
  <c r="M164" i="1" s="1"/>
  <c r="R163" i="1"/>
  <c r="H163" i="1"/>
  <c r="G163" i="1"/>
  <c r="M163" i="1" s="1"/>
  <c r="H162" i="1"/>
  <c r="G162" i="1"/>
  <c r="R161" i="1"/>
  <c r="M161" i="1"/>
  <c r="H161" i="1"/>
  <c r="G161" i="1"/>
  <c r="R160" i="1"/>
  <c r="H160" i="1"/>
  <c r="M160" i="1" s="1"/>
  <c r="G160" i="1"/>
  <c r="H159" i="1"/>
  <c r="G159" i="1"/>
  <c r="M159" i="1" s="1"/>
  <c r="R158" i="1"/>
  <c r="H158" i="1"/>
  <c r="G158" i="1"/>
  <c r="H157" i="1"/>
  <c r="G157" i="1"/>
  <c r="M157" i="1" s="1"/>
  <c r="R156" i="1"/>
  <c r="H156" i="1"/>
  <c r="G156" i="1"/>
  <c r="R155" i="1"/>
  <c r="M155" i="1"/>
  <c r="H155" i="1"/>
  <c r="G155" i="1"/>
  <c r="R154" i="1"/>
  <c r="H154" i="1"/>
  <c r="G154" i="1"/>
  <c r="Q155" i="1" s="1"/>
  <c r="R153" i="1"/>
  <c r="M153" i="1"/>
  <c r="H153" i="1"/>
  <c r="G153" i="1"/>
  <c r="R152" i="1"/>
  <c r="M152" i="1"/>
  <c r="H152" i="1"/>
  <c r="G152" i="1"/>
  <c r="R151" i="1"/>
  <c r="M151" i="1"/>
  <c r="H151" i="1"/>
  <c r="G151" i="1"/>
  <c r="M150" i="1"/>
  <c r="H150" i="1"/>
  <c r="R148" i="1" s="1"/>
  <c r="G150" i="1"/>
  <c r="M149" i="1"/>
  <c r="H149" i="1"/>
  <c r="G149" i="1"/>
  <c r="H148" i="1"/>
  <c r="M148" i="1" s="1"/>
  <c r="G148" i="1"/>
  <c r="H147" i="1"/>
  <c r="G147" i="1"/>
  <c r="M147" i="1" s="1"/>
  <c r="Q146" i="1"/>
  <c r="H146" i="1"/>
  <c r="G146" i="1"/>
  <c r="H145" i="1"/>
  <c r="G145" i="1"/>
  <c r="M145" i="1" s="1"/>
  <c r="M144" i="1"/>
  <c r="H144" i="1"/>
  <c r="G144" i="1"/>
  <c r="R143" i="1"/>
  <c r="S143" i="1" s="1"/>
  <c r="Q143" i="1"/>
  <c r="H143" i="1"/>
  <c r="G143" i="1"/>
  <c r="M143" i="1" s="1"/>
  <c r="Q142" i="1"/>
  <c r="H142" i="1"/>
  <c r="G142" i="1"/>
  <c r="Q141" i="1"/>
  <c r="H141" i="1"/>
  <c r="G141" i="1"/>
  <c r="H140" i="1"/>
  <c r="G140" i="1"/>
  <c r="Q136" i="1" s="1"/>
  <c r="H139" i="1"/>
  <c r="G139" i="1"/>
  <c r="R138" i="1"/>
  <c r="H138" i="1"/>
  <c r="G138" i="1"/>
  <c r="R137" i="1"/>
  <c r="Q137" i="1"/>
  <c r="M137" i="1"/>
  <c r="H137" i="1"/>
  <c r="G137" i="1"/>
  <c r="M136" i="1"/>
  <c r="H136" i="1"/>
  <c r="G136" i="1"/>
  <c r="H135" i="1"/>
  <c r="G135" i="1"/>
  <c r="M135" i="1" s="1"/>
  <c r="H134" i="1"/>
  <c r="M134" i="1" s="1"/>
  <c r="G134" i="1"/>
  <c r="Q133" i="1"/>
  <c r="M133" i="1"/>
  <c r="H133" i="1"/>
  <c r="G133" i="1"/>
  <c r="Q132" i="1"/>
  <c r="H132" i="1"/>
  <c r="G132" i="1"/>
  <c r="Q131" i="1"/>
  <c r="H131" i="1"/>
  <c r="G131" i="1"/>
  <c r="M131" i="1" s="1"/>
  <c r="H130" i="1"/>
  <c r="G130" i="1"/>
  <c r="R129" i="1"/>
  <c r="Q129" i="1"/>
  <c r="H129" i="1"/>
  <c r="G129" i="1"/>
  <c r="M129" i="1" s="1"/>
  <c r="H128" i="1"/>
  <c r="G128" i="1"/>
  <c r="M128" i="1" s="1"/>
  <c r="H127" i="1"/>
  <c r="G127" i="1"/>
  <c r="M126" i="1"/>
  <c r="H126" i="1"/>
  <c r="G126" i="1"/>
  <c r="H125" i="1"/>
  <c r="G125" i="1"/>
  <c r="M125" i="1" s="1"/>
  <c r="H124" i="1"/>
  <c r="G124" i="1"/>
  <c r="Q124" i="1" s="1"/>
  <c r="H123" i="1"/>
  <c r="G123" i="1"/>
  <c r="M123" i="1" s="1"/>
  <c r="H122" i="1"/>
  <c r="G122" i="1"/>
  <c r="M122" i="1" s="1"/>
  <c r="H121" i="1"/>
  <c r="G121" i="1"/>
  <c r="M121" i="1" s="1"/>
  <c r="H120" i="1"/>
  <c r="R121" i="1" s="1"/>
  <c r="S121" i="1" s="1"/>
  <c r="G120" i="1"/>
  <c r="H119" i="1"/>
  <c r="G119" i="1"/>
  <c r="M119" i="1" s="1"/>
  <c r="H118" i="1"/>
  <c r="G118" i="1"/>
  <c r="Q121" i="1" s="1"/>
  <c r="M117" i="1"/>
  <c r="H117" i="1"/>
  <c r="G117" i="1"/>
  <c r="R116" i="1"/>
  <c r="M116" i="1"/>
  <c r="H116" i="1"/>
  <c r="G116" i="1"/>
  <c r="H115" i="1"/>
  <c r="G115" i="1"/>
  <c r="M115" i="1" s="1"/>
  <c r="R114" i="1"/>
  <c r="H114" i="1"/>
  <c r="G114" i="1"/>
  <c r="R113" i="1"/>
  <c r="M113" i="1"/>
  <c r="H113" i="1"/>
  <c r="G113" i="1"/>
  <c r="R112" i="1"/>
  <c r="M112" i="1"/>
  <c r="H112" i="1"/>
  <c r="G112" i="1"/>
  <c r="Q111" i="1"/>
  <c r="M111" i="1"/>
  <c r="H111" i="1"/>
  <c r="G111" i="1"/>
  <c r="H110" i="1"/>
  <c r="G110" i="1"/>
  <c r="M109" i="1"/>
  <c r="H109" i="1"/>
  <c r="G109" i="1"/>
  <c r="H108" i="1"/>
  <c r="G108" i="1"/>
  <c r="Q109" i="1" s="1"/>
  <c r="M107" i="1"/>
  <c r="H107" i="1"/>
  <c r="G107" i="1"/>
  <c r="H106" i="1"/>
  <c r="G106" i="1"/>
  <c r="M105" i="1"/>
  <c r="H105" i="1"/>
  <c r="G105" i="1"/>
  <c r="M104" i="1"/>
  <c r="H104" i="1"/>
  <c r="G104" i="1"/>
  <c r="M103" i="1"/>
  <c r="H103" i="1"/>
  <c r="G103" i="1"/>
  <c r="H102" i="1"/>
  <c r="G102" i="1"/>
  <c r="Q101" i="1"/>
  <c r="H101" i="1"/>
  <c r="G101" i="1"/>
  <c r="M101" i="1" s="1"/>
  <c r="H100" i="1"/>
  <c r="G100" i="1"/>
  <c r="R99" i="1"/>
  <c r="S99" i="1" s="1"/>
  <c r="Q99" i="1"/>
  <c r="M99" i="1"/>
  <c r="H99" i="1"/>
  <c r="G99" i="1"/>
  <c r="R98" i="1"/>
  <c r="H98" i="1"/>
  <c r="G98" i="1"/>
  <c r="H97" i="1"/>
  <c r="G97" i="1"/>
  <c r="R96" i="1"/>
  <c r="H96" i="1"/>
  <c r="G96" i="1"/>
  <c r="R95" i="1"/>
  <c r="H95" i="1"/>
  <c r="G95" i="1"/>
  <c r="M95" i="1" s="1"/>
  <c r="R94" i="1"/>
  <c r="H94" i="1"/>
  <c r="G94" i="1"/>
  <c r="M94" i="1" s="1"/>
  <c r="R93" i="1"/>
  <c r="H93" i="1"/>
  <c r="G93" i="1"/>
  <c r="R92" i="1"/>
  <c r="M92" i="1"/>
  <c r="H92" i="1"/>
  <c r="G92" i="1"/>
  <c r="M91" i="1"/>
  <c r="H91" i="1"/>
  <c r="G91" i="1"/>
  <c r="H90" i="1"/>
  <c r="M90" i="1" s="1"/>
  <c r="G90" i="1"/>
  <c r="M89" i="1"/>
  <c r="H89" i="1"/>
  <c r="G89" i="1"/>
  <c r="H88" i="1"/>
  <c r="G88" i="1"/>
  <c r="H87" i="1"/>
  <c r="G87" i="1"/>
  <c r="R86" i="1"/>
  <c r="S86" i="1" s="1"/>
  <c r="Q86" i="1"/>
  <c r="H86" i="1"/>
  <c r="G86" i="1"/>
  <c r="M85" i="1"/>
  <c r="H85" i="1"/>
  <c r="G85" i="1"/>
  <c r="H84" i="1"/>
  <c r="M84" i="1" s="1"/>
  <c r="G84" i="1"/>
  <c r="Q83" i="1"/>
  <c r="H83" i="1"/>
  <c r="G83" i="1"/>
  <c r="M83" i="1" s="1"/>
  <c r="M82" i="1"/>
  <c r="H82" i="1"/>
  <c r="G82" i="1"/>
  <c r="H81" i="1"/>
  <c r="G81" i="1"/>
  <c r="M81" i="1" s="1"/>
  <c r="R80" i="1"/>
  <c r="S80" i="1" s="1"/>
  <c r="H80" i="1"/>
  <c r="G80" i="1"/>
  <c r="H79" i="1"/>
  <c r="G79" i="1"/>
  <c r="Q80" i="1" s="1"/>
  <c r="R78" i="1"/>
  <c r="M78" i="1"/>
  <c r="H78" i="1"/>
  <c r="G78" i="1"/>
  <c r="M77" i="1"/>
  <c r="H77" i="1"/>
  <c r="G77" i="1"/>
  <c r="H76" i="1"/>
  <c r="R74" i="1" s="1"/>
  <c r="G76" i="1"/>
  <c r="M75" i="1"/>
  <c r="H75" i="1"/>
  <c r="G75" i="1"/>
  <c r="H74" i="1"/>
  <c r="G74" i="1"/>
  <c r="M74" i="1" s="1"/>
  <c r="M73" i="1"/>
  <c r="H73" i="1"/>
  <c r="G73" i="1"/>
  <c r="Q74" i="1" s="1"/>
  <c r="H72" i="1"/>
  <c r="G72" i="1"/>
  <c r="Q76" i="1" s="1"/>
  <c r="H71" i="1"/>
  <c r="G71" i="1"/>
  <c r="M71" i="1" s="1"/>
  <c r="H70" i="1"/>
  <c r="G70" i="1"/>
  <c r="Q70" i="1" s="1"/>
  <c r="Q69" i="1"/>
  <c r="M69" i="1"/>
  <c r="H69" i="1"/>
  <c r="G69" i="1"/>
  <c r="R68" i="1"/>
  <c r="M68" i="1"/>
  <c r="H68" i="1"/>
  <c r="G68" i="1"/>
  <c r="M67" i="1"/>
  <c r="H67" i="1"/>
  <c r="G67" i="1"/>
  <c r="H66" i="1"/>
  <c r="G66" i="1"/>
  <c r="H65" i="1"/>
  <c r="G65" i="1"/>
  <c r="M65" i="1" s="1"/>
  <c r="R64" i="1"/>
  <c r="S64" i="1" s="1"/>
  <c r="Q64" i="1"/>
  <c r="H64" i="1"/>
  <c r="G64" i="1"/>
  <c r="H63" i="1"/>
  <c r="G63" i="1"/>
  <c r="H62" i="1"/>
  <c r="G62" i="1"/>
  <c r="M61" i="1"/>
  <c r="H61" i="1"/>
  <c r="G61" i="1"/>
  <c r="R60" i="1"/>
  <c r="Q60" i="1"/>
  <c r="H60" i="1"/>
  <c r="G60" i="1"/>
  <c r="H59" i="1"/>
  <c r="G59" i="1"/>
  <c r="M59" i="1" s="1"/>
  <c r="H58" i="1"/>
  <c r="G58" i="1"/>
  <c r="M57" i="1"/>
  <c r="H57" i="1"/>
  <c r="G57" i="1"/>
  <c r="R56" i="1"/>
  <c r="S56" i="1" s="1"/>
  <c r="Q56" i="1"/>
  <c r="M56" i="1"/>
  <c r="H56" i="1"/>
  <c r="G56" i="1"/>
  <c r="H55" i="1"/>
  <c r="G55" i="1"/>
  <c r="M55" i="1" s="1"/>
  <c r="H54" i="1"/>
  <c r="G54" i="1"/>
  <c r="Q53" i="1"/>
  <c r="H53" i="1"/>
  <c r="G53" i="1"/>
  <c r="M53" i="1" s="1"/>
  <c r="H52" i="1"/>
  <c r="G52" i="1"/>
  <c r="M51" i="1"/>
  <c r="H51" i="1"/>
  <c r="G51" i="1"/>
  <c r="H50" i="1"/>
  <c r="G50" i="1"/>
  <c r="H49" i="1"/>
  <c r="G49" i="1"/>
  <c r="M49" i="1" s="1"/>
  <c r="H48" i="1"/>
  <c r="G48" i="1"/>
  <c r="H47" i="1"/>
  <c r="G47" i="1"/>
  <c r="R46" i="1"/>
  <c r="H46" i="1"/>
  <c r="G46" i="1"/>
  <c r="M46" i="1" s="1"/>
  <c r="Q45" i="1"/>
  <c r="M45" i="1"/>
  <c r="H45" i="1"/>
  <c r="G45" i="1"/>
  <c r="R44" i="1"/>
  <c r="H44" i="1"/>
  <c r="G44" i="1"/>
  <c r="H43" i="1"/>
  <c r="G43" i="1"/>
  <c r="M43" i="1" s="1"/>
  <c r="H42" i="1"/>
  <c r="M42" i="1" s="1"/>
  <c r="G42" i="1"/>
  <c r="Q46" i="1" s="1"/>
  <c r="Q41" i="1"/>
  <c r="H41" i="1"/>
  <c r="G41" i="1"/>
  <c r="M41" i="1" s="1"/>
  <c r="H40" i="1"/>
  <c r="R39" i="1" s="1"/>
  <c r="G40" i="1"/>
  <c r="H39" i="1"/>
  <c r="G39" i="1"/>
  <c r="M39" i="1" s="1"/>
  <c r="R38" i="1"/>
  <c r="H38" i="1"/>
  <c r="G38" i="1"/>
  <c r="R37" i="1"/>
  <c r="M37" i="1"/>
  <c r="H37" i="1"/>
  <c r="G37" i="1"/>
  <c r="M36" i="1"/>
  <c r="H36" i="1"/>
  <c r="G36" i="1"/>
  <c r="H35" i="1"/>
  <c r="G35" i="1"/>
  <c r="M35" i="1" s="1"/>
  <c r="H34" i="1"/>
  <c r="G34" i="1"/>
  <c r="H33" i="1"/>
  <c r="G33" i="1"/>
  <c r="M33" i="1" s="1"/>
  <c r="R32" i="1"/>
  <c r="H32" i="1"/>
  <c r="G32" i="1"/>
  <c r="H31" i="1"/>
  <c r="G31" i="1"/>
  <c r="M31" i="1" s="1"/>
  <c r="H30" i="1"/>
  <c r="R30" i="1" s="1"/>
  <c r="G30" i="1"/>
  <c r="Q27" i="1" s="1"/>
  <c r="H29" i="1"/>
  <c r="G29" i="1"/>
  <c r="M29" i="1" s="1"/>
  <c r="M28" i="1"/>
  <c r="H28" i="1"/>
  <c r="G28" i="1"/>
  <c r="M27" i="1"/>
  <c r="H27" i="1"/>
  <c r="G27" i="1"/>
  <c r="H26" i="1"/>
  <c r="G26" i="1"/>
  <c r="H25" i="1"/>
  <c r="G25" i="1"/>
  <c r="M25" i="1" s="1"/>
  <c r="M24" i="1"/>
  <c r="H24" i="1"/>
  <c r="G24" i="1"/>
  <c r="H23" i="1"/>
  <c r="G23" i="1"/>
  <c r="Q25" i="1" s="1"/>
  <c r="M22" i="1"/>
  <c r="H22" i="1"/>
  <c r="G22" i="1"/>
  <c r="H21" i="1"/>
  <c r="G21" i="1"/>
  <c r="M21" i="1" s="1"/>
  <c r="H20" i="1"/>
  <c r="G20" i="1"/>
  <c r="H19" i="1"/>
  <c r="G19" i="1"/>
  <c r="Q21" i="1" s="1"/>
  <c r="H18" i="1"/>
  <c r="G18" i="1"/>
  <c r="R17" i="1"/>
  <c r="M17" i="1"/>
  <c r="H17" i="1"/>
  <c r="G17" i="1"/>
  <c r="M16" i="1"/>
  <c r="H16" i="1"/>
  <c r="G16" i="1"/>
  <c r="M15" i="1"/>
  <c r="H15" i="1"/>
  <c r="G15" i="1"/>
  <c r="H14" i="1"/>
  <c r="M14" i="1" s="1"/>
  <c r="G14" i="1"/>
  <c r="H13" i="1"/>
  <c r="M13" i="1" s="1"/>
  <c r="G13" i="1"/>
  <c r="R12" i="1"/>
  <c r="H12" i="1"/>
  <c r="G12" i="1"/>
  <c r="Q16" i="1" s="1"/>
  <c r="H11" i="1"/>
  <c r="G11" i="1"/>
  <c r="H10" i="1"/>
  <c r="G10" i="1"/>
  <c r="H9" i="1"/>
  <c r="G9" i="1"/>
  <c r="Q7" i="1" s="1"/>
  <c r="R8" i="1"/>
  <c r="S8" i="1" s="1"/>
  <c r="Q8" i="1"/>
  <c r="H8" i="1"/>
  <c r="G8" i="1"/>
  <c r="M7" i="1"/>
  <c r="H7" i="1"/>
  <c r="G7" i="1"/>
  <c r="H6" i="1"/>
  <c r="G6" i="1"/>
  <c r="H5" i="1"/>
  <c r="R6" i="1" s="1"/>
  <c r="G5" i="1"/>
  <c r="Q3" i="1" s="1"/>
  <c r="H4" i="1"/>
  <c r="G4" i="1"/>
  <c r="Q2" i="1" s="1"/>
  <c r="M3" i="1"/>
  <c r="H3" i="1"/>
  <c r="G3" i="1"/>
  <c r="H2" i="1"/>
  <c r="G2" i="1"/>
  <c r="S46" i="1" l="1"/>
  <c r="S30" i="1"/>
  <c r="S68" i="1"/>
  <c r="S161" i="1"/>
  <c r="S17" i="1"/>
  <c r="N139" i="1"/>
  <c r="S32" i="1"/>
  <c r="S155" i="1"/>
  <c r="M124" i="1"/>
  <c r="N126" i="1" s="1"/>
  <c r="S78" i="1"/>
  <c r="S129" i="1"/>
  <c r="S60" i="1"/>
  <c r="Q12" i="1"/>
  <c r="S12" i="1" s="1"/>
  <c r="N46" i="1"/>
  <c r="I46" i="1" s="1"/>
  <c r="R107" i="1"/>
  <c r="R108" i="1"/>
  <c r="R110" i="1"/>
  <c r="M108" i="1"/>
  <c r="R109" i="1"/>
  <c r="S109" i="1" s="1"/>
  <c r="R111" i="1"/>
  <c r="S111" i="1" s="1"/>
  <c r="M130" i="1"/>
  <c r="R130" i="1"/>
  <c r="R127" i="1"/>
  <c r="Q194" i="1"/>
  <c r="S194" i="1" s="1"/>
  <c r="M194" i="1"/>
  <c r="N195" i="1" s="1"/>
  <c r="Q191" i="1"/>
  <c r="S191" i="1" s="1"/>
  <c r="Q193" i="1"/>
  <c r="S193" i="1" s="1"/>
  <c r="Q192" i="1"/>
  <c r="S192" i="1" s="1"/>
  <c r="Q195" i="1"/>
  <c r="S195" i="1" s="1"/>
  <c r="S74" i="1"/>
  <c r="M79" i="1"/>
  <c r="Q5" i="1"/>
  <c r="Q19" i="1"/>
  <c r="Q34" i="1"/>
  <c r="Q33" i="1"/>
  <c r="Q36" i="1"/>
  <c r="R90" i="1"/>
  <c r="R89" i="1"/>
  <c r="R88" i="1"/>
  <c r="R91" i="1"/>
  <c r="M88" i="1"/>
  <c r="R87" i="1"/>
  <c r="Q95" i="1"/>
  <c r="S95" i="1" s="1"/>
  <c r="Q116" i="1"/>
  <c r="S116" i="1" s="1"/>
  <c r="N151" i="1"/>
  <c r="Q159" i="1"/>
  <c r="S178" i="1"/>
  <c r="M240" i="1"/>
  <c r="M6" i="1"/>
  <c r="M9" i="1"/>
  <c r="R34" i="1"/>
  <c r="S34" i="1" s="1"/>
  <c r="R33" i="1"/>
  <c r="S33" i="1" s="1"/>
  <c r="R36" i="1"/>
  <c r="S36" i="1" s="1"/>
  <c r="R35" i="1"/>
  <c r="S35" i="1" s="1"/>
  <c r="Q35" i="1"/>
  <c r="M54" i="1"/>
  <c r="R54" i="1"/>
  <c r="Q57" i="1"/>
  <c r="R72" i="1"/>
  <c r="S72" i="1" s="1"/>
  <c r="S151" i="1"/>
  <c r="N155" i="1"/>
  <c r="Q203" i="1"/>
  <c r="Q204" i="1"/>
  <c r="Q202" i="1"/>
  <c r="M20" i="1"/>
  <c r="R20" i="1"/>
  <c r="R19" i="1"/>
  <c r="Q61" i="1"/>
  <c r="M76" i="1"/>
  <c r="N96" i="1"/>
  <c r="N95" i="1"/>
  <c r="N94" i="1"/>
  <c r="S112" i="1"/>
  <c r="R16" i="1"/>
  <c r="S16" i="1" s="1"/>
  <c r="M32" i="1"/>
  <c r="Q59" i="1"/>
  <c r="Q58" i="1"/>
  <c r="R76" i="1"/>
  <c r="S76" i="1" s="1"/>
  <c r="R104" i="1"/>
  <c r="Q119" i="1"/>
  <c r="M139" i="1"/>
  <c r="Q138" i="1"/>
  <c r="S138" i="1" s="1"/>
  <c r="M201" i="1"/>
  <c r="M214" i="1"/>
  <c r="R214" i="1"/>
  <c r="S214" i="1" s="1"/>
  <c r="R211" i="1"/>
  <c r="R215" i="1"/>
  <c r="Q32" i="1"/>
  <c r="R61" i="1"/>
  <c r="R59" i="1"/>
  <c r="R57" i="1"/>
  <c r="R58" i="1"/>
  <c r="S58" i="1" s="1"/>
  <c r="M58" i="1"/>
  <c r="Q66" i="1"/>
  <c r="M66" i="1"/>
  <c r="R62" i="1"/>
  <c r="Q201" i="1"/>
  <c r="M120" i="1"/>
  <c r="R117" i="1"/>
  <c r="S117" i="1" s="1"/>
  <c r="R126" i="1"/>
  <c r="S126" i="1" s="1"/>
  <c r="Q158" i="1"/>
  <c r="S158" i="1" s="1"/>
  <c r="Q157" i="1"/>
  <c r="Q156" i="1"/>
  <c r="S156" i="1" s="1"/>
  <c r="Q160" i="1"/>
  <c r="S160" i="1" s="1"/>
  <c r="Q166" i="1"/>
  <c r="Q167" i="1"/>
  <c r="Q170" i="1"/>
  <c r="Q169" i="1"/>
  <c r="M40" i="1"/>
  <c r="N38" i="1" s="1"/>
  <c r="N124" i="1"/>
  <c r="P124" i="1" s="1"/>
  <c r="N125" i="1"/>
  <c r="M127" i="1"/>
  <c r="Q128" i="1"/>
  <c r="Q127" i="1"/>
  <c r="Q130" i="1"/>
  <c r="R140" i="1"/>
  <c r="R139" i="1"/>
  <c r="S139" i="1" s="1"/>
  <c r="R168" i="1"/>
  <c r="S168" i="1" s="1"/>
  <c r="R167" i="1"/>
  <c r="R169" i="1"/>
  <c r="R166" i="1"/>
  <c r="R170" i="1"/>
  <c r="M166" i="1"/>
  <c r="Q31" i="1"/>
  <c r="Q28" i="1"/>
  <c r="Q30" i="1"/>
  <c r="Q113" i="1"/>
  <c r="S113" i="1" s="1"/>
  <c r="Q120" i="1"/>
  <c r="Q118" i="1"/>
  <c r="Q117" i="1"/>
  <c r="S152" i="1"/>
  <c r="S202" i="1"/>
  <c r="N107" i="1"/>
  <c r="M5" i="1"/>
  <c r="M23" i="1"/>
  <c r="N26" i="1" s="1"/>
  <c r="M10" i="1"/>
  <c r="S180" i="1"/>
  <c r="Q39" i="1"/>
  <c r="S39" i="1" s="1"/>
  <c r="M38" i="1"/>
  <c r="Q38" i="1"/>
  <c r="S38" i="1" s="1"/>
  <c r="Q6" i="1"/>
  <c r="S6" i="1" s="1"/>
  <c r="S175" i="1"/>
  <c r="R40" i="1"/>
  <c r="S40" i="1" s="1"/>
  <c r="N44" i="1"/>
  <c r="M63" i="1"/>
  <c r="Q63" i="1"/>
  <c r="Q62" i="1"/>
  <c r="Q93" i="1"/>
  <c r="S93" i="1" s="1"/>
  <c r="M98" i="1"/>
  <c r="R101" i="1"/>
  <c r="S101" i="1" s="1"/>
  <c r="R100" i="1"/>
  <c r="S100" i="1" s="1"/>
  <c r="R97" i="1"/>
  <c r="S97" i="1" s="1"/>
  <c r="Q115" i="1"/>
  <c r="Q114" i="1"/>
  <c r="S114" i="1" s="1"/>
  <c r="Q112" i="1"/>
  <c r="M114" i="1"/>
  <c r="Q177" i="1"/>
  <c r="Q179" i="1"/>
  <c r="Q180" i="1"/>
  <c r="Q176" i="1"/>
  <c r="N200" i="1"/>
  <c r="N198" i="1"/>
  <c r="P198" i="1" s="1"/>
  <c r="S216" i="1"/>
  <c r="N28" i="1"/>
  <c r="I28" i="1" s="1"/>
  <c r="Q50" i="1"/>
  <c r="Q49" i="1"/>
  <c r="M47" i="1"/>
  <c r="Q47" i="1"/>
  <c r="Q51" i="1"/>
  <c r="Q164" i="1"/>
  <c r="Q162" i="1"/>
  <c r="Q161" i="1"/>
  <c r="N82" i="1"/>
  <c r="P82" i="1" s="1"/>
  <c r="N84" i="1"/>
  <c r="P84" i="1" s="1"/>
  <c r="S98" i="1"/>
  <c r="Q196" i="1"/>
  <c r="Q200" i="1"/>
  <c r="Q14" i="1"/>
  <c r="Q13" i="1"/>
  <c r="Q15" i="1"/>
  <c r="M30" i="1"/>
  <c r="N31" i="1" s="1"/>
  <c r="R31" i="1"/>
  <c r="S31" i="1" s="1"/>
  <c r="R28" i="1"/>
  <c r="S28" i="1" s="1"/>
  <c r="R27" i="1"/>
  <c r="S27" i="1" s="1"/>
  <c r="Q152" i="1"/>
  <c r="Q154" i="1"/>
  <c r="M154" i="1"/>
  <c r="N152" i="1" s="1"/>
  <c r="Q151" i="1"/>
  <c r="Q153" i="1"/>
  <c r="S153" i="1" s="1"/>
  <c r="S177" i="1"/>
  <c r="R188" i="1"/>
  <c r="S188" i="1" s="1"/>
  <c r="M188" i="1"/>
  <c r="N188" i="1" s="1"/>
  <c r="R199" i="1"/>
  <c r="R196" i="1"/>
  <c r="R200" i="1"/>
  <c r="M198" i="1"/>
  <c r="N197" i="1" s="1"/>
  <c r="M12" i="1"/>
  <c r="M19" i="1"/>
  <c r="Q79" i="1"/>
  <c r="Q81" i="1"/>
  <c r="Q78" i="1"/>
  <c r="Q88" i="1"/>
  <c r="Q87" i="1"/>
  <c r="Q89" i="1"/>
  <c r="Q91" i="1"/>
  <c r="Q90" i="1"/>
  <c r="M87" i="1"/>
  <c r="S249" i="1"/>
  <c r="N83" i="1"/>
  <c r="S137" i="1"/>
  <c r="M50" i="1"/>
  <c r="R135" i="1"/>
  <c r="R134" i="1"/>
  <c r="R131" i="1"/>
  <c r="S131" i="1" s="1"/>
  <c r="R133" i="1"/>
  <c r="S133" i="1" s="1"/>
  <c r="S183" i="1"/>
  <c r="Q206" i="1"/>
  <c r="Q209" i="1"/>
  <c r="Q207" i="1"/>
  <c r="Q210" i="1"/>
  <c r="R2" i="1"/>
  <c r="S2" i="1" s="1"/>
  <c r="Q20" i="1"/>
  <c r="N43" i="1"/>
  <c r="Q92" i="1"/>
  <c r="Q24" i="1"/>
  <c r="S92" i="1"/>
  <c r="Q98" i="1"/>
  <c r="Q100" i="1"/>
  <c r="Q97" i="1"/>
  <c r="M97" i="1"/>
  <c r="Q17" i="1"/>
  <c r="Q77" i="1"/>
  <c r="Q105" i="1"/>
  <c r="Q104" i="1"/>
  <c r="Q103" i="1"/>
  <c r="Q106" i="1"/>
  <c r="R122" i="1"/>
  <c r="S122" i="1" s="1"/>
  <c r="N140" i="1"/>
  <c r="P140" i="1" s="1"/>
  <c r="R10" i="1"/>
  <c r="S10" i="1" s="1"/>
  <c r="N29" i="1"/>
  <c r="Q40" i="1"/>
  <c r="R51" i="1"/>
  <c r="S51" i="1" s="1"/>
  <c r="R49" i="1"/>
  <c r="S49" i="1" s="1"/>
  <c r="R47" i="1"/>
  <c r="S47" i="1" s="1"/>
  <c r="R50" i="1"/>
  <c r="S50" i="1" s="1"/>
  <c r="M48" i="1"/>
  <c r="Q55" i="1"/>
  <c r="M52" i="1"/>
  <c r="Q54" i="1"/>
  <c r="M70" i="1"/>
  <c r="R106" i="1"/>
  <c r="R103" i="1"/>
  <c r="S103" i="1" s="1"/>
  <c r="R102" i="1"/>
  <c r="S102" i="1" s="1"/>
  <c r="M102" i="1"/>
  <c r="R105" i="1"/>
  <c r="R3" i="1"/>
  <c r="S3" i="1" s="1"/>
  <c r="R21" i="1"/>
  <c r="S21" i="1" s="1"/>
  <c r="N41" i="1"/>
  <c r="N40" i="1"/>
  <c r="P40" i="1" s="1"/>
  <c r="N39" i="1"/>
  <c r="M11" i="1"/>
  <c r="N7" i="1" s="1"/>
  <c r="Q18" i="1"/>
  <c r="M18" i="1"/>
  <c r="N19" i="1" s="1"/>
  <c r="Q29" i="1"/>
  <c r="N37" i="1"/>
  <c r="Q82" i="1"/>
  <c r="Q85" i="1"/>
  <c r="Q84" i="1"/>
  <c r="Q102" i="1"/>
  <c r="Q110" i="1"/>
  <c r="N123" i="1"/>
  <c r="Q23" i="1"/>
  <c r="Q22" i="1"/>
  <c r="Q26" i="1"/>
  <c r="M26" i="1"/>
  <c r="N22" i="1" s="1"/>
  <c r="R29" i="1"/>
  <c r="S29" i="1" s="1"/>
  <c r="Q44" i="1"/>
  <c r="S44" i="1" s="1"/>
  <c r="Q48" i="1"/>
  <c r="R85" i="1"/>
  <c r="R83" i="1"/>
  <c r="S83" i="1" s="1"/>
  <c r="R84" i="1"/>
  <c r="S84" i="1" s="1"/>
  <c r="R82" i="1"/>
  <c r="S82" i="1" s="1"/>
  <c r="M86" i="1"/>
  <c r="N86" i="1" s="1"/>
  <c r="R123" i="1"/>
  <c r="R132" i="1"/>
  <c r="S132" i="1" s="1"/>
  <c r="R136" i="1"/>
  <c r="S136" i="1" s="1"/>
  <c r="Q147" i="1"/>
  <c r="R165" i="1"/>
  <c r="S165" i="1" s="1"/>
  <c r="R162" i="1"/>
  <c r="S162" i="1" s="1"/>
  <c r="M162" i="1"/>
  <c r="R164" i="1"/>
  <c r="S164" i="1" s="1"/>
  <c r="S176" i="1"/>
  <c r="M187" i="1"/>
  <c r="Q189" i="1"/>
  <c r="Q188" i="1"/>
  <c r="R197" i="1"/>
  <c r="S197" i="1" s="1"/>
  <c r="M4" i="1"/>
  <c r="R7" i="1"/>
  <c r="S7" i="1" s="1"/>
  <c r="R11" i="1"/>
  <c r="R18" i="1"/>
  <c r="R25" i="1"/>
  <c r="S25" i="1" s="1"/>
  <c r="R24" i="1"/>
  <c r="S24" i="1" s="1"/>
  <c r="R26" i="1"/>
  <c r="R23" i="1"/>
  <c r="S23" i="1" s="1"/>
  <c r="R22" i="1"/>
  <c r="S22" i="1" s="1"/>
  <c r="Q37" i="1"/>
  <c r="S37" i="1" s="1"/>
  <c r="R48" i="1"/>
  <c r="S48" i="1" s="1"/>
  <c r="Q52" i="1"/>
  <c r="Q67" i="1"/>
  <c r="R208" i="1"/>
  <c r="S208" i="1" s="1"/>
  <c r="R209" i="1"/>
  <c r="R206" i="1"/>
  <c r="S206" i="1" s="1"/>
  <c r="M206" i="1"/>
  <c r="N252" i="1"/>
  <c r="P252" i="1" s="1"/>
  <c r="N254" i="1"/>
  <c r="P254" i="1" s="1"/>
  <c r="N253" i="1"/>
  <c r="Q11" i="1"/>
  <c r="R14" i="1"/>
  <c r="R13" i="1"/>
  <c r="N21" i="1"/>
  <c r="N20" i="1"/>
  <c r="P20" i="1" s="1"/>
  <c r="Q96" i="1"/>
  <c r="S96" i="1" s="1"/>
  <c r="M140" i="1"/>
  <c r="M156" i="1"/>
  <c r="R157" i="1"/>
  <c r="R159" i="1"/>
  <c r="R179" i="1"/>
  <c r="S179" i="1" s="1"/>
  <c r="M176" i="1"/>
  <c r="S229" i="1"/>
  <c r="S235" i="1"/>
  <c r="N251" i="1"/>
  <c r="M2" i="1"/>
  <c r="Q4" i="1"/>
  <c r="Q9" i="1"/>
  <c r="M44" i="1"/>
  <c r="N45" i="1" s="1"/>
  <c r="N57" i="1"/>
  <c r="Q239" i="1"/>
  <c r="Q238" i="1"/>
  <c r="Q237" i="1"/>
  <c r="Q236" i="1"/>
  <c r="Q240" i="1"/>
  <c r="R4" i="1"/>
  <c r="S4" i="1" s="1"/>
  <c r="R9" i="1"/>
  <c r="M60" i="1"/>
  <c r="M93" i="1"/>
  <c r="N93" i="1" s="1"/>
  <c r="Q145" i="1"/>
  <c r="M141" i="1"/>
  <c r="Q144" i="1"/>
  <c r="R220" i="1"/>
  <c r="R217" i="1"/>
  <c r="M220" i="1"/>
  <c r="R239" i="1"/>
  <c r="S239" i="1" s="1"/>
  <c r="R236" i="1"/>
  <c r="S236" i="1" s="1"/>
  <c r="R238" i="1"/>
  <c r="S238" i="1" s="1"/>
  <c r="R237" i="1"/>
  <c r="S237" i="1" s="1"/>
  <c r="R240" i="1"/>
  <c r="S240" i="1" s="1"/>
  <c r="N246" i="1"/>
  <c r="I246" i="1" s="1"/>
  <c r="Q218" i="1"/>
  <c r="Q220" i="1"/>
  <c r="Q217" i="1"/>
  <c r="R210" i="1"/>
  <c r="R207" i="1"/>
  <c r="M211" i="1"/>
  <c r="Q213" i="1"/>
  <c r="S213" i="1" s="1"/>
  <c r="Q215" i="1"/>
  <c r="Q212" i="1"/>
  <c r="Q211" i="1"/>
  <c r="Q228" i="1"/>
  <c r="Q230" i="1"/>
  <c r="Q227" i="1"/>
  <c r="Q226" i="1"/>
  <c r="Q229" i="1"/>
  <c r="M236" i="1"/>
  <c r="S246" i="1"/>
  <c r="Q185" i="1"/>
  <c r="S185" i="1" s="1"/>
  <c r="M181" i="1"/>
  <c r="Q184" i="1"/>
  <c r="Q181" i="1"/>
  <c r="Q182" i="1"/>
  <c r="Q73" i="1"/>
  <c r="Q75" i="1"/>
  <c r="Q72" i="1"/>
  <c r="Q199" i="1"/>
  <c r="Q216" i="1"/>
  <c r="Q221" i="1"/>
  <c r="S221" i="1" s="1"/>
  <c r="Q225" i="1"/>
  <c r="S225" i="1" s="1"/>
  <c r="Q223" i="1"/>
  <c r="Q224" i="1"/>
  <c r="S224" i="1" s="1"/>
  <c r="Q222" i="1"/>
  <c r="S242" i="1"/>
  <c r="Q243" i="1"/>
  <c r="S243" i="1" s="1"/>
  <c r="M243" i="1"/>
  <c r="N243" i="1" s="1"/>
  <c r="Q244" i="1"/>
  <c r="S244" i="1" s="1"/>
  <c r="N249" i="1"/>
  <c r="Q43" i="1"/>
  <c r="Q42" i="1"/>
  <c r="Q135" i="1"/>
  <c r="M132" i="1"/>
  <c r="Q134" i="1"/>
  <c r="Q174" i="1"/>
  <c r="Q173" i="1"/>
  <c r="S173" i="1" s="1"/>
  <c r="Q172" i="1"/>
  <c r="S172" i="1" s="1"/>
  <c r="Q171" i="1"/>
  <c r="S171" i="1" s="1"/>
  <c r="M171" i="1"/>
  <c r="M178" i="1"/>
  <c r="N196" i="1"/>
  <c r="N199" i="1"/>
  <c r="M204" i="1"/>
  <c r="R201" i="1"/>
  <c r="R203" i="1"/>
  <c r="M208" i="1"/>
  <c r="M100" i="1"/>
  <c r="Q126" i="1"/>
  <c r="Q123" i="1"/>
  <c r="Q125" i="1"/>
  <c r="Q140" i="1"/>
  <c r="R15" i="1"/>
  <c r="R45" i="1"/>
  <c r="S45" i="1" s="1"/>
  <c r="R43" i="1"/>
  <c r="S43" i="1" s="1"/>
  <c r="R42" i="1"/>
  <c r="S42" i="1" s="1"/>
  <c r="R75" i="1"/>
  <c r="S75" i="1" s="1"/>
  <c r="R73" i="1"/>
  <c r="S73" i="1" s="1"/>
  <c r="M8" i="1"/>
  <c r="N10" i="1" s="1"/>
  <c r="Q10" i="1"/>
  <c r="M34" i="1"/>
  <c r="R5" i="1"/>
  <c r="S5" i="1" s="1"/>
  <c r="Q71" i="1"/>
  <c r="Q68" i="1"/>
  <c r="Q94" i="1"/>
  <c r="S94" i="1" s="1"/>
  <c r="R115" i="1"/>
  <c r="S115" i="1" s="1"/>
  <c r="R142" i="1"/>
  <c r="S142" i="1" s="1"/>
  <c r="R141" i="1"/>
  <c r="S141" i="1" s="1"/>
  <c r="R145" i="1"/>
  <c r="R144" i="1"/>
  <c r="Q148" i="1"/>
  <c r="S148" i="1" s="1"/>
  <c r="Q150" i="1"/>
  <c r="Q149" i="1"/>
  <c r="M158" i="1"/>
  <c r="Q187" i="1"/>
  <c r="Q186" i="1"/>
  <c r="M64" i="1"/>
  <c r="M72" i="1"/>
  <c r="Q108" i="1"/>
  <c r="Q107" i="1"/>
  <c r="M110" i="1"/>
  <c r="N110" i="1" s="1"/>
  <c r="Q122" i="1"/>
  <c r="M142" i="1"/>
  <c r="R147" i="1"/>
  <c r="S147" i="1" s="1"/>
  <c r="R146" i="1"/>
  <c r="S146" i="1" s="1"/>
  <c r="R149" i="1"/>
  <c r="M146" i="1"/>
  <c r="R150" i="1"/>
  <c r="S150" i="1" s="1"/>
  <c r="S154" i="1"/>
  <c r="R182" i="1"/>
  <c r="S182" i="1" s="1"/>
  <c r="M182" i="1"/>
  <c r="R184" i="1"/>
  <c r="S184" i="1" s="1"/>
  <c r="R181" i="1"/>
  <c r="R187" i="1"/>
  <c r="R186" i="1"/>
  <c r="R189" i="1"/>
  <c r="S189" i="1" s="1"/>
  <c r="M222" i="1"/>
  <c r="S248" i="1"/>
  <c r="S251" i="1"/>
  <c r="R41" i="1"/>
  <c r="S41" i="1" s="1"/>
  <c r="R55" i="1"/>
  <c r="S55" i="1" s="1"/>
  <c r="R53" i="1"/>
  <c r="S53" i="1" s="1"/>
  <c r="R52" i="1"/>
  <c r="N116" i="1"/>
  <c r="P116" i="1" s="1"/>
  <c r="R125" i="1"/>
  <c r="S125" i="1" s="1"/>
  <c r="R124" i="1"/>
  <c r="S124" i="1" s="1"/>
  <c r="Q139" i="1"/>
  <c r="R226" i="1"/>
  <c r="Q65" i="1"/>
  <c r="R71" i="1"/>
  <c r="S71" i="1" s="1"/>
  <c r="R69" i="1"/>
  <c r="S69" i="1" s="1"/>
  <c r="R67" i="1"/>
  <c r="S67" i="1" s="1"/>
  <c r="R70" i="1"/>
  <c r="S70" i="1" s="1"/>
  <c r="N112" i="1"/>
  <c r="R119" i="1"/>
  <c r="S119" i="1" s="1"/>
  <c r="I196" i="1"/>
  <c r="R198" i="1"/>
  <c r="Q198" i="1"/>
  <c r="R255" i="1"/>
  <c r="S255" i="1" s="1"/>
  <c r="R252" i="1"/>
  <c r="R254" i="1"/>
  <c r="M252" i="1"/>
  <c r="R253" i="1"/>
  <c r="S253" i="1" s="1"/>
  <c r="R212" i="1"/>
  <c r="R223" i="1"/>
  <c r="R222" i="1"/>
  <c r="M230" i="1"/>
  <c r="M234" i="1"/>
  <c r="R231" i="1"/>
  <c r="S231" i="1" s="1"/>
  <c r="R233" i="1"/>
  <c r="S233" i="1" s="1"/>
  <c r="Q241" i="1"/>
  <c r="S241" i="1" s="1"/>
  <c r="M96" i="1"/>
  <c r="R128" i="1"/>
  <c r="R174" i="1"/>
  <c r="M212" i="1"/>
  <c r="M224" i="1"/>
  <c r="R205" i="1"/>
  <c r="S205" i="1" s="1"/>
  <c r="R204" i="1"/>
  <c r="S204" i="1" s="1"/>
  <c r="R227" i="1"/>
  <c r="N245" i="1"/>
  <c r="N244" i="1"/>
  <c r="R118" i="1"/>
  <c r="R120" i="1"/>
  <c r="R65" i="1"/>
  <c r="R63" i="1"/>
  <c r="M62" i="1"/>
  <c r="R66" i="1"/>
  <c r="S66" i="1" s="1"/>
  <c r="M80" i="1"/>
  <c r="M106" i="1"/>
  <c r="M118" i="1"/>
  <c r="M202" i="1"/>
  <c r="Q249" i="1"/>
  <c r="Q232" i="1"/>
  <c r="R230" i="1"/>
  <c r="R228" i="1"/>
  <c r="M254" i="1"/>
  <c r="N255" i="1" s="1"/>
  <c r="R219" i="1"/>
  <c r="S219" i="1" s="1"/>
  <c r="R218" i="1"/>
  <c r="S218" i="1" s="1"/>
  <c r="Q231" i="1"/>
  <c r="Q255" i="1"/>
  <c r="Q252" i="1"/>
  <c r="Q254" i="1"/>
  <c r="M226" i="1"/>
  <c r="R81" i="1"/>
  <c r="S81" i="1" s="1"/>
  <c r="R79" i="1"/>
  <c r="S79" i="1" s="1"/>
  <c r="R77" i="1"/>
  <c r="M138" i="1"/>
  <c r="N137" i="1" s="1"/>
  <c r="Q163" i="1"/>
  <c r="S163" i="1" s="1"/>
  <c r="Q165" i="1"/>
  <c r="M216" i="1"/>
  <c r="R232" i="1"/>
  <c r="S232" i="1" s="1"/>
  <c r="R234" i="1"/>
  <c r="S234" i="1" s="1"/>
  <c r="M232" i="1"/>
  <c r="N241" i="1"/>
  <c r="Q247" i="1"/>
  <c r="R247" i="1"/>
  <c r="S247" i="1" s="1"/>
  <c r="Q245" i="1"/>
  <c r="S245" i="1" s="1"/>
  <c r="M248" i="1"/>
  <c r="N247" i="1" s="1"/>
  <c r="N248" i="1"/>
  <c r="P248" i="1" s="1"/>
  <c r="Q250" i="1"/>
  <c r="S250" i="1" s="1"/>
  <c r="I124" i="1" l="1"/>
  <c r="J124" i="1"/>
  <c r="I254" i="1"/>
  <c r="P197" i="1"/>
  <c r="J197" i="1"/>
  <c r="I197" i="1"/>
  <c r="P22" i="1"/>
  <c r="J22" i="1"/>
  <c r="I22" i="1"/>
  <c r="P188" i="1"/>
  <c r="J188" i="1"/>
  <c r="I188" i="1"/>
  <c r="P38" i="1"/>
  <c r="J38" i="1"/>
  <c r="I38" i="1"/>
  <c r="I45" i="1"/>
  <c r="P45" i="1"/>
  <c r="J45" i="1"/>
  <c r="P26" i="1"/>
  <c r="I26" i="1"/>
  <c r="J26" i="1"/>
  <c r="P152" i="1"/>
  <c r="I152" i="1"/>
  <c r="J152" i="1"/>
  <c r="I126" i="1"/>
  <c r="P126" i="1"/>
  <c r="J126" i="1"/>
  <c r="P195" i="1"/>
  <c r="I195" i="1"/>
  <c r="J195" i="1"/>
  <c r="P110" i="1"/>
  <c r="J110" i="1"/>
  <c r="I110" i="1"/>
  <c r="P247" i="1"/>
  <c r="J247" i="1"/>
  <c r="I247" i="1"/>
  <c r="P10" i="1"/>
  <c r="J10" i="1"/>
  <c r="I10" i="1"/>
  <c r="P86" i="1"/>
  <c r="J86" i="1"/>
  <c r="I86" i="1"/>
  <c r="P7" i="1"/>
  <c r="J7" i="1"/>
  <c r="I7" i="1"/>
  <c r="J31" i="1"/>
  <c r="P31" i="1"/>
  <c r="I31" i="1"/>
  <c r="P255" i="1"/>
  <c r="J255" i="1"/>
  <c r="I255" i="1"/>
  <c r="S15" i="1"/>
  <c r="P43" i="1"/>
  <c r="J43" i="1"/>
  <c r="I43" i="1"/>
  <c r="P107" i="1"/>
  <c r="J107" i="1"/>
  <c r="I107" i="1"/>
  <c r="N78" i="1"/>
  <c r="N80" i="1"/>
  <c r="N79" i="1"/>
  <c r="N172" i="1"/>
  <c r="N171" i="1"/>
  <c r="N174" i="1"/>
  <c r="N173" i="1"/>
  <c r="N175" i="1"/>
  <c r="J37" i="1"/>
  <c r="I37" i="1"/>
  <c r="P37" i="1"/>
  <c r="N106" i="1"/>
  <c r="N103" i="1"/>
  <c r="N102" i="1"/>
  <c r="N105" i="1"/>
  <c r="N104" i="1"/>
  <c r="P155" i="1"/>
  <c r="I155" i="1"/>
  <c r="J155" i="1"/>
  <c r="S13" i="1"/>
  <c r="P95" i="1"/>
  <c r="I95" i="1"/>
  <c r="J95" i="1"/>
  <c r="P245" i="1"/>
  <c r="J245" i="1"/>
  <c r="I245" i="1"/>
  <c r="S14" i="1"/>
  <c r="N164" i="1"/>
  <c r="N163" i="1"/>
  <c r="N165" i="1"/>
  <c r="P200" i="1"/>
  <c r="J200" i="1"/>
  <c r="I200" i="1"/>
  <c r="P139" i="1"/>
  <c r="J139" i="1"/>
  <c r="I139" i="1"/>
  <c r="S106" i="1"/>
  <c r="S222" i="1"/>
  <c r="P253" i="1"/>
  <c r="J253" i="1"/>
  <c r="I253" i="1"/>
  <c r="P44" i="1"/>
  <c r="J44" i="1"/>
  <c r="S223" i="1"/>
  <c r="N69" i="1"/>
  <c r="N68" i="1"/>
  <c r="N71" i="1"/>
  <c r="N190" i="1"/>
  <c r="J84" i="1"/>
  <c r="S65" i="1"/>
  <c r="N135" i="1"/>
  <c r="N132" i="1"/>
  <c r="N131" i="1"/>
  <c r="N134" i="1"/>
  <c r="S26" i="1"/>
  <c r="N11" i="1"/>
  <c r="N9" i="1"/>
  <c r="N187" i="1"/>
  <c r="N128" i="1"/>
  <c r="N127" i="1"/>
  <c r="N129" i="1"/>
  <c r="N130" i="1"/>
  <c r="S62" i="1"/>
  <c r="S54" i="1"/>
  <c r="N217" i="1"/>
  <c r="N218" i="1"/>
  <c r="N220" i="1"/>
  <c r="N216" i="1"/>
  <c r="N219" i="1"/>
  <c r="N18" i="1"/>
  <c r="N213" i="1"/>
  <c r="N215" i="1"/>
  <c r="N212" i="1"/>
  <c r="N214" i="1"/>
  <c r="N211" i="1"/>
  <c r="P123" i="1"/>
  <c r="J123" i="1"/>
  <c r="I123" i="1"/>
  <c r="N8" i="1"/>
  <c r="N56" i="1"/>
  <c r="N53" i="1"/>
  <c r="N52" i="1"/>
  <c r="N55" i="1"/>
  <c r="N54" i="1"/>
  <c r="N100" i="1"/>
  <c r="N99" i="1"/>
  <c r="N101" i="1"/>
  <c r="N97" i="1"/>
  <c r="N98" i="1"/>
  <c r="N153" i="1"/>
  <c r="N85" i="1"/>
  <c r="P125" i="1"/>
  <c r="J125" i="1"/>
  <c r="I125" i="1"/>
  <c r="S104" i="1"/>
  <c r="S87" i="1"/>
  <c r="S127" i="1"/>
  <c r="N193" i="1"/>
  <c r="S228" i="1"/>
  <c r="S212" i="1"/>
  <c r="S144" i="1"/>
  <c r="S207" i="1"/>
  <c r="S217" i="1"/>
  <c r="S159" i="1"/>
  <c r="N154" i="1"/>
  <c r="N30" i="1"/>
  <c r="N92" i="1"/>
  <c r="S130" i="1"/>
  <c r="S145" i="1"/>
  <c r="S220" i="1"/>
  <c r="S157" i="1"/>
  <c r="N207" i="1"/>
  <c r="N209" i="1"/>
  <c r="N206" i="1"/>
  <c r="N208" i="1"/>
  <c r="N210" i="1"/>
  <c r="N27" i="1"/>
  <c r="N122" i="1"/>
  <c r="I84" i="1"/>
  <c r="S19" i="1"/>
  <c r="S91" i="1"/>
  <c r="S52" i="1"/>
  <c r="J39" i="1"/>
  <c r="I39" i="1"/>
  <c r="P39" i="1"/>
  <c r="N61" i="1"/>
  <c r="N58" i="1"/>
  <c r="N59" i="1"/>
  <c r="N60" i="1"/>
  <c r="S20" i="1"/>
  <c r="S88" i="1"/>
  <c r="S123" i="1"/>
  <c r="J40" i="1"/>
  <c r="S134" i="1"/>
  <c r="N115" i="1"/>
  <c r="N114" i="1"/>
  <c r="N113" i="1"/>
  <c r="I40" i="1"/>
  <c r="S89" i="1"/>
  <c r="N109" i="1"/>
  <c r="P112" i="1"/>
  <c r="I112" i="1"/>
  <c r="J112" i="1"/>
  <c r="P243" i="1"/>
  <c r="I243" i="1"/>
  <c r="J243" i="1"/>
  <c r="J41" i="1"/>
  <c r="I41" i="1"/>
  <c r="P41" i="1"/>
  <c r="S135" i="1"/>
  <c r="N12" i="1"/>
  <c r="N13" i="1"/>
  <c r="N14" i="1"/>
  <c r="N15" i="1"/>
  <c r="N16" i="1"/>
  <c r="I20" i="1"/>
  <c r="S90" i="1"/>
  <c r="J21" i="1"/>
  <c r="I21" i="1"/>
  <c r="P21" i="1"/>
  <c r="N189" i="1"/>
  <c r="S203" i="1"/>
  <c r="P57" i="1"/>
  <c r="J57" i="1"/>
  <c r="I57" i="1"/>
  <c r="N191" i="1"/>
  <c r="I198" i="1"/>
  <c r="S57" i="1"/>
  <c r="N32" i="1"/>
  <c r="N34" i="1"/>
  <c r="N36" i="1"/>
  <c r="N33" i="1"/>
  <c r="N35" i="1"/>
  <c r="N111" i="1"/>
  <c r="P137" i="1"/>
  <c r="I137" i="1"/>
  <c r="J137" i="1"/>
  <c r="N157" i="1"/>
  <c r="N158" i="1"/>
  <c r="N156" i="1"/>
  <c r="N160" i="1"/>
  <c r="N159" i="1"/>
  <c r="N194" i="1"/>
  <c r="N167" i="1"/>
  <c r="N170" i="1"/>
  <c r="N166" i="1"/>
  <c r="N169" i="1"/>
  <c r="N168" i="1"/>
  <c r="S59" i="1"/>
  <c r="J20" i="1"/>
  <c r="S110" i="1"/>
  <c r="N118" i="1"/>
  <c r="N119" i="1"/>
  <c r="I244" i="1"/>
  <c r="P244" i="1"/>
  <c r="J116" i="1"/>
  <c r="N77" i="1"/>
  <c r="N117" i="1"/>
  <c r="J82" i="1"/>
  <c r="S200" i="1"/>
  <c r="S170" i="1"/>
  <c r="S61" i="1"/>
  <c r="S108" i="1"/>
  <c r="N24" i="1"/>
  <c r="P28" i="1"/>
  <c r="J28" i="1"/>
  <c r="S198" i="1"/>
  <c r="N150" i="1"/>
  <c r="N147" i="1"/>
  <c r="N146" i="1"/>
  <c r="N149" i="1"/>
  <c r="N148" i="1"/>
  <c r="S209" i="1"/>
  <c r="S196" i="1"/>
  <c r="N25" i="1"/>
  <c r="N48" i="1"/>
  <c r="N50" i="1"/>
  <c r="N47" i="1"/>
  <c r="N49" i="1"/>
  <c r="N51" i="1"/>
  <c r="S166" i="1"/>
  <c r="S107" i="1"/>
  <c r="J19" i="1"/>
  <c r="I19" i="1"/>
  <c r="P19" i="1"/>
  <c r="N81" i="1"/>
  <c r="S226" i="1"/>
  <c r="N161" i="1"/>
  <c r="I248" i="1"/>
  <c r="N42" i="1"/>
  <c r="J246" i="1"/>
  <c r="P246" i="1"/>
  <c r="N6" i="1"/>
  <c r="N4" i="1"/>
  <c r="N2" i="1"/>
  <c r="N5" i="1"/>
  <c r="N3" i="1"/>
  <c r="P46" i="1"/>
  <c r="J46" i="1"/>
  <c r="P251" i="1"/>
  <c r="J251" i="1"/>
  <c r="I251" i="1"/>
  <c r="I83" i="1"/>
  <c r="J83" i="1"/>
  <c r="P83" i="1"/>
  <c r="J94" i="1"/>
  <c r="P94" i="1"/>
  <c r="S140" i="1"/>
  <c r="P151" i="1"/>
  <c r="I151" i="1"/>
  <c r="J151" i="1"/>
  <c r="P241" i="1"/>
  <c r="I241" i="1"/>
  <c r="J241" i="1"/>
  <c r="N89" i="1"/>
  <c r="N91" i="1"/>
  <c r="N88" i="1"/>
  <c r="N87" i="1"/>
  <c r="N90" i="1"/>
  <c r="P96" i="1"/>
  <c r="I96" i="1"/>
  <c r="S227" i="1"/>
  <c r="N202" i="1"/>
  <c r="N201" i="1"/>
  <c r="N204" i="1"/>
  <c r="N203" i="1"/>
  <c r="N205" i="1"/>
  <c r="N235" i="1"/>
  <c r="N64" i="1"/>
  <c r="N66" i="1"/>
  <c r="N65" i="1"/>
  <c r="N63" i="1"/>
  <c r="N62" i="1"/>
  <c r="S63" i="1"/>
  <c r="S149" i="1"/>
  <c r="N180" i="1"/>
  <c r="N177" i="1"/>
  <c r="N176" i="1"/>
  <c r="N178" i="1"/>
  <c r="N179" i="1"/>
  <c r="S230" i="1"/>
  <c r="P249" i="1"/>
  <c r="J249" i="1"/>
  <c r="I249" i="1"/>
  <c r="I140" i="1"/>
  <c r="S18" i="1"/>
  <c r="S77" i="1"/>
  <c r="S174" i="1"/>
  <c r="N223" i="1"/>
  <c r="N221" i="1"/>
  <c r="N224" i="1"/>
  <c r="N225" i="1"/>
  <c r="N222" i="1"/>
  <c r="S210" i="1"/>
  <c r="N143" i="1"/>
  <c r="N145" i="1"/>
  <c r="N141" i="1"/>
  <c r="N144" i="1"/>
  <c r="N142" i="1"/>
  <c r="S11" i="1"/>
  <c r="N133" i="1"/>
  <c r="S201" i="1"/>
  <c r="N233" i="1"/>
  <c r="J140" i="1"/>
  <c r="I94" i="1"/>
  <c r="S120" i="1"/>
  <c r="I116" i="1"/>
  <c r="N231" i="1"/>
  <c r="P93" i="1"/>
  <c r="J93" i="1"/>
  <c r="I93" i="1"/>
  <c r="N250" i="1"/>
  <c r="J254" i="1"/>
  <c r="I252" i="1"/>
  <c r="S186" i="1"/>
  <c r="N73" i="1"/>
  <c r="N76" i="1"/>
  <c r="N74" i="1"/>
  <c r="N72" i="1"/>
  <c r="N75" i="1"/>
  <c r="N183" i="1"/>
  <c r="N182" i="1"/>
  <c r="N181" i="1"/>
  <c r="N185" i="1"/>
  <c r="N184" i="1"/>
  <c r="N234" i="1"/>
  <c r="N120" i="1"/>
  <c r="J248" i="1"/>
  <c r="J244" i="1"/>
  <c r="J252" i="1"/>
  <c r="S187" i="1"/>
  <c r="P199" i="1"/>
  <c r="J199" i="1"/>
  <c r="I199" i="1"/>
  <c r="I44" i="1"/>
  <c r="N17" i="1"/>
  <c r="N192" i="1"/>
  <c r="J29" i="1"/>
  <c r="I29" i="1"/>
  <c r="P29" i="1"/>
  <c r="N242" i="1"/>
  <c r="S128" i="1"/>
  <c r="S181" i="1"/>
  <c r="J196" i="1"/>
  <c r="P196" i="1"/>
  <c r="N121" i="1"/>
  <c r="N136" i="1"/>
  <c r="N226" i="1"/>
  <c r="N227" i="1"/>
  <c r="N230" i="1"/>
  <c r="N229" i="1"/>
  <c r="N228" i="1"/>
  <c r="S118" i="1"/>
  <c r="S254" i="1"/>
  <c r="N162" i="1"/>
  <c r="N237" i="1"/>
  <c r="N239" i="1"/>
  <c r="N238" i="1"/>
  <c r="N236" i="1"/>
  <c r="N240" i="1"/>
  <c r="I82" i="1"/>
  <c r="S85" i="1"/>
  <c r="N70" i="1"/>
  <c r="S199" i="1"/>
  <c r="N23" i="1"/>
  <c r="S169" i="1"/>
  <c r="S215" i="1"/>
  <c r="J96" i="1"/>
  <c r="S252" i="1"/>
  <c r="N232" i="1"/>
  <c r="S9" i="1"/>
  <c r="N186" i="1"/>
  <c r="N67" i="1"/>
  <c r="S105" i="1"/>
  <c r="N138" i="1"/>
  <c r="J198" i="1"/>
  <c r="N108" i="1"/>
  <c r="S167" i="1"/>
  <c r="S211" i="1"/>
  <c r="P109" i="1" l="1"/>
  <c r="J109" i="1"/>
  <c r="I109" i="1"/>
  <c r="P108" i="1"/>
  <c r="I108" i="1"/>
  <c r="J108" i="1"/>
  <c r="P73" i="1"/>
  <c r="J73" i="1"/>
  <c r="I73" i="1"/>
  <c r="P91" i="1"/>
  <c r="J91" i="1"/>
  <c r="I91" i="1"/>
  <c r="P5" i="1"/>
  <c r="I5" i="1"/>
  <c r="J5" i="1"/>
  <c r="P48" i="1"/>
  <c r="I48" i="1"/>
  <c r="J48" i="1"/>
  <c r="I114" i="1"/>
  <c r="P114" i="1"/>
  <c r="J114" i="1"/>
  <c r="P210" i="1"/>
  <c r="J210" i="1"/>
  <c r="I210" i="1"/>
  <c r="P11" i="1"/>
  <c r="J11" i="1"/>
  <c r="I11" i="1"/>
  <c r="J104" i="1"/>
  <c r="P104" i="1"/>
  <c r="I104" i="1"/>
  <c r="P184" i="1"/>
  <c r="J184" i="1"/>
  <c r="I184" i="1"/>
  <c r="I154" i="1"/>
  <c r="P154" i="1"/>
  <c r="J154" i="1"/>
  <c r="P217" i="1"/>
  <c r="I217" i="1"/>
  <c r="J217" i="1"/>
  <c r="P171" i="1"/>
  <c r="I171" i="1"/>
  <c r="J171" i="1"/>
  <c r="P167" i="1"/>
  <c r="J167" i="1"/>
  <c r="I167" i="1"/>
  <c r="P54" i="1"/>
  <c r="J54" i="1"/>
  <c r="I54" i="1"/>
  <c r="J202" i="1"/>
  <c r="P202" i="1"/>
  <c r="I202" i="1"/>
  <c r="J55" i="1"/>
  <c r="P55" i="1"/>
  <c r="I55" i="1"/>
  <c r="P182" i="1"/>
  <c r="J182" i="1"/>
  <c r="I182" i="1"/>
  <c r="P130" i="1"/>
  <c r="J130" i="1"/>
  <c r="I130" i="1"/>
  <c r="J242" i="1"/>
  <c r="I242" i="1"/>
  <c r="P242" i="1"/>
  <c r="P183" i="1"/>
  <c r="J183" i="1"/>
  <c r="I183" i="1"/>
  <c r="P189" i="1"/>
  <c r="J189" i="1"/>
  <c r="I189" i="1"/>
  <c r="J78" i="1"/>
  <c r="P78" i="1"/>
  <c r="I78" i="1"/>
  <c r="J75" i="1"/>
  <c r="I75" i="1"/>
  <c r="P75" i="1"/>
  <c r="P51" i="1"/>
  <c r="J51" i="1"/>
  <c r="I51" i="1"/>
  <c r="P56" i="1"/>
  <c r="I56" i="1"/>
  <c r="J56" i="1"/>
  <c r="P72" i="1"/>
  <c r="J72" i="1"/>
  <c r="I72" i="1"/>
  <c r="J178" i="1"/>
  <c r="P178" i="1"/>
  <c r="I178" i="1"/>
  <c r="P8" i="1"/>
  <c r="I8" i="1"/>
  <c r="J8" i="1"/>
  <c r="J238" i="1"/>
  <c r="P238" i="1"/>
  <c r="I238" i="1"/>
  <c r="P74" i="1"/>
  <c r="I74" i="1"/>
  <c r="J74" i="1"/>
  <c r="P176" i="1"/>
  <c r="I176" i="1"/>
  <c r="J176" i="1"/>
  <c r="P117" i="1"/>
  <c r="J117" i="1"/>
  <c r="I117" i="1"/>
  <c r="P193" i="1"/>
  <c r="J193" i="1"/>
  <c r="I193" i="1"/>
  <c r="P76" i="1"/>
  <c r="J76" i="1"/>
  <c r="I76" i="1"/>
  <c r="P3" i="1"/>
  <c r="I3" i="1"/>
  <c r="J3" i="1"/>
  <c r="P77" i="1"/>
  <c r="J77" i="1"/>
  <c r="I77" i="1"/>
  <c r="J27" i="1"/>
  <c r="P27" i="1"/>
  <c r="I27" i="1"/>
  <c r="P9" i="1"/>
  <c r="J9" i="1"/>
  <c r="I9" i="1"/>
  <c r="P237" i="1"/>
  <c r="J237" i="1"/>
  <c r="I237" i="1"/>
  <c r="J17" i="1"/>
  <c r="P17" i="1"/>
  <c r="I17" i="1"/>
  <c r="P145" i="1"/>
  <c r="J145" i="1"/>
  <c r="I145" i="1"/>
  <c r="P180" i="1"/>
  <c r="J180" i="1"/>
  <c r="I180" i="1"/>
  <c r="J138" i="1"/>
  <c r="I138" i="1"/>
  <c r="P138" i="1"/>
  <c r="P162" i="1"/>
  <c r="J162" i="1"/>
  <c r="I162" i="1"/>
  <c r="P143" i="1"/>
  <c r="J143" i="1"/>
  <c r="I143" i="1"/>
  <c r="P89" i="1"/>
  <c r="J89" i="1"/>
  <c r="I89" i="1"/>
  <c r="P2" i="1"/>
  <c r="J2" i="1"/>
  <c r="I2" i="1"/>
  <c r="J25" i="1"/>
  <c r="P25" i="1"/>
  <c r="I25" i="1"/>
  <c r="P16" i="1"/>
  <c r="J16" i="1"/>
  <c r="I16" i="1"/>
  <c r="P115" i="1"/>
  <c r="I115" i="1"/>
  <c r="J115" i="1"/>
  <c r="P208" i="1"/>
  <c r="J208" i="1"/>
  <c r="I208" i="1"/>
  <c r="P211" i="1"/>
  <c r="J211" i="1"/>
  <c r="I211" i="1"/>
  <c r="P105" i="1"/>
  <c r="I105" i="1"/>
  <c r="J105" i="1"/>
  <c r="P4" i="1"/>
  <c r="J4" i="1"/>
  <c r="I4" i="1"/>
  <c r="P111" i="1"/>
  <c r="J111" i="1"/>
  <c r="I111" i="1"/>
  <c r="J15" i="1"/>
  <c r="I15" i="1"/>
  <c r="P15" i="1"/>
  <c r="P206" i="1"/>
  <c r="I206" i="1"/>
  <c r="J206" i="1"/>
  <c r="P214" i="1"/>
  <c r="J214" i="1"/>
  <c r="I214" i="1"/>
  <c r="P134" i="1"/>
  <c r="I134" i="1"/>
  <c r="J134" i="1"/>
  <c r="P102" i="1"/>
  <c r="I102" i="1"/>
  <c r="J102" i="1"/>
  <c r="P67" i="1"/>
  <c r="I67" i="1"/>
  <c r="J67" i="1"/>
  <c r="J222" i="1"/>
  <c r="I222" i="1"/>
  <c r="P222" i="1"/>
  <c r="P62" i="1"/>
  <c r="J62" i="1"/>
  <c r="I62" i="1"/>
  <c r="P6" i="1"/>
  <c r="J6" i="1"/>
  <c r="I6" i="1"/>
  <c r="P119" i="1"/>
  <c r="I119" i="1"/>
  <c r="J119" i="1"/>
  <c r="J35" i="1"/>
  <c r="I35" i="1"/>
  <c r="P35" i="1"/>
  <c r="P14" i="1"/>
  <c r="I14" i="1"/>
  <c r="J14" i="1"/>
  <c r="P209" i="1"/>
  <c r="I209" i="1"/>
  <c r="J209" i="1"/>
  <c r="P212" i="1"/>
  <c r="J212" i="1"/>
  <c r="I212" i="1"/>
  <c r="P131" i="1"/>
  <c r="J131" i="1"/>
  <c r="I131" i="1"/>
  <c r="P103" i="1"/>
  <c r="J103" i="1"/>
  <c r="I103" i="1"/>
  <c r="P201" i="1"/>
  <c r="J201" i="1"/>
  <c r="I201" i="1"/>
  <c r="I53" i="1"/>
  <c r="J53" i="1"/>
  <c r="P53" i="1"/>
  <c r="P90" i="1"/>
  <c r="J90" i="1"/>
  <c r="I90" i="1"/>
  <c r="J63" i="1"/>
  <c r="I63" i="1"/>
  <c r="P63" i="1"/>
  <c r="P148" i="1"/>
  <c r="I148" i="1"/>
  <c r="J148" i="1"/>
  <c r="P118" i="1"/>
  <c r="J118" i="1"/>
  <c r="I118" i="1"/>
  <c r="J33" i="1"/>
  <c r="I33" i="1"/>
  <c r="P33" i="1"/>
  <c r="P13" i="1"/>
  <c r="I13" i="1"/>
  <c r="J13" i="1"/>
  <c r="P207" i="1"/>
  <c r="J207" i="1"/>
  <c r="I207" i="1"/>
  <c r="P215" i="1"/>
  <c r="J215" i="1"/>
  <c r="I215" i="1"/>
  <c r="P132" i="1"/>
  <c r="J132" i="1"/>
  <c r="I132" i="1"/>
  <c r="P106" i="1"/>
  <c r="I106" i="1"/>
  <c r="J106" i="1"/>
  <c r="P49" i="1"/>
  <c r="J49" i="1"/>
  <c r="I49" i="1"/>
  <c r="P141" i="1"/>
  <c r="J141" i="1"/>
  <c r="I141" i="1"/>
  <c r="P229" i="1"/>
  <c r="I229" i="1"/>
  <c r="J229" i="1"/>
  <c r="P65" i="1"/>
  <c r="J65" i="1"/>
  <c r="I65" i="1"/>
  <c r="P149" i="1"/>
  <c r="I149" i="1"/>
  <c r="J149" i="1"/>
  <c r="P36" i="1"/>
  <c r="J36" i="1"/>
  <c r="I36" i="1"/>
  <c r="P12" i="1"/>
  <c r="J12" i="1"/>
  <c r="I12" i="1"/>
  <c r="P85" i="1"/>
  <c r="J85" i="1"/>
  <c r="I85" i="1"/>
  <c r="P213" i="1"/>
  <c r="I213" i="1"/>
  <c r="J213" i="1"/>
  <c r="P135" i="1"/>
  <c r="J135" i="1"/>
  <c r="I135" i="1"/>
  <c r="P70" i="1"/>
  <c r="J70" i="1"/>
  <c r="I70" i="1"/>
  <c r="P47" i="1"/>
  <c r="J47" i="1"/>
  <c r="I47" i="1"/>
  <c r="I228" i="1"/>
  <c r="P228" i="1"/>
  <c r="J228" i="1"/>
  <c r="P66" i="1"/>
  <c r="I66" i="1"/>
  <c r="J66" i="1"/>
  <c r="P42" i="1"/>
  <c r="J42" i="1"/>
  <c r="I42" i="1"/>
  <c r="J146" i="1"/>
  <c r="I146" i="1"/>
  <c r="P146" i="1"/>
  <c r="P34" i="1"/>
  <c r="I34" i="1"/>
  <c r="J34" i="1"/>
  <c r="P153" i="1"/>
  <c r="J153" i="1"/>
  <c r="I153" i="1"/>
  <c r="P18" i="1"/>
  <c r="J18" i="1"/>
  <c r="I18" i="1"/>
  <c r="P165" i="1"/>
  <c r="J165" i="1"/>
  <c r="I165" i="1"/>
  <c r="P185" i="1"/>
  <c r="I185" i="1"/>
  <c r="J185" i="1"/>
  <c r="P239" i="1"/>
  <c r="J239" i="1"/>
  <c r="I239" i="1"/>
  <c r="P147" i="1"/>
  <c r="I147" i="1"/>
  <c r="J147" i="1"/>
  <c r="P32" i="1"/>
  <c r="I32" i="1"/>
  <c r="J32" i="1"/>
  <c r="P60" i="1"/>
  <c r="J60" i="1"/>
  <c r="I60" i="1"/>
  <c r="P98" i="1"/>
  <c r="J98" i="1"/>
  <c r="I98" i="1"/>
  <c r="P219" i="1"/>
  <c r="I219" i="1"/>
  <c r="J219" i="1"/>
  <c r="P163" i="1"/>
  <c r="J163" i="1"/>
  <c r="I163" i="1"/>
  <c r="P181" i="1"/>
  <c r="I181" i="1"/>
  <c r="J181" i="1"/>
  <c r="P240" i="1"/>
  <c r="J240" i="1"/>
  <c r="I240" i="1"/>
  <c r="P122" i="1"/>
  <c r="J122" i="1"/>
  <c r="I122" i="1"/>
  <c r="P225" i="1"/>
  <c r="I225" i="1"/>
  <c r="J225" i="1"/>
  <c r="P226" i="1"/>
  <c r="J226" i="1"/>
  <c r="I226" i="1"/>
  <c r="P59" i="1"/>
  <c r="I59" i="1"/>
  <c r="J59" i="1"/>
  <c r="P216" i="1"/>
  <c r="J216" i="1"/>
  <c r="I216" i="1"/>
  <c r="P190" i="1"/>
  <c r="J190" i="1"/>
  <c r="I190" i="1"/>
  <c r="P164" i="1"/>
  <c r="J164" i="1"/>
  <c r="I164" i="1"/>
  <c r="P175" i="1"/>
  <c r="J175" i="1"/>
  <c r="I175" i="1"/>
  <c r="J23" i="1"/>
  <c r="P23" i="1"/>
  <c r="I23" i="1"/>
  <c r="P177" i="1"/>
  <c r="I177" i="1"/>
  <c r="J177" i="1"/>
  <c r="P223" i="1"/>
  <c r="I223" i="1"/>
  <c r="J223" i="1"/>
  <c r="P136" i="1"/>
  <c r="J136" i="1"/>
  <c r="I136" i="1"/>
  <c r="P92" i="1"/>
  <c r="J92" i="1"/>
  <c r="I92" i="1"/>
  <c r="P220" i="1"/>
  <c r="J220" i="1"/>
  <c r="I220" i="1"/>
  <c r="J71" i="1"/>
  <c r="I71" i="1"/>
  <c r="P71" i="1"/>
  <c r="P173" i="1"/>
  <c r="J173" i="1"/>
  <c r="I173" i="1"/>
  <c r="P204" i="1"/>
  <c r="I204" i="1"/>
  <c r="J204" i="1"/>
  <c r="P170" i="1"/>
  <c r="I170" i="1"/>
  <c r="J170" i="1"/>
  <c r="P100" i="1"/>
  <c r="I100" i="1"/>
  <c r="J100" i="1"/>
  <c r="P69" i="1"/>
  <c r="J69" i="1"/>
  <c r="I69" i="1"/>
  <c r="P24" i="1"/>
  <c r="J24" i="1"/>
  <c r="I24" i="1"/>
  <c r="P172" i="1"/>
  <c r="J172" i="1"/>
  <c r="I172" i="1"/>
  <c r="P233" i="1"/>
  <c r="J233" i="1"/>
  <c r="I233" i="1"/>
  <c r="I194" i="1"/>
  <c r="P194" i="1"/>
  <c r="J194" i="1"/>
  <c r="I79" i="1"/>
  <c r="J79" i="1"/>
  <c r="P79" i="1"/>
  <c r="P159" i="1"/>
  <c r="I159" i="1"/>
  <c r="J159" i="1"/>
  <c r="J52" i="1"/>
  <c r="P52" i="1"/>
  <c r="I52" i="1"/>
  <c r="P80" i="1"/>
  <c r="J80" i="1"/>
  <c r="I80" i="1"/>
  <c r="P133" i="1"/>
  <c r="J133" i="1"/>
  <c r="I133" i="1"/>
  <c r="P160" i="1"/>
  <c r="I160" i="1"/>
  <c r="J160" i="1"/>
  <c r="P129" i="1"/>
  <c r="I129" i="1"/>
  <c r="J129" i="1"/>
  <c r="P179" i="1"/>
  <c r="J179" i="1"/>
  <c r="I179" i="1"/>
  <c r="P156" i="1"/>
  <c r="I156" i="1"/>
  <c r="J156" i="1"/>
  <c r="P127" i="1"/>
  <c r="J127" i="1"/>
  <c r="I127" i="1"/>
  <c r="P236" i="1"/>
  <c r="J236" i="1"/>
  <c r="I236" i="1"/>
  <c r="P142" i="1"/>
  <c r="J142" i="1"/>
  <c r="I142" i="1"/>
  <c r="P158" i="1"/>
  <c r="J158" i="1"/>
  <c r="I158" i="1"/>
  <c r="P128" i="1"/>
  <c r="J128" i="1"/>
  <c r="I128" i="1"/>
  <c r="P144" i="1"/>
  <c r="I144" i="1"/>
  <c r="J144" i="1"/>
  <c r="P87" i="1"/>
  <c r="J87" i="1"/>
  <c r="I87" i="1"/>
  <c r="P157" i="1"/>
  <c r="J157" i="1"/>
  <c r="I157" i="1"/>
  <c r="P187" i="1"/>
  <c r="J187" i="1"/>
  <c r="I187" i="1"/>
  <c r="P192" i="1"/>
  <c r="J192" i="1"/>
  <c r="I192" i="1"/>
  <c r="P88" i="1"/>
  <c r="J88" i="1"/>
  <c r="I88" i="1"/>
  <c r="P50" i="1"/>
  <c r="I50" i="1"/>
  <c r="J50" i="1"/>
  <c r="P113" i="1"/>
  <c r="I113" i="1"/>
  <c r="J113" i="1"/>
  <c r="P186" i="1"/>
  <c r="I186" i="1"/>
  <c r="J186" i="1"/>
  <c r="P250" i="1"/>
  <c r="J250" i="1"/>
  <c r="I250" i="1"/>
  <c r="P224" i="1"/>
  <c r="I224" i="1"/>
  <c r="J224" i="1"/>
  <c r="P232" i="1"/>
  <c r="J232" i="1"/>
  <c r="I232" i="1"/>
  <c r="P230" i="1"/>
  <c r="I230" i="1"/>
  <c r="J230" i="1"/>
  <c r="P221" i="1"/>
  <c r="I221" i="1"/>
  <c r="J221" i="1"/>
  <c r="P227" i="1"/>
  <c r="J227" i="1"/>
  <c r="I227" i="1"/>
  <c r="P64" i="1"/>
  <c r="I64" i="1"/>
  <c r="J64" i="1"/>
  <c r="P231" i="1"/>
  <c r="J231" i="1"/>
  <c r="I231" i="1"/>
  <c r="P235" i="1"/>
  <c r="J235" i="1"/>
  <c r="I235" i="1"/>
  <c r="P161" i="1"/>
  <c r="J161" i="1"/>
  <c r="I161" i="1"/>
  <c r="P150" i="1"/>
  <c r="J150" i="1"/>
  <c r="I150" i="1"/>
  <c r="J168" i="1"/>
  <c r="I168" i="1"/>
  <c r="P168" i="1"/>
  <c r="P97" i="1"/>
  <c r="J97" i="1"/>
  <c r="I97" i="1"/>
  <c r="P120" i="1"/>
  <c r="I120" i="1"/>
  <c r="J120" i="1"/>
  <c r="P205" i="1"/>
  <c r="J205" i="1"/>
  <c r="I205" i="1"/>
  <c r="P169" i="1"/>
  <c r="J169" i="1"/>
  <c r="I169" i="1"/>
  <c r="P58" i="1"/>
  <c r="I58" i="1"/>
  <c r="J58" i="1"/>
  <c r="P101" i="1"/>
  <c r="J101" i="1"/>
  <c r="I101" i="1"/>
  <c r="P121" i="1"/>
  <c r="J121" i="1"/>
  <c r="I121" i="1"/>
  <c r="P234" i="1"/>
  <c r="I234" i="1"/>
  <c r="J234" i="1"/>
  <c r="P203" i="1"/>
  <c r="J203" i="1"/>
  <c r="I203" i="1"/>
  <c r="J81" i="1"/>
  <c r="P81" i="1"/>
  <c r="I81" i="1"/>
  <c r="P166" i="1"/>
  <c r="J166" i="1"/>
  <c r="I166" i="1"/>
  <c r="P191" i="1"/>
  <c r="J191" i="1"/>
  <c r="I191" i="1"/>
  <c r="I61" i="1"/>
  <c r="J61" i="1"/>
  <c r="P61" i="1"/>
  <c r="P30" i="1"/>
  <c r="I30" i="1"/>
  <c r="J30" i="1"/>
  <c r="P99" i="1"/>
  <c r="J99" i="1"/>
  <c r="I99" i="1"/>
  <c r="P218" i="1"/>
  <c r="J218" i="1"/>
  <c r="I218" i="1"/>
  <c r="J68" i="1"/>
  <c r="I68" i="1"/>
  <c r="P68" i="1"/>
  <c r="P174" i="1"/>
  <c r="J174" i="1"/>
  <c r="I174" i="1"/>
</calcChain>
</file>

<file path=xl/sharedStrings.xml><?xml version="1.0" encoding="utf-8"?>
<sst xmlns="http://schemas.openxmlformats.org/spreadsheetml/2006/main" count="781" uniqueCount="78">
  <si>
    <t>isoweek</t>
  </si>
  <si>
    <t>unique_id</t>
  </si>
  <si>
    <t>Ingresos</t>
  </si>
  <si>
    <t>Egresos</t>
  </si>
  <si>
    <t>Neto</t>
  </si>
  <si>
    <t>Category_Final</t>
  </si>
  <si>
    <t>Category</t>
  </si>
  <si>
    <t>MAE</t>
  </si>
  <si>
    <t>Month_Neto</t>
  </si>
  <si>
    <t>Month_Forecast</t>
  </si>
  <si>
    <t>Hit</t>
  </si>
  <si>
    <t>Sucursal Bluefields</t>
  </si>
  <si>
    <t>Acceptable</t>
  </si>
  <si>
    <t>Media</t>
  </si>
  <si>
    <t>Sucursal Boaco</t>
  </si>
  <si>
    <t>Barely Acceptable</t>
  </si>
  <si>
    <t>Baja</t>
  </si>
  <si>
    <t>Sucursal Camoapa</t>
  </si>
  <si>
    <t>Sucursal Centro America</t>
  </si>
  <si>
    <t>Not Acceptable</t>
  </si>
  <si>
    <t>Incierta</t>
  </si>
  <si>
    <t>Sucursal Centro Comercial M.</t>
  </si>
  <si>
    <t>Sucursal Centro Corporativo</t>
  </si>
  <si>
    <t>Sucursal Chichigalpa</t>
  </si>
  <si>
    <t>Sucursal Chinandega Centro</t>
  </si>
  <si>
    <t>Sucursal Chinandega los Portales</t>
  </si>
  <si>
    <t>Sucursal Ciudad Jardin</t>
  </si>
  <si>
    <t>Sucursal Ciudad Sandino</t>
  </si>
  <si>
    <t>Great</t>
  </si>
  <si>
    <t>Alta</t>
  </si>
  <si>
    <t>Sucursal Corinto</t>
  </si>
  <si>
    <t>Sucursal Corn Island</t>
  </si>
  <si>
    <t>Sucursal el Rama</t>
  </si>
  <si>
    <t>Sucursal Esteli</t>
  </si>
  <si>
    <t>Sucursal Granada</t>
  </si>
  <si>
    <t>Sucursal Jalapa</t>
  </si>
  <si>
    <t>Sucursal Jinotega</t>
  </si>
  <si>
    <t>Sucursal Jinotepe</t>
  </si>
  <si>
    <t>Sucursal Juigalpa</t>
  </si>
  <si>
    <t>Sucursal Las Americas</t>
  </si>
  <si>
    <t>Sucursal Leon</t>
  </si>
  <si>
    <t>Sucursal Masaya</t>
  </si>
  <si>
    <t>Sucursal Matagalpa</t>
  </si>
  <si>
    <t>Sucursal Metrocentro</t>
  </si>
  <si>
    <t>Sucursal Mina el Limon</t>
  </si>
  <si>
    <t>Sucursal Mina la Libertad</t>
  </si>
  <si>
    <t>Sucursal Multicentro Esteli</t>
  </si>
  <si>
    <t>Sucursal Multicentro Las Brisas</t>
  </si>
  <si>
    <t>Sucursal Nagarote</t>
  </si>
  <si>
    <t>Sucursal Nueva Guinea</t>
  </si>
  <si>
    <t>Sucursal Ocotal</t>
  </si>
  <si>
    <t>Sucursal Paseo Masaya</t>
  </si>
  <si>
    <t>Sucursal Plaza Natura</t>
  </si>
  <si>
    <t>Sucursal Portezuelo</t>
  </si>
  <si>
    <t>Sucursal Puerto Cabezas</t>
  </si>
  <si>
    <t>Sucursal Rio Blanco</t>
  </si>
  <si>
    <t>Sucursal Rivas</t>
  </si>
  <si>
    <t>Sucursal Rubenia</t>
  </si>
  <si>
    <t>Sucursal San Carlos</t>
  </si>
  <si>
    <t>Sucursal San Juan del Sur</t>
  </si>
  <si>
    <t>Sucursal Santo Domingo</t>
  </si>
  <si>
    <t>Sucursal Sebaco</t>
  </si>
  <si>
    <t>Sucursal Somoto</t>
  </si>
  <si>
    <t>Sucursal Subasta</t>
  </si>
  <si>
    <t>Sucursal Sur</t>
  </si>
  <si>
    <t>Sucursal Sutiava</t>
  </si>
  <si>
    <t>Sucursal Ticomo</t>
  </si>
  <si>
    <t>Sucursal Tipitapa</t>
  </si>
  <si>
    <t>Sucursal Veracruz</t>
  </si>
  <si>
    <t>Sucursal Zumen</t>
  </si>
  <si>
    <t>Forecast_Ingresos</t>
  </si>
  <si>
    <t>Forecast_Egresos</t>
  </si>
  <si>
    <t>Forecast_Neto</t>
  </si>
  <si>
    <t>LowerBound</t>
  </si>
  <si>
    <t>UpperBound</t>
  </si>
  <si>
    <t>ABS_Error</t>
  </si>
  <si>
    <t>AVGRetiros_ME</t>
  </si>
  <si>
    <t>ErrorMagnitude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</si>
</sst>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Calibri"/>
      <family val="2"/>
    </font>
    <font>
      <b/>
      <sz val="11"/>
      <color rgb="FF00B050"/>
      <name val="Calibri"/>
      <family val="2"/>
    </font>
    <font>
      <b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14">
    <xf numFmtId="0" fontId="0" fillId="0" borderId="0" xfId="0"/>
    <xf numFmtId="0" fontId="6" fillId="3" borderId="1" xfId="0" applyFont="1" applyFill="1" applyBorder="1" applyAlignment="1">
      <alignment horizontal="left" vertical="top"/>
    </xf>
    <xf numFmtId="164" fontId="6" fillId="3" borderId="1" xfId="1" applyNumberFormat="1" applyFont="1" applyFill="1" applyBorder="1" applyAlignment="1">
      <alignment horizontal="left" vertical="top"/>
    </xf>
    <xf numFmtId="164" fontId="7" fillId="4" borderId="1" xfId="1" applyNumberFormat="1" applyFont="1" applyFill="1" applyBorder="1" applyAlignment="1">
      <alignment horizontal="left" vertical="top"/>
    </xf>
    <xf numFmtId="164" fontId="8" fillId="4" borderId="1" xfId="1" applyNumberFormat="1" applyFont="1" applyFill="1" applyBorder="1" applyAlignment="1">
      <alignment horizontal="left" vertical="top"/>
    </xf>
    <xf numFmtId="164" fontId="2" fillId="2" borderId="1" xfId="3" applyNumberFormat="1" applyFont="1" applyBorder="1" applyAlignment="1">
      <alignment horizontal="left" vertical="top"/>
    </xf>
    <xf numFmtId="9" fontId="6" fillId="3" borderId="1" xfId="2" applyFont="1" applyFill="1" applyBorder="1" applyAlignment="1">
      <alignment horizontal="left" vertical="top"/>
    </xf>
    <xf numFmtId="0" fontId="4" fillId="0" borderId="0" xfId="0" applyFont="1" applyAlignment="1">
      <alignment horizontal="left"/>
    </xf>
    <xf numFmtId="164" fontId="0" fillId="0" borderId="0" xfId="1" applyNumberFormat="1" applyFont="1"/>
    <xf numFmtId="164" fontId="0" fillId="0" borderId="0" xfId="0" applyNumberFormat="1"/>
    <xf numFmtId="9" fontId="0" fillId="0" borderId="0" xfId="2" applyFont="1"/>
    <xf numFmtId="0" fontId="3" fillId="4" borderId="0" xfId="0" applyFont="1" applyFill="1"/>
    <xf numFmtId="0" fontId="0" fillId="5" borderId="0" xfId="0" applyFill="1"/>
    <xf numFmtId="164" fontId="0" fillId="5" borderId="0" xfId="1" applyNumberFormat="1" applyFont="1" applyFill="1"/>
  </cellXfs>
  <cellStyles count="4">
    <cellStyle name="Accent6" xfId="3" builtinId="49"/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2F87E-FE13-41A1-B3BF-8E2CDFDBA23D}">
  <dimension ref="A1:S266"/>
  <sheetViews>
    <sheetView tabSelected="1" workbookViewId="0"/>
  </sheetViews>
  <sheetFormatPr defaultRowHeight="15" x14ac:dyDescent="0.25"/>
  <cols>
    <col min="1" max="1" width="10.7109375" bestFit="1" customWidth="1"/>
    <col min="2" max="2" width="30.5703125" bestFit="1" customWidth="1"/>
    <col min="3" max="3" width="14.42578125" bestFit="1" customWidth="1"/>
    <col min="4" max="4" width="18.5703125" bestFit="1" customWidth="1"/>
    <col min="5" max="5" width="12.5703125" style="8" bestFit="1" customWidth="1"/>
    <col min="6" max="6" width="17.85546875" style="8" bestFit="1" customWidth="1"/>
    <col min="7" max="7" width="14.28515625" bestFit="1" customWidth="1"/>
    <col min="8" max="8" width="15.5703125" bestFit="1" customWidth="1"/>
    <col min="9" max="9" width="12.28515625" customWidth="1"/>
    <col min="10" max="10" width="14" customWidth="1"/>
    <col min="11" max="12" width="18.85546875" customWidth="1"/>
    <col min="13" max="13" width="11.5703125" customWidth="1"/>
    <col min="14" max="14" width="12.85546875" customWidth="1"/>
    <col min="15" max="15" width="16.7109375" bestFit="1" customWidth="1"/>
    <col min="16" max="16" width="16.5703125" bestFit="1" customWidth="1"/>
    <col min="17" max="17" width="14" bestFit="1" customWidth="1"/>
    <col min="18" max="18" width="17" bestFit="1" customWidth="1"/>
    <col min="19" max="19" width="7.5703125" style="10" bestFit="1" customWidth="1"/>
  </cols>
  <sheetData>
    <row r="1" spans="1:19" s="7" customFormat="1" x14ac:dyDescent="0.25">
      <c r="A1" s="1" t="s">
        <v>0</v>
      </c>
      <c r="B1" s="1" t="s">
        <v>1</v>
      </c>
      <c r="C1" s="2" t="s">
        <v>2</v>
      </c>
      <c r="D1" s="3" t="s">
        <v>70</v>
      </c>
      <c r="E1" s="2" t="s">
        <v>3</v>
      </c>
      <c r="F1" s="4" t="s">
        <v>71</v>
      </c>
      <c r="G1" s="5" t="s">
        <v>4</v>
      </c>
      <c r="H1" s="5" t="s">
        <v>72</v>
      </c>
      <c r="I1" s="2" t="s">
        <v>73</v>
      </c>
      <c r="J1" s="2" t="s">
        <v>74</v>
      </c>
      <c r="K1" s="2" t="s">
        <v>5</v>
      </c>
      <c r="L1" s="2" t="s">
        <v>6</v>
      </c>
      <c r="M1" s="2" t="s">
        <v>75</v>
      </c>
      <c r="N1" s="2" t="s">
        <v>7</v>
      </c>
      <c r="O1" s="2" t="s">
        <v>76</v>
      </c>
      <c r="P1" s="2" t="s">
        <v>77</v>
      </c>
      <c r="Q1" s="2" t="s">
        <v>8</v>
      </c>
      <c r="R1" s="2" t="s">
        <v>9</v>
      </c>
      <c r="S1" s="6" t="s">
        <v>10</v>
      </c>
    </row>
    <row r="2" spans="1:19" x14ac:dyDescent="0.25">
      <c r="A2">
        <v>22</v>
      </c>
      <c r="B2" t="s">
        <v>11</v>
      </c>
      <c r="C2" s="8">
        <v>5219396</v>
      </c>
      <c r="D2" s="8">
        <v>3857214.25</v>
      </c>
      <c r="E2" s="8">
        <v>4186925</v>
      </c>
      <c r="F2" s="8">
        <v>2867179.75</v>
      </c>
      <c r="G2" s="9">
        <f>+C2-E2</f>
        <v>1032471</v>
      </c>
      <c r="H2" s="9">
        <f>+D2-F2</f>
        <v>990034.5</v>
      </c>
      <c r="I2" s="9">
        <f>+H2-N2</f>
        <v>146593.19999999995</v>
      </c>
      <c r="J2" s="9">
        <f>+H2+N2</f>
        <v>1833475.8</v>
      </c>
      <c r="K2" t="s">
        <v>12</v>
      </c>
      <c r="L2" t="s">
        <v>13</v>
      </c>
      <c r="M2" s="8">
        <f>+ABS(H2-G2)</f>
        <v>42436.5</v>
      </c>
      <c r="N2" s="8">
        <f>+AVERAGEIFS(M:M,B:B,B2)</f>
        <v>843441.3</v>
      </c>
      <c r="O2" s="8">
        <v>145582455</v>
      </c>
      <c r="P2" s="10">
        <f>+N2/O2</f>
        <v>5.7935642038733307E-3</v>
      </c>
      <c r="Q2" s="8">
        <f>+SUMIFS(G:G,B:B,B2)</f>
        <v>19055847</v>
      </c>
      <c r="R2" s="8">
        <f>+SUMIFS(H:H,B:B,B2)</f>
        <v>20328042</v>
      </c>
      <c r="S2" s="10">
        <f>+R2/Q2</f>
        <v>1.0667613987454874</v>
      </c>
    </row>
    <row r="3" spans="1:19" x14ac:dyDescent="0.25">
      <c r="A3">
        <v>23</v>
      </c>
      <c r="B3" t="s">
        <v>11</v>
      </c>
      <c r="C3" s="8">
        <v>39540332</v>
      </c>
      <c r="D3" s="8">
        <v>34559711.5</v>
      </c>
      <c r="E3" s="8">
        <v>32858171</v>
      </c>
      <c r="F3" s="8">
        <v>29304054.5</v>
      </c>
      <c r="G3" s="9">
        <f>+C3-E3</f>
        <v>6682161</v>
      </c>
      <c r="H3" s="9">
        <f>+D3-F3</f>
        <v>5255657</v>
      </c>
      <c r="I3" s="9">
        <f>+H3-N3</f>
        <v>4412215.7</v>
      </c>
      <c r="J3" s="9">
        <f>+H3+N3</f>
        <v>6099098.2999999998</v>
      </c>
      <c r="K3" t="s">
        <v>12</v>
      </c>
      <c r="L3" t="s">
        <v>13</v>
      </c>
      <c r="M3" s="8">
        <f>+ABS(H3-G3)</f>
        <v>1426504</v>
      </c>
      <c r="N3" s="8">
        <f>+AVERAGEIFS(M:M,B:B,B3)</f>
        <v>843441.3</v>
      </c>
      <c r="O3" s="8">
        <v>145582455</v>
      </c>
      <c r="P3" s="10">
        <f t="shared" ref="P3:P66" si="0">+N3/O3</f>
        <v>5.7935642038733307E-3</v>
      </c>
      <c r="Q3" s="8">
        <f>+SUMIFS(G:G,B:B,B3)</f>
        <v>19055847</v>
      </c>
      <c r="R3" s="8">
        <f>+SUMIFS(H:H,B:B,B3)</f>
        <v>20328042</v>
      </c>
      <c r="S3" s="10">
        <f t="shared" ref="S3:S66" si="1">+R3/Q3</f>
        <v>1.0667613987454874</v>
      </c>
    </row>
    <row r="4" spans="1:19" x14ac:dyDescent="0.25">
      <c r="A4">
        <v>24</v>
      </c>
      <c r="B4" t="s">
        <v>11</v>
      </c>
      <c r="C4" s="8">
        <v>33628541</v>
      </c>
      <c r="D4" s="8">
        <v>34298651.25</v>
      </c>
      <c r="E4" s="8">
        <v>29417094</v>
      </c>
      <c r="F4" s="8">
        <v>29365332.75</v>
      </c>
      <c r="G4" s="9">
        <f>+C4-E4</f>
        <v>4211447</v>
      </c>
      <c r="H4" s="9">
        <f>+D4-F4</f>
        <v>4933318.5</v>
      </c>
      <c r="I4" s="9">
        <f>+H4-N4</f>
        <v>4089877.2</v>
      </c>
      <c r="J4" s="9">
        <f>+H4+N4</f>
        <v>5776759.7999999998</v>
      </c>
      <c r="K4" t="s">
        <v>12</v>
      </c>
      <c r="L4" t="s">
        <v>13</v>
      </c>
      <c r="M4" s="8">
        <f>+ABS(H4-G4)</f>
        <v>721871.5</v>
      </c>
      <c r="N4" s="8">
        <f>+AVERAGEIFS(M:M,B:B,B4)</f>
        <v>843441.3</v>
      </c>
      <c r="O4" s="8">
        <v>145582455</v>
      </c>
      <c r="P4" s="10">
        <f t="shared" si="0"/>
        <v>5.7935642038733307E-3</v>
      </c>
      <c r="Q4" s="8">
        <f>+SUMIFS(G:G,B:B,B4)</f>
        <v>19055847</v>
      </c>
      <c r="R4" s="8">
        <f>+SUMIFS(H:H,B:B,B4)</f>
        <v>20328042</v>
      </c>
      <c r="S4" s="10">
        <f t="shared" si="1"/>
        <v>1.0667613987454874</v>
      </c>
    </row>
    <row r="5" spans="1:19" x14ac:dyDescent="0.25">
      <c r="A5">
        <v>25</v>
      </c>
      <c r="B5" t="s">
        <v>11</v>
      </c>
      <c r="C5" s="8">
        <v>33339004</v>
      </c>
      <c r="D5" s="8">
        <v>34339705.25</v>
      </c>
      <c r="E5" s="8">
        <v>30664594</v>
      </c>
      <c r="F5" s="8">
        <v>29642466</v>
      </c>
      <c r="G5" s="9">
        <f>+C5-E5</f>
        <v>2674410</v>
      </c>
      <c r="H5" s="9">
        <f>+D5-F5</f>
        <v>4697239.25</v>
      </c>
      <c r="I5" s="9">
        <f>+H5-N5</f>
        <v>3853797.95</v>
      </c>
      <c r="J5" s="9">
        <f>+H5+N5</f>
        <v>5540680.5499999998</v>
      </c>
      <c r="K5" t="s">
        <v>12</v>
      </c>
      <c r="L5" t="s">
        <v>13</v>
      </c>
      <c r="M5" s="8">
        <f>+ABS(H5-G5)</f>
        <v>2022829.25</v>
      </c>
      <c r="N5" s="8">
        <f>+AVERAGEIFS(M:M,B:B,B5)</f>
        <v>843441.3</v>
      </c>
      <c r="O5" s="8">
        <v>145582455</v>
      </c>
      <c r="P5" s="10">
        <f t="shared" si="0"/>
        <v>5.7935642038733307E-3</v>
      </c>
      <c r="Q5" s="8">
        <f>+SUMIFS(G:G,B:B,B5)</f>
        <v>19055847</v>
      </c>
      <c r="R5" s="8">
        <f>+SUMIFS(H:H,B:B,B5)</f>
        <v>20328042</v>
      </c>
      <c r="S5" s="10">
        <f t="shared" si="1"/>
        <v>1.0667613987454874</v>
      </c>
    </row>
    <row r="6" spans="1:19" x14ac:dyDescent="0.25">
      <c r="A6">
        <v>26</v>
      </c>
      <c r="B6" t="s">
        <v>11</v>
      </c>
      <c r="C6" s="8">
        <v>30673195</v>
      </c>
      <c r="D6" s="8">
        <v>34296074</v>
      </c>
      <c r="E6" s="8">
        <v>26217837</v>
      </c>
      <c r="F6" s="8">
        <v>29844281.25</v>
      </c>
      <c r="G6" s="9">
        <f>+C6-E6</f>
        <v>4455358</v>
      </c>
      <c r="H6" s="9">
        <f>+D6-F6</f>
        <v>4451792.75</v>
      </c>
      <c r="I6" s="9">
        <f>+H6-N6</f>
        <v>3608351.45</v>
      </c>
      <c r="J6" s="9">
        <f>+H6+N6</f>
        <v>5295234.05</v>
      </c>
      <c r="K6" t="s">
        <v>12</v>
      </c>
      <c r="L6" t="s">
        <v>13</v>
      </c>
      <c r="M6" s="8">
        <f>+ABS(H6-G6)</f>
        <v>3565.25</v>
      </c>
      <c r="N6" s="8">
        <f>+AVERAGEIFS(M:M,B:B,B6)</f>
        <v>843441.3</v>
      </c>
      <c r="O6" s="8">
        <v>145582455</v>
      </c>
      <c r="P6" s="10">
        <f t="shared" si="0"/>
        <v>5.7935642038733307E-3</v>
      </c>
      <c r="Q6" s="8">
        <f>+SUMIFS(G:G,B:B,B6)</f>
        <v>19055847</v>
      </c>
      <c r="R6" s="8">
        <f>+SUMIFS(H:H,B:B,B6)</f>
        <v>20328042</v>
      </c>
      <c r="S6" s="10">
        <f t="shared" si="1"/>
        <v>1.0667613987454874</v>
      </c>
    </row>
    <row r="7" spans="1:19" x14ac:dyDescent="0.25">
      <c r="A7">
        <v>22</v>
      </c>
      <c r="B7" t="s">
        <v>14</v>
      </c>
      <c r="C7" s="8">
        <v>5277511</v>
      </c>
      <c r="D7" s="8">
        <v>4679617.5</v>
      </c>
      <c r="E7" s="8">
        <v>1674265</v>
      </c>
      <c r="F7" s="8">
        <v>2792131.5</v>
      </c>
      <c r="G7" s="9">
        <f>+C7-E7</f>
        <v>3603246</v>
      </c>
      <c r="H7" s="9">
        <f>+D7-F7</f>
        <v>1887486</v>
      </c>
      <c r="I7" s="9">
        <f>+H7-N7</f>
        <v>-6693793.0500000007</v>
      </c>
      <c r="J7" s="9">
        <f>+H7+N7</f>
        <v>10468765.050000001</v>
      </c>
      <c r="K7" s="11" t="s">
        <v>15</v>
      </c>
      <c r="L7" s="11" t="s">
        <v>16</v>
      </c>
      <c r="M7" s="8">
        <f>+ABS(H7-G7)</f>
        <v>1715760</v>
      </c>
      <c r="N7" s="8">
        <f>+AVERAGEIFS(M:M,B:B,B7)</f>
        <v>8581279.0500000007</v>
      </c>
      <c r="O7" s="8">
        <v>136532997</v>
      </c>
      <c r="P7" s="10">
        <f t="shared" si="0"/>
        <v>6.2851319743607484E-2</v>
      </c>
      <c r="Q7" s="8">
        <f>+SUMIFS(G:G,B:B,B7)</f>
        <v>14451689</v>
      </c>
      <c r="R7" s="8">
        <f>+SUMIFS(H:H,B:B,B7)</f>
        <v>31651563.75</v>
      </c>
      <c r="S7" s="10">
        <f t="shared" si="1"/>
        <v>2.1901636376204885</v>
      </c>
    </row>
    <row r="8" spans="1:19" x14ac:dyDescent="0.25">
      <c r="A8">
        <v>23</v>
      </c>
      <c r="B8" t="s">
        <v>14</v>
      </c>
      <c r="C8" s="8">
        <v>44551000</v>
      </c>
      <c r="D8" s="8">
        <v>39201162</v>
      </c>
      <c r="E8" s="8">
        <v>28298046</v>
      </c>
      <c r="F8" s="8">
        <v>34085708.25</v>
      </c>
      <c r="G8" s="9">
        <f>+C8-E8</f>
        <v>16252954</v>
      </c>
      <c r="H8" s="9">
        <f>+D8-F8</f>
        <v>5115453.75</v>
      </c>
      <c r="I8" s="9">
        <f>+H8-N8</f>
        <v>-3465825.3000000007</v>
      </c>
      <c r="J8" s="9">
        <f>+H8+N8</f>
        <v>13696732.800000001</v>
      </c>
      <c r="K8" s="11" t="s">
        <v>15</v>
      </c>
      <c r="L8" s="11" t="s">
        <v>16</v>
      </c>
      <c r="M8" s="8">
        <f>+ABS(H8-G8)</f>
        <v>11137500.25</v>
      </c>
      <c r="N8" s="8">
        <f>+AVERAGEIFS(M:M,B:B,B8)</f>
        <v>8581279.0500000007</v>
      </c>
      <c r="O8" s="8">
        <v>136532997</v>
      </c>
      <c r="P8" s="10">
        <f t="shared" si="0"/>
        <v>6.2851319743607484E-2</v>
      </c>
      <c r="Q8" s="8">
        <f>+SUMIFS(G:G,B:B,B8)</f>
        <v>14451689</v>
      </c>
      <c r="R8" s="8">
        <f>+SUMIFS(H:H,B:B,B8)</f>
        <v>31651563.75</v>
      </c>
      <c r="S8" s="10">
        <f t="shared" si="1"/>
        <v>2.1901636376204885</v>
      </c>
    </row>
    <row r="9" spans="1:19" x14ac:dyDescent="0.25">
      <c r="A9">
        <v>24</v>
      </c>
      <c r="B9" t="s">
        <v>14</v>
      </c>
      <c r="C9" s="8">
        <v>34331120</v>
      </c>
      <c r="D9" s="8">
        <v>39737446</v>
      </c>
      <c r="E9" s="8">
        <v>34183607</v>
      </c>
      <c r="F9" s="8">
        <v>27142073</v>
      </c>
      <c r="G9" s="9">
        <f>+C9-E9</f>
        <v>147513</v>
      </c>
      <c r="H9" s="9">
        <f>+D9-F9</f>
        <v>12595373</v>
      </c>
      <c r="I9" s="9">
        <f>+H9-N9</f>
        <v>4014093.9499999993</v>
      </c>
      <c r="J9" s="9">
        <f>+H9+N9</f>
        <v>21176652.050000001</v>
      </c>
      <c r="K9" s="11" t="s">
        <v>15</v>
      </c>
      <c r="L9" s="11" t="s">
        <v>16</v>
      </c>
      <c r="M9" s="8">
        <f>+ABS(H9-G9)</f>
        <v>12447860</v>
      </c>
      <c r="N9" s="8">
        <f>+AVERAGEIFS(M:M,B:B,B9)</f>
        <v>8581279.0500000007</v>
      </c>
      <c r="O9" s="8">
        <v>136532997</v>
      </c>
      <c r="P9" s="10">
        <f t="shared" si="0"/>
        <v>6.2851319743607484E-2</v>
      </c>
      <c r="Q9" s="8">
        <f>+SUMIFS(G:G,B:B,B9)</f>
        <v>14451689</v>
      </c>
      <c r="R9" s="8">
        <f>+SUMIFS(H:H,B:B,B9)</f>
        <v>31651563.75</v>
      </c>
      <c r="S9" s="10">
        <f t="shared" si="1"/>
        <v>2.1901636376204885</v>
      </c>
    </row>
    <row r="10" spans="1:19" x14ac:dyDescent="0.25">
      <c r="A10">
        <v>25</v>
      </c>
      <c r="B10" t="s">
        <v>14</v>
      </c>
      <c r="C10" s="8">
        <v>32058646</v>
      </c>
      <c r="D10" s="8">
        <v>39582175.5</v>
      </c>
      <c r="E10" s="8">
        <v>41876318</v>
      </c>
      <c r="F10" s="8">
        <v>42418671.75</v>
      </c>
      <c r="G10" s="9">
        <f>+C10-E10</f>
        <v>-9817672</v>
      </c>
      <c r="H10" s="9">
        <f>+D10-F10</f>
        <v>-2836496.25</v>
      </c>
      <c r="I10" s="9">
        <f>+H10-N10</f>
        <v>-11417775.300000001</v>
      </c>
      <c r="J10" s="9">
        <f>+H10+N10</f>
        <v>5744782.8000000007</v>
      </c>
      <c r="K10" s="11" t="s">
        <v>15</v>
      </c>
      <c r="L10" s="11" t="s">
        <v>16</v>
      </c>
      <c r="M10" s="8">
        <f>+ABS(H10-G10)</f>
        <v>6981175.75</v>
      </c>
      <c r="N10" s="8">
        <f>+AVERAGEIFS(M:M,B:B,B10)</f>
        <v>8581279.0500000007</v>
      </c>
      <c r="O10" s="8">
        <v>136532997</v>
      </c>
      <c r="P10" s="10">
        <f t="shared" si="0"/>
        <v>6.2851319743607484E-2</v>
      </c>
      <c r="Q10" s="8">
        <f>+SUMIFS(G:G,B:B,B10)</f>
        <v>14451689</v>
      </c>
      <c r="R10" s="8">
        <f>+SUMIFS(H:H,B:B,B10)</f>
        <v>31651563.75</v>
      </c>
      <c r="S10" s="10">
        <f t="shared" si="1"/>
        <v>2.1901636376204885</v>
      </c>
    </row>
    <row r="11" spans="1:19" x14ac:dyDescent="0.25">
      <c r="A11">
        <v>26</v>
      </c>
      <c r="B11" t="s">
        <v>14</v>
      </c>
      <c r="C11" s="8">
        <v>36330445</v>
      </c>
      <c r="D11" s="8">
        <v>39752011.5</v>
      </c>
      <c r="E11" s="8">
        <v>32064797</v>
      </c>
      <c r="F11" s="8">
        <v>24862264.25</v>
      </c>
      <c r="G11" s="9">
        <f>+C11-E11</f>
        <v>4265648</v>
      </c>
      <c r="H11" s="9">
        <f>+D11-F11</f>
        <v>14889747.25</v>
      </c>
      <c r="I11" s="9">
        <f>+H11-N11</f>
        <v>6308468.1999999993</v>
      </c>
      <c r="J11" s="9">
        <f>+H11+N11</f>
        <v>23471026.300000001</v>
      </c>
      <c r="K11" s="11" t="s">
        <v>15</v>
      </c>
      <c r="L11" s="11" t="s">
        <v>16</v>
      </c>
      <c r="M11" s="8">
        <f>+ABS(H11-G11)</f>
        <v>10624099.25</v>
      </c>
      <c r="N11" s="8">
        <f>+AVERAGEIFS(M:M,B:B,B11)</f>
        <v>8581279.0500000007</v>
      </c>
      <c r="O11" s="8">
        <v>136532997</v>
      </c>
      <c r="P11" s="10">
        <f t="shared" si="0"/>
        <v>6.2851319743607484E-2</v>
      </c>
      <c r="Q11" s="8">
        <f>+SUMIFS(G:G,B:B,B11)</f>
        <v>14451689</v>
      </c>
      <c r="R11" s="8">
        <f>+SUMIFS(H:H,B:B,B11)</f>
        <v>31651563.75</v>
      </c>
      <c r="S11" s="10">
        <f t="shared" si="1"/>
        <v>2.1901636376204885</v>
      </c>
    </row>
    <row r="12" spans="1:19" x14ac:dyDescent="0.25">
      <c r="A12">
        <v>22</v>
      </c>
      <c r="B12" t="s">
        <v>17</v>
      </c>
      <c r="C12" s="8">
        <v>1608240</v>
      </c>
      <c r="D12" s="8">
        <v>1213882.125</v>
      </c>
      <c r="E12" s="8">
        <v>2816198</v>
      </c>
      <c r="F12" s="8">
        <v>1263438.3799999999</v>
      </c>
      <c r="G12" s="9">
        <f>+C12-E12</f>
        <v>-1207958</v>
      </c>
      <c r="H12" s="9">
        <f>+D12-F12</f>
        <v>-49556.254999999888</v>
      </c>
      <c r="I12" s="9">
        <f>+H12-N12</f>
        <v>-515970.05500000005</v>
      </c>
      <c r="J12" s="9">
        <f>+H12+N12</f>
        <v>416857.54500000027</v>
      </c>
      <c r="K12" s="11" t="s">
        <v>15</v>
      </c>
      <c r="L12" s="11" t="s">
        <v>16</v>
      </c>
      <c r="M12" s="8">
        <f>+ABS(H12-G12)</f>
        <v>1158401.7450000001</v>
      </c>
      <c r="N12" s="8">
        <f>+AVERAGEIFS(M:M,B:B,B12)</f>
        <v>466413.80000000016</v>
      </c>
      <c r="O12" s="8">
        <v>60714086.888888888</v>
      </c>
      <c r="P12" s="10">
        <f t="shared" si="0"/>
        <v>7.6821348042929597E-3</v>
      </c>
      <c r="Q12" s="8">
        <f>+SUMIFS(G:G,B:B,B12)</f>
        <v>-2397706</v>
      </c>
      <c r="R12" s="8">
        <f>+SUMIFS(H:H,B:B,B12)</f>
        <v>-663395.76000000071</v>
      </c>
      <c r="S12" s="10">
        <f t="shared" si="1"/>
        <v>0.27667935935431648</v>
      </c>
    </row>
    <row r="13" spans="1:19" x14ac:dyDescent="0.25">
      <c r="A13">
        <v>23</v>
      </c>
      <c r="B13" t="s">
        <v>17</v>
      </c>
      <c r="C13" s="8">
        <v>12220808</v>
      </c>
      <c r="D13" s="8">
        <v>13220660.875</v>
      </c>
      <c r="E13" s="8">
        <v>13578179</v>
      </c>
      <c r="F13" s="8">
        <v>14376357.119999999</v>
      </c>
      <c r="G13" s="9">
        <f>+C13-E13</f>
        <v>-1357371</v>
      </c>
      <c r="H13" s="9">
        <f>+D13-F13</f>
        <v>-1155696.2449999992</v>
      </c>
      <c r="I13" s="9">
        <f>+H13-N13</f>
        <v>-1622110.0449999995</v>
      </c>
      <c r="J13" s="9">
        <f>+H13+N13</f>
        <v>-689282.44499999902</v>
      </c>
      <c r="K13" s="11" t="s">
        <v>15</v>
      </c>
      <c r="L13" s="11" t="s">
        <v>16</v>
      </c>
      <c r="M13" s="8">
        <f>+ABS(H13-G13)</f>
        <v>201674.75500000082</v>
      </c>
      <c r="N13" s="8">
        <f>+AVERAGEIFS(M:M,B:B,B13)</f>
        <v>466413.80000000016</v>
      </c>
      <c r="O13" s="8">
        <v>60714086.888888888</v>
      </c>
      <c r="P13" s="10">
        <f t="shared" si="0"/>
        <v>7.6821348042929597E-3</v>
      </c>
      <c r="Q13" s="8">
        <f>+SUMIFS(G:G,B:B,B13)</f>
        <v>-2397706</v>
      </c>
      <c r="R13" s="8">
        <f>+SUMIFS(H:H,B:B,B13)</f>
        <v>-663395.76000000071</v>
      </c>
      <c r="S13" s="10">
        <f t="shared" si="1"/>
        <v>0.27667935935431648</v>
      </c>
    </row>
    <row r="14" spans="1:19" x14ac:dyDescent="0.25">
      <c r="A14">
        <v>24</v>
      </c>
      <c r="B14" t="s">
        <v>17</v>
      </c>
      <c r="C14" s="8">
        <v>12204422</v>
      </c>
      <c r="D14" s="8">
        <v>13733975</v>
      </c>
      <c r="E14" s="8">
        <v>12136922</v>
      </c>
      <c r="F14" s="8">
        <v>13135844</v>
      </c>
      <c r="G14" s="9">
        <f>+C14-E14</f>
        <v>67500</v>
      </c>
      <c r="H14" s="9">
        <f>+D14-F14</f>
        <v>598131</v>
      </c>
      <c r="I14" s="9">
        <f>+H14-N14</f>
        <v>131717.19999999984</v>
      </c>
      <c r="J14" s="9">
        <f>+H14+N14</f>
        <v>1064544.8000000003</v>
      </c>
      <c r="K14" s="11" t="s">
        <v>15</v>
      </c>
      <c r="L14" s="11" t="s">
        <v>16</v>
      </c>
      <c r="M14" s="8">
        <f>+ABS(H14-G14)</f>
        <v>530631</v>
      </c>
      <c r="N14" s="8">
        <f>+AVERAGEIFS(M:M,B:B,B14)</f>
        <v>466413.80000000016</v>
      </c>
      <c r="O14" s="8">
        <v>60714086.888888888</v>
      </c>
      <c r="P14" s="10">
        <f t="shared" si="0"/>
        <v>7.6821348042929597E-3</v>
      </c>
      <c r="Q14" s="8">
        <f>+SUMIFS(G:G,B:B,B14)</f>
        <v>-2397706</v>
      </c>
      <c r="R14" s="8">
        <f>+SUMIFS(H:H,B:B,B14)</f>
        <v>-663395.76000000071</v>
      </c>
      <c r="S14" s="10">
        <f t="shared" si="1"/>
        <v>0.27667935935431648</v>
      </c>
    </row>
    <row r="15" spans="1:19" x14ac:dyDescent="0.25">
      <c r="A15">
        <v>25</v>
      </c>
      <c r="B15" t="s">
        <v>17</v>
      </c>
      <c r="C15" s="8">
        <v>11043720</v>
      </c>
      <c r="D15" s="8">
        <v>13745443</v>
      </c>
      <c r="E15" s="8">
        <v>10618217</v>
      </c>
      <c r="F15" s="8">
        <v>13618819.380000001</v>
      </c>
      <c r="G15" s="9">
        <f>+C15-E15</f>
        <v>425503</v>
      </c>
      <c r="H15" s="9">
        <f>+D15-F15</f>
        <v>126623.61999999918</v>
      </c>
      <c r="I15" s="9">
        <f>+H15-N15</f>
        <v>-339790.18000000098</v>
      </c>
      <c r="J15" s="9">
        <f>+H15+N15</f>
        <v>593037.41999999934</v>
      </c>
      <c r="K15" s="11" t="s">
        <v>15</v>
      </c>
      <c r="L15" s="11" t="s">
        <v>16</v>
      </c>
      <c r="M15" s="8">
        <f>+ABS(H15-G15)</f>
        <v>298879.38000000082</v>
      </c>
      <c r="N15" s="8">
        <f>+AVERAGEIFS(M:M,B:B,B15)</f>
        <v>466413.80000000016</v>
      </c>
      <c r="O15" s="8">
        <v>60714086.888888888</v>
      </c>
      <c r="P15" s="10">
        <f t="shared" si="0"/>
        <v>7.6821348042929597E-3</v>
      </c>
      <c r="Q15" s="8">
        <f>+SUMIFS(G:G,B:B,B15)</f>
        <v>-2397706</v>
      </c>
      <c r="R15" s="8">
        <f>+SUMIFS(H:H,B:B,B15)</f>
        <v>-663395.76000000071</v>
      </c>
      <c r="S15" s="10">
        <f t="shared" si="1"/>
        <v>0.27667935935431648</v>
      </c>
    </row>
    <row r="16" spans="1:19" x14ac:dyDescent="0.25">
      <c r="A16">
        <v>26</v>
      </c>
      <c r="B16" t="s">
        <v>17</v>
      </c>
      <c r="C16" s="8">
        <v>12945038</v>
      </c>
      <c r="D16" s="8">
        <v>13958339.5</v>
      </c>
      <c r="E16" s="8">
        <v>13270418</v>
      </c>
      <c r="F16" s="8">
        <v>14141237.380000001</v>
      </c>
      <c r="G16" s="9">
        <f>+C16-E16</f>
        <v>-325380</v>
      </c>
      <c r="H16" s="9">
        <f>+D16-F16</f>
        <v>-182897.88000000082</v>
      </c>
      <c r="I16" s="9">
        <f>+H16-N16</f>
        <v>-649311.68000000098</v>
      </c>
      <c r="J16" s="9">
        <f>+H16+N16</f>
        <v>283515.91999999934</v>
      </c>
      <c r="K16" s="11" t="s">
        <v>15</v>
      </c>
      <c r="L16" s="11" t="s">
        <v>16</v>
      </c>
      <c r="M16" s="8">
        <f>+ABS(H16-G16)</f>
        <v>142482.11999999918</v>
      </c>
      <c r="N16" s="8">
        <f>+AVERAGEIFS(M:M,B:B,B16)</f>
        <v>466413.80000000016</v>
      </c>
      <c r="O16" s="8">
        <v>60714086.888888888</v>
      </c>
      <c r="P16" s="10">
        <f t="shared" si="0"/>
        <v>7.6821348042929597E-3</v>
      </c>
      <c r="Q16" s="8">
        <f>+SUMIFS(G:G,B:B,B16)</f>
        <v>-2397706</v>
      </c>
      <c r="R16" s="8">
        <f>+SUMIFS(H:H,B:B,B16)</f>
        <v>-663395.76000000071</v>
      </c>
      <c r="S16" s="10">
        <f t="shared" si="1"/>
        <v>0.27667935935431648</v>
      </c>
    </row>
    <row r="17" spans="1:19" x14ac:dyDescent="0.25">
      <c r="A17">
        <v>22</v>
      </c>
      <c r="B17" t="s">
        <v>18</v>
      </c>
      <c r="C17" s="8">
        <v>2481606</v>
      </c>
      <c r="D17" s="8">
        <v>2495818.75</v>
      </c>
      <c r="E17" s="8">
        <v>2548500</v>
      </c>
      <c r="F17" s="8">
        <v>3272656</v>
      </c>
      <c r="G17" s="9">
        <f>+C17-E17</f>
        <v>-66894</v>
      </c>
      <c r="H17" s="9">
        <f>+D17-F17</f>
        <v>-776837.25</v>
      </c>
      <c r="I17" s="9">
        <f>+H17-N17</f>
        <v>-2957885.25</v>
      </c>
      <c r="J17" s="9">
        <f>+H17+N17</f>
        <v>1404210.75</v>
      </c>
      <c r="K17" t="s">
        <v>19</v>
      </c>
      <c r="L17" t="s">
        <v>20</v>
      </c>
      <c r="M17" s="8">
        <f>+ABS(H17-G17)</f>
        <v>709943.25</v>
      </c>
      <c r="N17" s="8">
        <f>+AVERAGEIFS(M:M,B:B,B17)</f>
        <v>2181048</v>
      </c>
      <c r="O17" s="8">
        <v>167724076.94444445</v>
      </c>
      <c r="P17" s="10">
        <f t="shared" si="0"/>
        <v>1.3003785978338891E-2</v>
      </c>
      <c r="Q17" s="8">
        <f>+SUMIFS(G:G,B:B,B17)</f>
        <v>-16386</v>
      </c>
      <c r="R17" s="8">
        <f>+SUMIFS(H:H,B:B,B17)</f>
        <v>-10921626</v>
      </c>
      <c r="S17" s="10">
        <f t="shared" si="1"/>
        <v>666.52178689124867</v>
      </c>
    </row>
    <row r="18" spans="1:19" x14ac:dyDescent="0.25">
      <c r="A18">
        <v>23</v>
      </c>
      <c r="B18" t="s">
        <v>18</v>
      </c>
      <c r="C18" s="8">
        <v>44485248</v>
      </c>
      <c r="D18" s="8">
        <v>32723390</v>
      </c>
      <c r="E18" s="8">
        <v>43692116</v>
      </c>
      <c r="F18" s="8">
        <v>34593321.5</v>
      </c>
      <c r="G18" s="9">
        <f>+C18-E18</f>
        <v>793132</v>
      </c>
      <c r="H18" s="9">
        <f>+D18-F18</f>
        <v>-1869931.5</v>
      </c>
      <c r="I18" s="9">
        <f>+H18-N18</f>
        <v>-4050979.5</v>
      </c>
      <c r="J18" s="9">
        <f>+H18+N18</f>
        <v>311116.5</v>
      </c>
      <c r="K18" t="s">
        <v>19</v>
      </c>
      <c r="L18" t="s">
        <v>20</v>
      </c>
      <c r="M18" s="8">
        <f>+ABS(H18-G18)</f>
        <v>2663063.5</v>
      </c>
      <c r="N18" s="8">
        <f>+AVERAGEIFS(M:M,B:B,B18)</f>
        <v>2181048</v>
      </c>
      <c r="O18" s="8">
        <v>167724076.94444445</v>
      </c>
      <c r="P18" s="10">
        <f t="shared" si="0"/>
        <v>1.3003785978338891E-2</v>
      </c>
      <c r="Q18" s="8">
        <f>+SUMIFS(G:G,B:B,B18)</f>
        <v>-16386</v>
      </c>
      <c r="R18" s="8">
        <f>+SUMIFS(H:H,B:B,B18)</f>
        <v>-10921626</v>
      </c>
      <c r="S18" s="10">
        <f t="shared" si="1"/>
        <v>666.52178689124867</v>
      </c>
    </row>
    <row r="19" spans="1:19" x14ac:dyDescent="0.25">
      <c r="A19">
        <v>24</v>
      </c>
      <c r="B19" t="s">
        <v>18</v>
      </c>
      <c r="C19" s="8">
        <v>32361402</v>
      </c>
      <c r="D19" s="8">
        <v>32617212</v>
      </c>
      <c r="E19" s="8">
        <v>30525756</v>
      </c>
      <c r="F19" s="8">
        <v>34645582.25</v>
      </c>
      <c r="G19" s="9">
        <f>+C19-E19</f>
        <v>1835646</v>
      </c>
      <c r="H19" s="9">
        <f>+D19-F19</f>
        <v>-2028370.25</v>
      </c>
      <c r="I19" s="9">
        <f>+H19-N19</f>
        <v>-4209418.25</v>
      </c>
      <c r="J19" s="9">
        <f>+H19+N19</f>
        <v>152677.75</v>
      </c>
      <c r="K19" t="s">
        <v>19</v>
      </c>
      <c r="L19" t="s">
        <v>20</v>
      </c>
      <c r="M19" s="8">
        <f>+ABS(H19-G19)</f>
        <v>3864016.25</v>
      </c>
      <c r="N19" s="8">
        <f>+AVERAGEIFS(M:M,B:B,B19)</f>
        <v>2181048</v>
      </c>
      <c r="O19" s="8">
        <v>167724076.94444445</v>
      </c>
      <c r="P19" s="10">
        <f t="shared" si="0"/>
        <v>1.3003785978338891E-2</v>
      </c>
      <c r="Q19" s="8">
        <f>+SUMIFS(G:G,B:B,B19)</f>
        <v>-16386</v>
      </c>
      <c r="R19" s="8">
        <f>+SUMIFS(H:H,B:B,B19)</f>
        <v>-10921626</v>
      </c>
      <c r="S19" s="10">
        <f t="shared" si="1"/>
        <v>666.52178689124867</v>
      </c>
    </row>
    <row r="20" spans="1:19" x14ac:dyDescent="0.25">
      <c r="A20">
        <v>25</v>
      </c>
      <c r="B20" t="s">
        <v>18</v>
      </c>
      <c r="C20" s="8">
        <v>34212136</v>
      </c>
      <c r="D20" s="8">
        <v>32360783</v>
      </c>
      <c r="E20" s="8">
        <v>36192550</v>
      </c>
      <c r="F20" s="8">
        <v>35220619</v>
      </c>
      <c r="G20" s="9">
        <f>+C20-E20</f>
        <v>-1980414</v>
      </c>
      <c r="H20" s="9">
        <f>+D20-F20</f>
        <v>-2859836</v>
      </c>
      <c r="I20" s="9">
        <f>+H20-N20</f>
        <v>-5040884</v>
      </c>
      <c r="J20" s="9">
        <f>+H20+N20</f>
        <v>-678788</v>
      </c>
      <c r="K20" t="s">
        <v>19</v>
      </c>
      <c r="L20" t="s">
        <v>20</v>
      </c>
      <c r="M20" s="8">
        <f>+ABS(H20-G20)</f>
        <v>879422</v>
      </c>
      <c r="N20" s="8">
        <f>+AVERAGEIFS(M:M,B:B,B20)</f>
        <v>2181048</v>
      </c>
      <c r="O20" s="8">
        <v>167724076.94444445</v>
      </c>
      <c r="P20" s="10">
        <f t="shared" si="0"/>
        <v>1.3003785978338891E-2</v>
      </c>
      <c r="Q20" s="8">
        <f>+SUMIFS(G:G,B:B,B20)</f>
        <v>-16386</v>
      </c>
      <c r="R20" s="8">
        <f>+SUMIFS(H:H,B:B,B20)</f>
        <v>-10921626</v>
      </c>
      <c r="S20" s="10">
        <f t="shared" si="1"/>
        <v>666.52178689124867</v>
      </c>
    </row>
    <row r="21" spans="1:19" x14ac:dyDescent="0.25">
      <c r="A21">
        <v>26</v>
      </c>
      <c r="B21" t="s">
        <v>18</v>
      </c>
      <c r="C21" s="8">
        <v>31457201</v>
      </c>
      <c r="D21" s="8">
        <v>32203414.75</v>
      </c>
      <c r="E21" s="8">
        <v>32055057</v>
      </c>
      <c r="F21" s="8">
        <v>35590065.75</v>
      </c>
      <c r="G21" s="9">
        <f>+C21-E21</f>
        <v>-597856</v>
      </c>
      <c r="H21" s="9">
        <f>+D21-F21</f>
        <v>-3386651</v>
      </c>
      <c r="I21" s="9">
        <f>+H21-N21</f>
        <v>-5567699</v>
      </c>
      <c r="J21" s="9">
        <f>+H21+N21</f>
        <v>-1205603</v>
      </c>
      <c r="K21" t="s">
        <v>19</v>
      </c>
      <c r="L21" t="s">
        <v>20</v>
      </c>
      <c r="M21" s="8">
        <f>+ABS(H21-G21)</f>
        <v>2788795</v>
      </c>
      <c r="N21" s="8">
        <f>+AVERAGEIFS(M:M,B:B,B21)</f>
        <v>2181048</v>
      </c>
      <c r="O21" s="8">
        <v>167724076.94444445</v>
      </c>
      <c r="P21" s="10">
        <f t="shared" si="0"/>
        <v>1.3003785978338891E-2</v>
      </c>
      <c r="Q21" s="8">
        <f>+SUMIFS(G:G,B:B,B21)</f>
        <v>-16386</v>
      </c>
      <c r="R21" s="8">
        <f>+SUMIFS(H:H,B:B,B21)</f>
        <v>-10921626</v>
      </c>
      <c r="S21" s="10">
        <f t="shared" si="1"/>
        <v>666.52178689124867</v>
      </c>
    </row>
    <row r="22" spans="1:19" x14ac:dyDescent="0.25">
      <c r="A22">
        <v>22</v>
      </c>
      <c r="B22" t="s">
        <v>21</v>
      </c>
      <c r="C22" s="8">
        <v>2667120</v>
      </c>
      <c r="D22" s="8">
        <v>2061544.375</v>
      </c>
      <c r="E22" s="8">
        <v>2577967</v>
      </c>
      <c r="F22" s="8">
        <v>2892981.75</v>
      </c>
      <c r="G22" s="9">
        <f>+C22-E22</f>
        <v>89153</v>
      </c>
      <c r="H22" s="9">
        <f>+D22-F22</f>
        <v>-831437.375</v>
      </c>
      <c r="I22" s="9">
        <f>+H22-N22</f>
        <v>-2786591.2749999999</v>
      </c>
      <c r="J22" s="9">
        <f>+H22+N22</f>
        <v>1123716.5249999999</v>
      </c>
      <c r="K22" t="s">
        <v>12</v>
      </c>
      <c r="L22" t="s">
        <v>13</v>
      </c>
      <c r="M22" s="8">
        <f>+ABS(H22-G22)</f>
        <v>920590.375</v>
      </c>
      <c r="N22" s="8">
        <f>+AVERAGEIFS(M:M,B:B,B22)</f>
        <v>1955153.9</v>
      </c>
      <c r="O22" s="8">
        <v>112729674.27777778</v>
      </c>
      <c r="P22" s="10">
        <f t="shared" si="0"/>
        <v>1.7343737685095187E-2</v>
      </c>
      <c r="Q22" s="8">
        <f>+SUMIFS(G:G,B:B,B22)</f>
        <v>-17963255</v>
      </c>
      <c r="R22" s="8">
        <f>+SUMIFS(H:H,B:B,B22)</f>
        <v>-24458969.75</v>
      </c>
      <c r="S22" s="10">
        <f t="shared" si="1"/>
        <v>1.3616112308153505</v>
      </c>
    </row>
    <row r="23" spans="1:19" x14ac:dyDescent="0.25">
      <c r="A23">
        <v>23</v>
      </c>
      <c r="B23" t="s">
        <v>21</v>
      </c>
      <c r="C23" s="8">
        <v>27219686</v>
      </c>
      <c r="D23" s="8">
        <v>21967676</v>
      </c>
      <c r="E23" s="8">
        <v>29196469</v>
      </c>
      <c r="F23" s="8">
        <v>27614312.5</v>
      </c>
      <c r="G23" s="9">
        <f>+C23-E23</f>
        <v>-1976783</v>
      </c>
      <c r="H23" s="9">
        <f>+D23-F23</f>
        <v>-5646636.5</v>
      </c>
      <c r="I23" s="9">
        <f>+H23-N23</f>
        <v>-7601790.4000000004</v>
      </c>
      <c r="J23" s="9">
        <f>+H23+N23</f>
        <v>-3691482.6</v>
      </c>
      <c r="K23" t="s">
        <v>12</v>
      </c>
      <c r="L23" t="s">
        <v>13</v>
      </c>
      <c r="M23" s="8">
        <f>+ABS(H23-G23)</f>
        <v>3669853.5</v>
      </c>
      <c r="N23" s="8">
        <f>+AVERAGEIFS(M:M,B:B,B23)</f>
        <v>1955153.9</v>
      </c>
      <c r="O23" s="8">
        <v>112729674.27777778</v>
      </c>
      <c r="P23" s="10">
        <f t="shared" si="0"/>
        <v>1.7343737685095187E-2</v>
      </c>
      <c r="Q23" s="8">
        <f>+SUMIFS(G:G,B:B,B23)</f>
        <v>-17963255</v>
      </c>
      <c r="R23" s="8">
        <f>+SUMIFS(H:H,B:B,B23)</f>
        <v>-24458969.75</v>
      </c>
      <c r="S23" s="10">
        <f t="shared" si="1"/>
        <v>1.3616112308153505</v>
      </c>
    </row>
    <row r="24" spans="1:19" x14ac:dyDescent="0.25">
      <c r="A24">
        <v>24</v>
      </c>
      <c r="B24" t="s">
        <v>21</v>
      </c>
      <c r="C24" s="8">
        <v>21675730</v>
      </c>
      <c r="D24" s="8">
        <v>22108356.625</v>
      </c>
      <c r="E24" s="8">
        <v>28821231</v>
      </c>
      <c r="F24" s="8">
        <v>27613830.25</v>
      </c>
      <c r="G24" s="9">
        <f>+C24-E24</f>
        <v>-7145501</v>
      </c>
      <c r="H24" s="9">
        <f>+D24-F24</f>
        <v>-5505473.625</v>
      </c>
      <c r="I24" s="9">
        <f>+H24-N24</f>
        <v>-7460627.5250000004</v>
      </c>
      <c r="J24" s="9">
        <f>+H24+N24</f>
        <v>-3550319.7250000001</v>
      </c>
      <c r="K24" t="s">
        <v>12</v>
      </c>
      <c r="L24" t="s">
        <v>13</v>
      </c>
      <c r="M24" s="8">
        <f>+ABS(H24-G24)</f>
        <v>1640027.375</v>
      </c>
      <c r="N24" s="8">
        <f>+AVERAGEIFS(M:M,B:B,B24)</f>
        <v>1955153.9</v>
      </c>
      <c r="O24" s="8">
        <v>112729674.27777778</v>
      </c>
      <c r="P24" s="10">
        <f t="shared" si="0"/>
        <v>1.7343737685095187E-2</v>
      </c>
      <c r="Q24" s="8">
        <f>+SUMIFS(G:G,B:B,B24)</f>
        <v>-17963255</v>
      </c>
      <c r="R24" s="8">
        <f>+SUMIFS(H:H,B:B,B24)</f>
        <v>-24458969.75</v>
      </c>
      <c r="S24" s="10">
        <f t="shared" si="1"/>
        <v>1.3616112308153505</v>
      </c>
    </row>
    <row r="25" spans="1:19" x14ac:dyDescent="0.25">
      <c r="A25">
        <v>25</v>
      </c>
      <c r="B25" t="s">
        <v>21</v>
      </c>
      <c r="C25" s="8">
        <v>22506089</v>
      </c>
      <c r="D25" s="8">
        <v>22265759.75</v>
      </c>
      <c r="E25" s="8">
        <v>27435616</v>
      </c>
      <c r="F25" s="8">
        <v>28216523.75</v>
      </c>
      <c r="G25" s="9">
        <f>+C25-E25</f>
        <v>-4929527</v>
      </c>
      <c r="H25" s="9">
        <f>+D25-F25</f>
        <v>-5950764</v>
      </c>
      <c r="I25" s="9">
        <f>+H25-N25</f>
        <v>-7905917.9000000004</v>
      </c>
      <c r="J25" s="9">
        <f>+H25+N25</f>
        <v>-3995610.1</v>
      </c>
      <c r="K25" t="s">
        <v>12</v>
      </c>
      <c r="L25" t="s">
        <v>13</v>
      </c>
      <c r="M25" s="8">
        <f>+ABS(H25-G25)</f>
        <v>1021237</v>
      </c>
      <c r="N25" s="8">
        <f>+AVERAGEIFS(M:M,B:B,B25)</f>
        <v>1955153.9</v>
      </c>
      <c r="O25" s="8">
        <v>112729674.27777778</v>
      </c>
      <c r="P25" s="10">
        <f t="shared" si="0"/>
        <v>1.7343737685095187E-2</v>
      </c>
      <c r="Q25" s="8">
        <f>+SUMIFS(G:G,B:B,B25)</f>
        <v>-17963255</v>
      </c>
      <c r="R25" s="8">
        <f>+SUMIFS(H:H,B:B,B25)</f>
        <v>-24458969.75</v>
      </c>
      <c r="S25" s="10">
        <f t="shared" si="1"/>
        <v>1.3616112308153505</v>
      </c>
    </row>
    <row r="26" spans="1:19" x14ac:dyDescent="0.25">
      <c r="A26">
        <v>26</v>
      </c>
      <c r="B26" t="s">
        <v>21</v>
      </c>
      <c r="C26" s="8">
        <v>18695683</v>
      </c>
      <c r="D26" s="8">
        <v>22410242</v>
      </c>
      <c r="E26" s="8">
        <v>22696280</v>
      </c>
      <c r="F26" s="8">
        <v>28934900.25</v>
      </c>
      <c r="G26" s="9">
        <f>+C26-E26</f>
        <v>-4000597</v>
      </c>
      <c r="H26" s="9">
        <f>+D26-F26</f>
        <v>-6524658.25</v>
      </c>
      <c r="I26" s="9">
        <f>+H26-N26</f>
        <v>-8479812.1500000004</v>
      </c>
      <c r="J26" s="9">
        <f>+H26+N26</f>
        <v>-4569504.3499999996</v>
      </c>
      <c r="K26" t="s">
        <v>12</v>
      </c>
      <c r="L26" t="s">
        <v>13</v>
      </c>
      <c r="M26" s="8">
        <f>+ABS(H26-G26)</f>
        <v>2524061.25</v>
      </c>
      <c r="N26" s="8">
        <f>+AVERAGEIFS(M:M,B:B,B26)</f>
        <v>1955153.9</v>
      </c>
      <c r="O26" s="8">
        <v>112729674.27777778</v>
      </c>
      <c r="P26" s="10">
        <f t="shared" si="0"/>
        <v>1.7343737685095187E-2</v>
      </c>
      <c r="Q26" s="8">
        <f>+SUMIFS(G:G,B:B,B26)</f>
        <v>-17963255</v>
      </c>
      <c r="R26" s="8">
        <f>+SUMIFS(H:H,B:B,B26)</f>
        <v>-24458969.75</v>
      </c>
      <c r="S26" s="10">
        <f t="shared" si="1"/>
        <v>1.3616112308153505</v>
      </c>
    </row>
    <row r="27" spans="1:19" x14ac:dyDescent="0.25">
      <c r="A27">
        <v>22</v>
      </c>
      <c r="B27" t="s">
        <v>22</v>
      </c>
      <c r="C27" s="8">
        <v>9106946</v>
      </c>
      <c r="D27" s="8">
        <v>6347418</v>
      </c>
      <c r="E27" s="8">
        <v>7950304</v>
      </c>
      <c r="F27" s="8">
        <v>10438382</v>
      </c>
      <c r="G27" s="9">
        <f>+C27-E27</f>
        <v>1156642</v>
      </c>
      <c r="H27" s="9">
        <f>+D27-F27</f>
        <v>-4090964</v>
      </c>
      <c r="I27" s="9">
        <f>+H27-N27</f>
        <v>-10620905.300000001</v>
      </c>
      <c r="J27" s="9">
        <f>+H27+N27</f>
        <v>2438977.2999999998</v>
      </c>
      <c r="K27" t="s">
        <v>12</v>
      </c>
      <c r="L27" t="s">
        <v>13</v>
      </c>
      <c r="M27" s="8">
        <f>+ABS(H27-G27)</f>
        <v>5247606</v>
      </c>
      <c r="N27" s="8">
        <f>+AVERAGEIFS(M:M,B:B,B27)</f>
        <v>6529941.2999999998</v>
      </c>
      <c r="O27" s="8">
        <v>430009853.72222221</v>
      </c>
      <c r="P27" s="10">
        <f t="shared" si="0"/>
        <v>1.5185562013232868E-2</v>
      </c>
      <c r="Q27" s="8">
        <f>+SUMIFS(G:G,B:B,B27)</f>
        <v>-105739801</v>
      </c>
      <c r="R27" s="8">
        <f>+SUMIFS(H:H,B:B,B27)</f>
        <v>-118885308.5</v>
      </c>
      <c r="S27" s="10">
        <f t="shared" si="1"/>
        <v>1.1243193894416352</v>
      </c>
    </row>
    <row r="28" spans="1:19" x14ac:dyDescent="0.25">
      <c r="A28">
        <v>23</v>
      </c>
      <c r="B28" t="s">
        <v>22</v>
      </c>
      <c r="C28" s="8">
        <v>72141071</v>
      </c>
      <c r="D28" s="8">
        <v>69864909</v>
      </c>
      <c r="E28" s="8">
        <v>101618458</v>
      </c>
      <c r="F28" s="8">
        <v>97529859</v>
      </c>
      <c r="G28" s="9">
        <f>+C28-E28</f>
        <v>-29477387</v>
      </c>
      <c r="H28" s="9">
        <f>+D28-F28</f>
        <v>-27664950</v>
      </c>
      <c r="I28" s="9">
        <f>+H28-N28</f>
        <v>-34194891.299999997</v>
      </c>
      <c r="J28" s="9">
        <f>+H28+N28</f>
        <v>-21135008.699999999</v>
      </c>
      <c r="K28" t="s">
        <v>12</v>
      </c>
      <c r="L28" t="s">
        <v>13</v>
      </c>
      <c r="M28" s="8">
        <f>+ABS(H28-G28)</f>
        <v>1812437</v>
      </c>
      <c r="N28" s="8">
        <f>+AVERAGEIFS(M:M,B:B,B28)</f>
        <v>6529941.2999999998</v>
      </c>
      <c r="O28" s="8">
        <v>430009853.72222221</v>
      </c>
      <c r="P28" s="10">
        <f t="shared" si="0"/>
        <v>1.5185562013232868E-2</v>
      </c>
      <c r="Q28" s="8">
        <f>+SUMIFS(G:G,B:B,B28)</f>
        <v>-105739801</v>
      </c>
      <c r="R28" s="8">
        <f>+SUMIFS(H:H,B:B,B28)</f>
        <v>-118885308.5</v>
      </c>
      <c r="S28" s="10">
        <f t="shared" si="1"/>
        <v>1.1243193894416352</v>
      </c>
    </row>
    <row r="29" spans="1:19" x14ac:dyDescent="0.25">
      <c r="A29">
        <v>24</v>
      </c>
      <c r="B29" t="s">
        <v>22</v>
      </c>
      <c r="C29" s="8">
        <v>76113670</v>
      </c>
      <c r="D29" s="8">
        <v>68178020</v>
      </c>
      <c r="E29" s="8">
        <v>100361334</v>
      </c>
      <c r="F29" s="8">
        <v>94809370</v>
      </c>
      <c r="G29" s="9">
        <f>+C29-E29</f>
        <v>-24247664</v>
      </c>
      <c r="H29" s="9">
        <f>+D29-F29</f>
        <v>-26631350</v>
      </c>
      <c r="I29" s="9">
        <f>+H29-N29</f>
        <v>-33161291.300000001</v>
      </c>
      <c r="J29" s="9">
        <f>+H29+N29</f>
        <v>-20101408.699999999</v>
      </c>
      <c r="K29" t="s">
        <v>12</v>
      </c>
      <c r="L29" t="s">
        <v>13</v>
      </c>
      <c r="M29" s="8">
        <f>+ABS(H29-G29)</f>
        <v>2383686</v>
      </c>
      <c r="N29" s="8">
        <f>+AVERAGEIFS(M:M,B:B,B29)</f>
        <v>6529941.2999999998</v>
      </c>
      <c r="O29" s="8">
        <v>430009853.72222221</v>
      </c>
      <c r="P29" s="10">
        <f t="shared" si="0"/>
        <v>1.5185562013232868E-2</v>
      </c>
      <c r="Q29" s="8">
        <f>+SUMIFS(G:G,B:B,B29)</f>
        <v>-105739801</v>
      </c>
      <c r="R29" s="8">
        <f>+SUMIFS(H:H,B:B,B29)</f>
        <v>-118885308.5</v>
      </c>
      <c r="S29" s="10">
        <f t="shared" si="1"/>
        <v>1.1243193894416352</v>
      </c>
    </row>
    <row r="30" spans="1:19" x14ac:dyDescent="0.25">
      <c r="A30">
        <v>25</v>
      </c>
      <c r="B30" t="s">
        <v>22</v>
      </c>
      <c r="C30" s="8">
        <v>70663959</v>
      </c>
      <c r="D30" s="8">
        <v>69818201.5</v>
      </c>
      <c r="E30" s="8">
        <v>106861177</v>
      </c>
      <c r="F30" s="8">
        <v>98075757</v>
      </c>
      <c r="G30" s="9">
        <f>+C30-E30</f>
        <v>-36197218</v>
      </c>
      <c r="H30" s="9">
        <f>+D30-F30</f>
        <v>-28257555.5</v>
      </c>
      <c r="I30" s="9">
        <f>+H30-N30</f>
        <v>-34787496.799999997</v>
      </c>
      <c r="J30" s="9">
        <f>+H30+N30</f>
        <v>-21727614.199999999</v>
      </c>
      <c r="K30" t="s">
        <v>12</v>
      </c>
      <c r="L30" t="s">
        <v>13</v>
      </c>
      <c r="M30" s="8">
        <f>+ABS(H30-G30)</f>
        <v>7939662.5</v>
      </c>
      <c r="N30" s="8">
        <f>+AVERAGEIFS(M:M,B:B,B30)</f>
        <v>6529941.2999999998</v>
      </c>
      <c r="O30" s="8">
        <v>430009853.72222221</v>
      </c>
      <c r="P30" s="10">
        <f t="shared" si="0"/>
        <v>1.5185562013232868E-2</v>
      </c>
      <c r="Q30" s="8">
        <f>+SUMIFS(G:G,B:B,B30)</f>
        <v>-105739801</v>
      </c>
      <c r="R30" s="8">
        <f>+SUMIFS(H:H,B:B,B30)</f>
        <v>-118885308.5</v>
      </c>
      <c r="S30" s="10">
        <f t="shared" si="1"/>
        <v>1.1243193894416352</v>
      </c>
    </row>
    <row r="31" spans="1:19" x14ac:dyDescent="0.25">
      <c r="A31">
        <v>26</v>
      </c>
      <c r="B31" t="s">
        <v>22</v>
      </c>
      <c r="C31" s="8">
        <v>61015259</v>
      </c>
      <c r="D31" s="8">
        <v>69519602</v>
      </c>
      <c r="E31" s="8">
        <v>77989433</v>
      </c>
      <c r="F31" s="8">
        <v>101760091</v>
      </c>
      <c r="G31" s="9">
        <f>+C31-E31</f>
        <v>-16974174</v>
      </c>
      <c r="H31" s="9">
        <f>+D31-F31</f>
        <v>-32240489</v>
      </c>
      <c r="I31" s="9">
        <f>+H31-N31</f>
        <v>-38770430.299999997</v>
      </c>
      <c r="J31" s="9">
        <f>+H31+N31</f>
        <v>-25710547.699999999</v>
      </c>
      <c r="K31" t="s">
        <v>12</v>
      </c>
      <c r="L31" t="s">
        <v>13</v>
      </c>
      <c r="M31" s="8">
        <f>+ABS(H31-G31)</f>
        <v>15266315</v>
      </c>
      <c r="N31" s="8">
        <f>+AVERAGEIFS(M:M,B:B,B31)</f>
        <v>6529941.2999999998</v>
      </c>
      <c r="O31" s="8">
        <v>430009853.72222221</v>
      </c>
      <c r="P31" s="10">
        <f t="shared" si="0"/>
        <v>1.5185562013232868E-2</v>
      </c>
      <c r="Q31" s="8">
        <f>+SUMIFS(G:G,B:B,B31)</f>
        <v>-105739801</v>
      </c>
      <c r="R31" s="8">
        <f>+SUMIFS(H:H,B:B,B31)</f>
        <v>-118885308.5</v>
      </c>
      <c r="S31" s="10">
        <f t="shared" si="1"/>
        <v>1.1243193894416352</v>
      </c>
    </row>
    <row r="32" spans="1:19" x14ac:dyDescent="0.25">
      <c r="A32">
        <v>22</v>
      </c>
      <c r="B32" t="s">
        <v>23</v>
      </c>
      <c r="C32" s="8">
        <v>1082016</v>
      </c>
      <c r="D32" s="8">
        <v>1028996.875</v>
      </c>
      <c r="E32" s="8">
        <v>499873</v>
      </c>
      <c r="F32" s="8">
        <v>662801.75</v>
      </c>
      <c r="G32" s="9">
        <f>+C32-E32</f>
        <v>582143</v>
      </c>
      <c r="H32" s="9">
        <f>+D32-F32</f>
        <v>366195.125</v>
      </c>
      <c r="I32" s="9">
        <f>+H32-N32</f>
        <v>-474365.07499999995</v>
      </c>
      <c r="J32" s="9">
        <f>+H32+N32</f>
        <v>1206755.325</v>
      </c>
      <c r="K32" t="s">
        <v>12</v>
      </c>
      <c r="L32" t="s">
        <v>13</v>
      </c>
      <c r="M32" s="8">
        <f>+ABS(H32-G32)</f>
        <v>215947.875</v>
      </c>
      <c r="N32" s="8">
        <f>+AVERAGEIFS(M:M,B:B,B32)</f>
        <v>840560.2</v>
      </c>
      <c r="O32" s="8">
        <v>41280161.75</v>
      </c>
      <c r="P32" s="10">
        <f t="shared" si="0"/>
        <v>2.0362328158755338E-2</v>
      </c>
      <c r="Q32" s="8">
        <f>+SUMIFS(G:G,B:B,B32)</f>
        <v>12401036</v>
      </c>
      <c r="R32" s="8">
        <f>+SUMIFS(H:H,B:B,B32)</f>
        <v>12966553.75</v>
      </c>
      <c r="S32" s="10">
        <f t="shared" si="1"/>
        <v>1.0456024601492973</v>
      </c>
    </row>
    <row r="33" spans="1:19" x14ac:dyDescent="0.25">
      <c r="A33">
        <v>23</v>
      </c>
      <c r="B33" t="s">
        <v>23</v>
      </c>
      <c r="C33" s="8">
        <v>11488680</v>
      </c>
      <c r="D33" s="8">
        <v>10022608.375</v>
      </c>
      <c r="E33" s="8">
        <v>6754508</v>
      </c>
      <c r="F33" s="8">
        <v>6891130.125</v>
      </c>
      <c r="G33" s="9">
        <f>+C33-E33</f>
        <v>4734172</v>
      </c>
      <c r="H33" s="9">
        <f>+D33-F33</f>
        <v>3131478.25</v>
      </c>
      <c r="I33" s="9">
        <f>+H33-N33</f>
        <v>2290918.0499999998</v>
      </c>
      <c r="J33" s="9">
        <f>+H33+N33</f>
        <v>3972038.45</v>
      </c>
      <c r="K33" t="s">
        <v>12</v>
      </c>
      <c r="L33" t="s">
        <v>13</v>
      </c>
      <c r="M33" s="8">
        <f>+ABS(H33-G33)</f>
        <v>1602693.75</v>
      </c>
      <c r="N33" s="8">
        <f>+AVERAGEIFS(M:M,B:B,B33)</f>
        <v>840560.2</v>
      </c>
      <c r="O33" s="8">
        <v>41280161.75</v>
      </c>
      <c r="P33" s="10">
        <f t="shared" si="0"/>
        <v>2.0362328158755338E-2</v>
      </c>
      <c r="Q33" s="8">
        <f>+SUMIFS(G:G,B:B,B33)</f>
        <v>12401036</v>
      </c>
      <c r="R33" s="8">
        <f>+SUMIFS(H:H,B:B,B33)</f>
        <v>12966553.75</v>
      </c>
      <c r="S33" s="10">
        <f t="shared" si="1"/>
        <v>1.0456024601492973</v>
      </c>
    </row>
    <row r="34" spans="1:19" x14ac:dyDescent="0.25">
      <c r="A34">
        <v>24</v>
      </c>
      <c r="B34" t="s">
        <v>23</v>
      </c>
      <c r="C34" s="8">
        <v>9983659</v>
      </c>
      <c r="D34" s="8">
        <v>10064473.75</v>
      </c>
      <c r="E34" s="8">
        <v>8175250</v>
      </c>
      <c r="F34" s="8">
        <v>6884246.125</v>
      </c>
      <c r="G34" s="9">
        <f>+C34-E34</f>
        <v>1808409</v>
      </c>
      <c r="H34" s="9">
        <f>+D34-F34</f>
        <v>3180227.625</v>
      </c>
      <c r="I34" s="9">
        <f>+H34-N34</f>
        <v>2339667.4249999998</v>
      </c>
      <c r="J34" s="9">
        <f>+H34+N34</f>
        <v>4020787.8250000002</v>
      </c>
      <c r="K34" t="s">
        <v>12</v>
      </c>
      <c r="L34" t="s">
        <v>13</v>
      </c>
      <c r="M34" s="8">
        <f>+ABS(H34-G34)</f>
        <v>1371818.625</v>
      </c>
      <c r="N34" s="8">
        <f>+AVERAGEIFS(M:M,B:B,B34)</f>
        <v>840560.2</v>
      </c>
      <c r="O34" s="8">
        <v>41280161.75</v>
      </c>
      <c r="P34" s="10">
        <f t="shared" si="0"/>
        <v>2.0362328158755338E-2</v>
      </c>
      <c r="Q34" s="8">
        <f>+SUMIFS(G:G,B:B,B34)</f>
        <v>12401036</v>
      </c>
      <c r="R34" s="8">
        <f>+SUMIFS(H:H,B:B,B34)</f>
        <v>12966553.75</v>
      </c>
      <c r="S34" s="10">
        <f t="shared" si="1"/>
        <v>1.0456024601492973</v>
      </c>
    </row>
    <row r="35" spans="1:19" x14ac:dyDescent="0.25">
      <c r="A35">
        <v>25</v>
      </c>
      <c r="B35" t="s">
        <v>23</v>
      </c>
      <c r="C35" s="8">
        <v>9351992</v>
      </c>
      <c r="D35" s="8">
        <v>10192349.6875</v>
      </c>
      <c r="E35" s="8">
        <v>6408901</v>
      </c>
      <c r="F35" s="8">
        <v>7085995.875</v>
      </c>
      <c r="G35" s="9">
        <f>+C35-E35</f>
        <v>2943091</v>
      </c>
      <c r="H35" s="9">
        <f>+D35-F35</f>
        <v>3106353.8125</v>
      </c>
      <c r="I35" s="9">
        <f>+H35-N35</f>
        <v>2265793.6124999998</v>
      </c>
      <c r="J35" s="9">
        <f>+H35+N35</f>
        <v>3946914.0125000002</v>
      </c>
      <c r="K35" t="s">
        <v>12</v>
      </c>
      <c r="L35" t="s">
        <v>13</v>
      </c>
      <c r="M35" s="8">
        <f>+ABS(H35-G35)</f>
        <v>163262.8125</v>
      </c>
      <c r="N35" s="8">
        <f>+AVERAGEIFS(M:M,B:B,B35)</f>
        <v>840560.2</v>
      </c>
      <c r="O35" s="8">
        <v>41280161.75</v>
      </c>
      <c r="P35" s="10">
        <f t="shared" si="0"/>
        <v>2.0362328158755338E-2</v>
      </c>
      <c r="Q35" s="8">
        <f>+SUMIFS(G:G,B:B,B35)</f>
        <v>12401036</v>
      </c>
      <c r="R35" s="8">
        <f>+SUMIFS(H:H,B:B,B35)</f>
        <v>12966553.75</v>
      </c>
      <c r="S35" s="10">
        <f t="shared" si="1"/>
        <v>1.0456024601492973</v>
      </c>
    </row>
    <row r="36" spans="1:19" x14ac:dyDescent="0.25">
      <c r="A36">
        <v>26</v>
      </c>
      <c r="B36" t="s">
        <v>23</v>
      </c>
      <c r="C36" s="8">
        <v>9982949</v>
      </c>
      <c r="D36" s="8">
        <v>10199173.25</v>
      </c>
      <c r="E36" s="8">
        <v>7649728</v>
      </c>
      <c r="F36" s="8">
        <v>7016874.3125</v>
      </c>
      <c r="G36" s="9">
        <f>+C36-E36</f>
        <v>2333221</v>
      </c>
      <c r="H36" s="9">
        <f>+D36-F36</f>
        <v>3182298.9375</v>
      </c>
      <c r="I36" s="9">
        <f>+H36-N36</f>
        <v>2341738.7374999998</v>
      </c>
      <c r="J36" s="9">
        <f>+H36+N36</f>
        <v>4022859.1375000002</v>
      </c>
      <c r="K36" t="s">
        <v>12</v>
      </c>
      <c r="L36" t="s">
        <v>13</v>
      </c>
      <c r="M36" s="8">
        <f>+ABS(H36-G36)</f>
        <v>849077.9375</v>
      </c>
      <c r="N36" s="8">
        <f>+AVERAGEIFS(M:M,B:B,B36)</f>
        <v>840560.2</v>
      </c>
      <c r="O36" s="8">
        <v>41280161.75</v>
      </c>
      <c r="P36" s="10">
        <f t="shared" si="0"/>
        <v>2.0362328158755338E-2</v>
      </c>
      <c r="Q36" s="8">
        <f>+SUMIFS(G:G,B:B,B36)</f>
        <v>12401036</v>
      </c>
      <c r="R36" s="8">
        <f>+SUMIFS(H:H,B:B,B36)</f>
        <v>12966553.75</v>
      </c>
      <c r="S36" s="10">
        <f t="shared" si="1"/>
        <v>1.0456024601492973</v>
      </c>
    </row>
    <row r="37" spans="1:19" x14ac:dyDescent="0.25">
      <c r="A37">
        <v>22</v>
      </c>
      <c r="B37" s="12" t="s">
        <v>24</v>
      </c>
      <c r="C37" s="8">
        <v>4682519</v>
      </c>
      <c r="D37" s="8">
        <v>5339720</v>
      </c>
      <c r="E37" s="8">
        <v>5742891</v>
      </c>
      <c r="F37" s="8">
        <v>7013588</v>
      </c>
      <c r="G37" s="9">
        <f>+C37-E37</f>
        <v>-1060372</v>
      </c>
      <c r="H37" s="9">
        <f>+D37-F37</f>
        <v>-1673868</v>
      </c>
      <c r="I37" s="9">
        <f>+H37-N37</f>
        <v>-6866332.7999999998</v>
      </c>
      <c r="J37" s="9">
        <f>+H37+N37</f>
        <v>3518596.8</v>
      </c>
      <c r="K37" s="12" t="s">
        <v>12</v>
      </c>
      <c r="L37" t="s">
        <v>13</v>
      </c>
      <c r="M37" s="8">
        <f>+ABS(H37-G37)</f>
        <v>613496</v>
      </c>
      <c r="N37" s="8">
        <f>+AVERAGEIFS(M:M,B:B,B37)</f>
        <v>5192464.8</v>
      </c>
      <c r="O37" s="8">
        <v>244419692.22222221</v>
      </c>
      <c r="P37" s="10">
        <f t="shared" si="0"/>
        <v>2.1244052607999764E-2</v>
      </c>
      <c r="Q37" s="8">
        <f>+SUMIFS(G:G,B:B,B37)</f>
        <v>-18611547</v>
      </c>
      <c r="R37" s="8">
        <f>+SUMIFS(H:H,B:B,B37)</f>
        <v>-36979314</v>
      </c>
      <c r="S37" s="10">
        <f t="shared" si="1"/>
        <v>1.9869016799087147</v>
      </c>
    </row>
    <row r="38" spans="1:19" x14ac:dyDescent="0.25">
      <c r="A38">
        <v>23</v>
      </c>
      <c r="B38" s="12" t="s">
        <v>24</v>
      </c>
      <c r="C38" s="8">
        <v>64324920</v>
      </c>
      <c r="D38" s="8">
        <v>54737647</v>
      </c>
      <c r="E38" s="8">
        <v>56826004</v>
      </c>
      <c r="F38" s="8">
        <v>61968877.5</v>
      </c>
      <c r="G38" s="9">
        <f>+C38-E38</f>
        <v>7498916</v>
      </c>
      <c r="H38" s="9">
        <f>+D38-F38</f>
        <v>-7231230.5</v>
      </c>
      <c r="I38" s="9">
        <f>+H38-N38</f>
        <v>-12423695.300000001</v>
      </c>
      <c r="J38" s="9">
        <f>+H38+N38</f>
        <v>-2038765.7000000002</v>
      </c>
      <c r="K38" s="12" t="s">
        <v>12</v>
      </c>
      <c r="L38" t="s">
        <v>13</v>
      </c>
      <c r="M38" s="8">
        <f>+ABS(H38-G38)</f>
        <v>14730146.5</v>
      </c>
      <c r="N38" s="8">
        <f>+AVERAGEIFS(M:M,B:B,B38)</f>
        <v>5192464.8</v>
      </c>
      <c r="O38" s="8">
        <v>244419692.22222221</v>
      </c>
      <c r="P38" s="10">
        <f t="shared" si="0"/>
        <v>2.1244052607999764E-2</v>
      </c>
      <c r="Q38" s="8">
        <f>+SUMIFS(G:G,B:B,B38)</f>
        <v>-18611547</v>
      </c>
      <c r="R38" s="8">
        <f>+SUMIFS(H:H,B:B,B38)</f>
        <v>-36979314</v>
      </c>
      <c r="S38" s="10">
        <f t="shared" si="1"/>
        <v>1.9869016799087147</v>
      </c>
    </row>
    <row r="39" spans="1:19" x14ac:dyDescent="0.25">
      <c r="A39">
        <v>24</v>
      </c>
      <c r="B39" s="12" t="s">
        <v>24</v>
      </c>
      <c r="C39" s="8">
        <v>50012520</v>
      </c>
      <c r="D39" s="8">
        <v>54344928.5</v>
      </c>
      <c r="E39" s="8">
        <v>54854369</v>
      </c>
      <c r="F39" s="8">
        <v>61561063</v>
      </c>
      <c r="G39" s="9">
        <f>+C39-E39</f>
        <v>-4841849</v>
      </c>
      <c r="H39" s="9">
        <f>+D39-F39</f>
        <v>-7216134.5</v>
      </c>
      <c r="I39" s="9">
        <f>+H39-N39</f>
        <v>-12408599.300000001</v>
      </c>
      <c r="J39" s="9">
        <f>+H39+N39</f>
        <v>-2023669.7000000002</v>
      </c>
      <c r="K39" s="12" t="s">
        <v>12</v>
      </c>
      <c r="L39" t="s">
        <v>13</v>
      </c>
      <c r="M39" s="8">
        <f>+ABS(H39-G39)</f>
        <v>2374285.5</v>
      </c>
      <c r="N39" s="8">
        <f>+AVERAGEIFS(M:M,B:B,B39)</f>
        <v>5192464.8</v>
      </c>
      <c r="O39" s="8">
        <v>244419692.22222221</v>
      </c>
      <c r="P39" s="10">
        <f t="shared" si="0"/>
        <v>2.1244052607999764E-2</v>
      </c>
      <c r="Q39" s="8">
        <f>+SUMIFS(G:G,B:B,B39)</f>
        <v>-18611547</v>
      </c>
      <c r="R39" s="8">
        <f>+SUMIFS(H:H,B:B,B39)</f>
        <v>-36979314</v>
      </c>
      <c r="S39" s="10">
        <f t="shared" si="1"/>
        <v>1.9869016799087147</v>
      </c>
    </row>
    <row r="40" spans="1:19" x14ac:dyDescent="0.25">
      <c r="A40">
        <v>25</v>
      </c>
      <c r="B40" s="12" t="s">
        <v>24</v>
      </c>
      <c r="C40" s="8">
        <v>54731334</v>
      </c>
      <c r="D40" s="8">
        <v>54074696</v>
      </c>
      <c r="E40" s="8">
        <v>60364628</v>
      </c>
      <c r="F40" s="8">
        <v>64155107.5</v>
      </c>
      <c r="G40" s="9">
        <f>+C40-E40</f>
        <v>-5633294</v>
      </c>
      <c r="H40" s="9">
        <f>+D40-F40</f>
        <v>-10080411.5</v>
      </c>
      <c r="I40" s="9">
        <f>+H40-N40</f>
        <v>-15272876.300000001</v>
      </c>
      <c r="J40" s="9">
        <f>+H40+N40</f>
        <v>-4887946.7</v>
      </c>
      <c r="K40" s="12" t="s">
        <v>12</v>
      </c>
      <c r="L40" t="s">
        <v>13</v>
      </c>
      <c r="M40" s="8">
        <f>+ABS(H40-G40)</f>
        <v>4447117.5</v>
      </c>
      <c r="N40" s="8">
        <f>+AVERAGEIFS(M:M,B:B,B40)</f>
        <v>5192464.8</v>
      </c>
      <c r="O40" s="8">
        <v>244419692.22222221</v>
      </c>
      <c r="P40" s="10">
        <f t="shared" si="0"/>
        <v>2.1244052607999764E-2</v>
      </c>
      <c r="Q40" s="8">
        <f>+SUMIFS(G:G,B:B,B40)</f>
        <v>-18611547</v>
      </c>
      <c r="R40" s="8">
        <f>+SUMIFS(H:H,B:B,B40)</f>
        <v>-36979314</v>
      </c>
      <c r="S40" s="10">
        <f t="shared" si="1"/>
        <v>1.9869016799087147</v>
      </c>
    </row>
    <row r="41" spans="1:19" x14ac:dyDescent="0.25">
      <c r="A41">
        <v>26</v>
      </c>
      <c r="B41" s="12" t="s">
        <v>24</v>
      </c>
      <c r="C41" s="8">
        <v>53434881</v>
      </c>
      <c r="D41" s="8">
        <v>54786187.5</v>
      </c>
      <c r="E41" s="8">
        <v>68009829</v>
      </c>
      <c r="F41" s="8">
        <v>65563857</v>
      </c>
      <c r="G41" s="9">
        <f>+C41-E41</f>
        <v>-14574948</v>
      </c>
      <c r="H41" s="9">
        <f>+D41-F41</f>
        <v>-10777669.5</v>
      </c>
      <c r="I41" s="9">
        <f>+H41-N41</f>
        <v>-15970134.300000001</v>
      </c>
      <c r="J41" s="9">
        <f>+H41+N41</f>
        <v>-5585204.7000000002</v>
      </c>
      <c r="K41" s="12" t="s">
        <v>12</v>
      </c>
      <c r="L41" t="s">
        <v>13</v>
      </c>
      <c r="M41" s="8">
        <f>+ABS(H41-G41)</f>
        <v>3797278.5</v>
      </c>
      <c r="N41" s="8">
        <f>+AVERAGEIFS(M:M,B:B,B41)</f>
        <v>5192464.8</v>
      </c>
      <c r="O41" s="8">
        <v>244419692.22222221</v>
      </c>
      <c r="P41" s="10">
        <f t="shared" si="0"/>
        <v>2.1244052607999764E-2</v>
      </c>
      <c r="Q41" s="8">
        <f>+SUMIFS(G:G,B:B,B41)</f>
        <v>-18611547</v>
      </c>
      <c r="R41" s="8">
        <f>+SUMIFS(H:H,B:B,B41)</f>
        <v>-36979314</v>
      </c>
      <c r="S41" s="10">
        <f t="shared" si="1"/>
        <v>1.9869016799087147</v>
      </c>
    </row>
    <row r="42" spans="1:19" x14ac:dyDescent="0.25">
      <c r="A42">
        <v>22</v>
      </c>
      <c r="B42" t="s">
        <v>25</v>
      </c>
      <c r="C42" s="8">
        <v>2951293</v>
      </c>
      <c r="D42" s="8">
        <v>2824859.25</v>
      </c>
      <c r="E42" s="8">
        <v>3400491</v>
      </c>
      <c r="F42" s="8">
        <v>3534108</v>
      </c>
      <c r="G42" s="9">
        <f>+C42-E42</f>
        <v>-449198</v>
      </c>
      <c r="H42" s="9">
        <f>+D42-F42</f>
        <v>-709248.75</v>
      </c>
      <c r="I42" s="9">
        <f>+H42-N42</f>
        <v>-2454928.6</v>
      </c>
      <c r="J42" s="9">
        <f>+H42+N42</f>
        <v>1036431.1000000001</v>
      </c>
      <c r="K42" t="s">
        <v>15</v>
      </c>
      <c r="L42" s="11" t="s">
        <v>16</v>
      </c>
      <c r="M42" s="8">
        <f>+ABS(H42-G42)</f>
        <v>260050.75</v>
      </c>
      <c r="N42" s="8">
        <f>+AVERAGEIFS(M:M,B:B,B42)</f>
        <v>1745679.85</v>
      </c>
      <c r="O42" s="8">
        <v>107985672.3888889</v>
      </c>
      <c r="P42" s="10">
        <f t="shared" si="0"/>
        <v>1.6165846925629928E-2</v>
      </c>
      <c r="Q42" s="8">
        <f>+SUMIFS(G:G,B:B,B42)</f>
        <v>-3995823</v>
      </c>
      <c r="R42" s="8">
        <f>+SUMIFS(H:H,B:B,B42)</f>
        <v>-12724222.25</v>
      </c>
      <c r="S42" s="10">
        <f t="shared" si="1"/>
        <v>3.1843808522049151</v>
      </c>
    </row>
    <row r="43" spans="1:19" x14ac:dyDescent="0.25">
      <c r="A43">
        <v>23</v>
      </c>
      <c r="B43" t="s">
        <v>25</v>
      </c>
      <c r="C43" s="8">
        <v>24357439</v>
      </c>
      <c r="D43" s="8">
        <v>23615997.25</v>
      </c>
      <c r="E43" s="8">
        <v>25805681</v>
      </c>
      <c r="F43" s="8">
        <v>26485896.5</v>
      </c>
      <c r="G43" s="9">
        <f>+C43-E43</f>
        <v>-1448242</v>
      </c>
      <c r="H43" s="9">
        <f>+D43-F43</f>
        <v>-2869899.25</v>
      </c>
      <c r="I43" s="9">
        <f>+H43-N43</f>
        <v>-4615579.0999999996</v>
      </c>
      <c r="J43" s="9">
        <f>+H43+N43</f>
        <v>-1124219.3999999999</v>
      </c>
      <c r="K43" t="s">
        <v>15</v>
      </c>
      <c r="L43" s="11" t="s">
        <v>16</v>
      </c>
      <c r="M43" s="8">
        <f>+ABS(H43-G43)</f>
        <v>1421657.25</v>
      </c>
      <c r="N43" s="8">
        <f>+AVERAGEIFS(M:M,B:B,B43)</f>
        <v>1745679.85</v>
      </c>
      <c r="O43" s="8">
        <v>107985672.3888889</v>
      </c>
      <c r="P43" s="10">
        <f t="shared" si="0"/>
        <v>1.6165846925629928E-2</v>
      </c>
      <c r="Q43" s="8">
        <f>+SUMIFS(G:G,B:B,B43)</f>
        <v>-3995823</v>
      </c>
      <c r="R43" s="8">
        <f>+SUMIFS(H:H,B:B,B43)</f>
        <v>-12724222.25</v>
      </c>
      <c r="S43" s="10">
        <f t="shared" si="1"/>
        <v>3.1843808522049151</v>
      </c>
    </row>
    <row r="44" spans="1:19" x14ac:dyDescent="0.25">
      <c r="A44">
        <v>24</v>
      </c>
      <c r="B44" t="s">
        <v>25</v>
      </c>
      <c r="C44" s="8">
        <v>20347848</v>
      </c>
      <c r="D44" s="8">
        <v>23935280.5</v>
      </c>
      <c r="E44" s="8">
        <v>20444903</v>
      </c>
      <c r="F44" s="8">
        <v>26495754.75</v>
      </c>
      <c r="G44" s="9">
        <f>+C44-E44</f>
        <v>-97055</v>
      </c>
      <c r="H44" s="9">
        <f>+D44-F44</f>
        <v>-2560474.25</v>
      </c>
      <c r="I44" s="9">
        <f>+H44-N44</f>
        <v>-4306154.0999999996</v>
      </c>
      <c r="J44" s="9">
        <f>+H44+N44</f>
        <v>-814794.39999999991</v>
      </c>
      <c r="K44" t="s">
        <v>15</v>
      </c>
      <c r="L44" s="11" t="s">
        <v>16</v>
      </c>
      <c r="M44" s="8">
        <f>+ABS(H44-G44)</f>
        <v>2463419.25</v>
      </c>
      <c r="N44" s="8">
        <f>+AVERAGEIFS(M:M,B:B,B44)</f>
        <v>1745679.85</v>
      </c>
      <c r="O44" s="8">
        <v>107985672.3888889</v>
      </c>
      <c r="P44" s="10">
        <f t="shared" si="0"/>
        <v>1.6165846925629928E-2</v>
      </c>
      <c r="Q44" s="8">
        <f>+SUMIFS(G:G,B:B,B44)</f>
        <v>-3995823</v>
      </c>
      <c r="R44" s="8">
        <f>+SUMIFS(H:H,B:B,B44)</f>
        <v>-12724222.25</v>
      </c>
      <c r="S44" s="10">
        <f t="shared" si="1"/>
        <v>3.1843808522049151</v>
      </c>
    </row>
    <row r="45" spans="1:19" x14ac:dyDescent="0.25">
      <c r="A45">
        <v>25</v>
      </c>
      <c r="B45" t="s">
        <v>25</v>
      </c>
      <c r="C45" s="8">
        <v>19057864</v>
      </c>
      <c r="D45" s="8">
        <v>23813364.25</v>
      </c>
      <c r="E45" s="8">
        <v>18420758</v>
      </c>
      <c r="F45" s="8">
        <v>27178328.5</v>
      </c>
      <c r="G45" s="9">
        <f>+C45-E45</f>
        <v>637106</v>
      </c>
      <c r="H45" s="9">
        <f>+D45-F45</f>
        <v>-3364964.25</v>
      </c>
      <c r="I45" s="9">
        <f>+H45-N45</f>
        <v>-5110644.0999999996</v>
      </c>
      <c r="J45" s="9">
        <f>+H45+N45</f>
        <v>-1619284.4</v>
      </c>
      <c r="K45" t="s">
        <v>15</v>
      </c>
      <c r="L45" s="11" t="s">
        <v>16</v>
      </c>
      <c r="M45" s="8">
        <f>+ABS(H45-G45)</f>
        <v>4002070.25</v>
      </c>
      <c r="N45" s="8">
        <f>+AVERAGEIFS(M:M,B:B,B45)</f>
        <v>1745679.85</v>
      </c>
      <c r="O45" s="8">
        <v>107985672.3888889</v>
      </c>
      <c r="P45" s="10">
        <f t="shared" si="0"/>
        <v>1.6165846925629928E-2</v>
      </c>
      <c r="Q45" s="8">
        <f>+SUMIFS(G:G,B:B,B45)</f>
        <v>-3995823</v>
      </c>
      <c r="R45" s="8">
        <f>+SUMIFS(H:H,B:B,B45)</f>
        <v>-12724222.25</v>
      </c>
      <c r="S45" s="10">
        <f t="shared" si="1"/>
        <v>3.1843808522049151</v>
      </c>
    </row>
    <row r="46" spans="1:19" x14ac:dyDescent="0.25">
      <c r="A46">
        <v>26</v>
      </c>
      <c r="B46" t="s">
        <v>25</v>
      </c>
      <c r="C46" s="8">
        <v>24025853</v>
      </c>
      <c r="D46" s="8">
        <v>23851892.5</v>
      </c>
      <c r="E46" s="8">
        <v>26664287</v>
      </c>
      <c r="F46" s="8">
        <v>27071528.25</v>
      </c>
      <c r="G46" s="9">
        <f>+C46-E46</f>
        <v>-2638434</v>
      </c>
      <c r="H46" s="9">
        <f>+D46-F46</f>
        <v>-3219635.75</v>
      </c>
      <c r="I46" s="9">
        <f>+H46-N46</f>
        <v>-4965315.5999999996</v>
      </c>
      <c r="J46" s="9">
        <f>+H46+N46</f>
        <v>-1473955.9</v>
      </c>
      <c r="K46" t="s">
        <v>15</v>
      </c>
      <c r="L46" s="11" t="s">
        <v>16</v>
      </c>
      <c r="M46" s="8">
        <f>+ABS(H46-G46)</f>
        <v>581201.75</v>
      </c>
      <c r="N46" s="8">
        <f>+AVERAGEIFS(M:M,B:B,B46)</f>
        <v>1745679.85</v>
      </c>
      <c r="O46" s="8">
        <v>107985672.3888889</v>
      </c>
      <c r="P46" s="10">
        <f t="shared" si="0"/>
        <v>1.6165846925629928E-2</v>
      </c>
      <c r="Q46" s="8">
        <f>+SUMIFS(G:G,B:B,B46)</f>
        <v>-3995823</v>
      </c>
      <c r="R46" s="8">
        <f>+SUMIFS(H:H,B:B,B46)</f>
        <v>-12724222.25</v>
      </c>
      <c r="S46" s="10">
        <f t="shared" si="1"/>
        <v>3.1843808522049151</v>
      </c>
    </row>
    <row r="47" spans="1:19" x14ac:dyDescent="0.25">
      <c r="A47">
        <v>22</v>
      </c>
      <c r="B47" t="s">
        <v>26</v>
      </c>
      <c r="C47" s="8">
        <v>2641020</v>
      </c>
      <c r="D47" s="8">
        <v>4066213.25</v>
      </c>
      <c r="E47" s="8">
        <v>3097824</v>
      </c>
      <c r="F47" s="8">
        <v>3529813.5</v>
      </c>
      <c r="G47" s="9">
        <f>+C47-E47</f>
        <v>-456804</v>
      </c>
      <c r="H47" s="9">
        <f>+D47-F47</f>
        <v>536399.75</v>
      </c>
      <c r="I47" s="9">
        <f>+H47-N47</f>
        <v>-1215914.1499999999</v>
      </c>
      <c r="J47" s="9">
        <f>+H47+N47</f>
        <v>2288713.65</v>
      </c>
      <c r="K47" t="s">
        <v>12</v>
      </c>
      <c r="L47" t="s">
        <v>13</v>
      </c>
      <c r="M47" s="8">
        <f>+ABS(H47-G47)</f>
        <v>993203.75</v>
      </c>
      <c r="N47" s="8">
        <f>+AVERAGEIFS(M:M,B:B,B47)</f>
        <v>1752313.9</v>
      </c>
      <c r="O47" s="8">
        <v>182285091.47222221</v>
      </c>
      <c r="P47" s="10">
        <f t="shared" si="0"/>
        <v>9.6130401331643127E-3</v>
      </c>
      <c r="Q47" s="8">
        <f>+SUMIFS(G:G,B:B,B47)</f>
        <v>17421797</v>
      </c>
      <c r="R47" s="8">
        <f>+SUMIFS(H:H,B:B,B47)</f>
        <v>22807849</v>
      </c>
      <c r="S47" s="10">
        <f t="shared" si="1"/>
        <v>1.30915593839143</v>
      </c>
    </row>
    <row r="48" spans="1:19" x14ac:dyDescent="0.25">
      <c r="A48">
        <v>23</v>
      </c>
      <c r="B48" t="s">
        <v>26</v>
      </c>
      <c r="C48" s="8">
        <v>46995038</v>
      </c>
      <c r="D48" s="8">
        <v>40638779.25</v>
      </c>
      <c r="E48" s="8">
        <v>39428866</v>
      </c>
      <c r="F48" s="8">
        <v>34109646</v>
      </c>
      <c r="G48" s="9">
        <f>+C48-E48</f>
        <v>7566172</v>
      </c>
      <c r="H48" s="9">
        <f>+D48-F48</f>
        <v>6529133.25</v>
      </c>
      <c r="I48" s="9">
        <f>+H48-N48</f>
        <v>4776819.3499999996</v>
      </c>
      <c r="J48" s="9">
        <f>+H48+N48</f>
        <v>8281447.1500000004</v>
      </c>
      <c r="K48" t="s">
        <v>12</v>
      </c>
      <c r="L48" t="s">
        <v>13</v>
      </c>
      <c r="M48" s="8">
        <f>+ABS(H48-G48)</f>
        <v>1037038.75</v>
      </c>
      <c r="N48" s="8">
        <f>+AVERAGEIFS(M:M,B:B,B48)</f>
        <v>1752313.9</v>
      </c>
      <c r="O48" s="8">
        <v>182285091.47222221</v>
      </c>
      <c r="P48" s="10">
        <f t="shared" si="0"/>
        <v>9.6130401331643127E-3</v>
      </c>
      <c r="Q48" s="8">
        <f>+SUMIFS(G:G,B:B,B48)</f>
        <v>17421797</v>
      </c>
      <c r="R48" s="8">
        <f>+SUMIFS(H:H,B:B,B48)</f>
        <v>22807849</v>
      </c>
      <c r="S48" s="10">
        <f t="shared" si="1"/>
        <v>1.30915593839143</v>
      </c>
    </row>
    <row r="49" spans="1:19" x14ac:dyDescent="0.25">
      <c r="A49">
        <v>24</v>
      </c>
      <c r="B49" t="s">
        <v>26</v>
      </c>
      <c r="C49" s="8">
        <v>41004645</v>
      </c>
      <c r="D49" s="8">
        <v>40485018.25</v>
      </c>
      <c r="E49" s="8">
        <v>38150836</v>
      </c>
      <c r="F49" s="8">
        <v>34836420.25</v>
      </c>
      <c r="G49" s="9">
        <f>+C49-E49</f>
        <v>2853809</v>
      </c>
      <c r="H49" s="9">
        <f>+D49-F49</f>
        <v>5648598</v>
      </c>
      <c r="I49" s="9">
        <f>+H49-N49</f>
        <v>3896284.1</v>
      </c>
      <c r="J49" s="9">
        <f>+H49+N49</f>
        <v>7400911.9000000004</v>
      </c>
      <c r="K49" t="s">
        <v>12</v>
      </c>
      <c r="L49" t="s">
        <v>13</v>
      </c>
      <c r="M49" s="8">
        <f>+ABS(H49-G49)</f>
        <v>2794789</v>
      </c>
      <c r="N49" s="8">
        <f>+AVERAGEIFS(M:M,B:B,B49)</f>
        <v>1752313.9</v>
      </c>
      <c r="O49" s="8">
        <v>182285091.47222221</v>
      </c>
      <c r="P49" s="10">
        <f t="shared" si="0"/>
        <v>9.6130401331643127E-3</v>
      </c>
      <c r="Q49" s="8">
        <f>+SUMIFS(G:G,B:B,B49)</f>
        <v>17421797</v>
      </c>
      <c r="R49" s="8">
        <f>+SUMIFS(H:H,B:B,B49)</f>
        <v>22807849</v>
      </c>
      <c r="S49" s="10">
        <f t="shared" si="1"/>
        <v>1.30915593839143</v>
      </c>
    </row>
    <row r="50" spans="1:19" x14ac:dyDescent="0.25">
      <c r="A50">
        <v>25</v>
      </c>
      <c r="B50" t="s">
        <v>26</v>
      </c>
      <c r="C50" s="8">
        <v>42230854</v>
      </c>
      <c r="D50" s="8">
        <v>40940990.25</v>
      </c>
      <c r="E50" s="8">
        <v>40349516</v>
      </c>
      <c r="F50" s="8">
        <v>35773834.25</v>
      </c>
      <c r="G50" s="9">
        <f>+C50-E50</f>
        <v>1881338</v>
      </c>
      <c r="H50" s="9">
        <f>+D50-F50</f>
        <v>5167156</v>
      </c>
      <c r="I50" s="9">
        <f>+H50-N50</f>
        <v>3414842.1</v>
      </c>
      <c r="J50" s="9">
        <f>+H50+N50</f>
        <v>6919469.9000000004</v>
      </c>
      <c r="K50" t="s">
        <v>12</v>
      </c>
      <c r="L50" t="s">
        <v>13</v>
      </c>
      <c r="M50" s="8">
        <f>+ABS(H50-G50)</f>
        <v>3285818</v>
      </c>
      <c r="N50" s="8">
        <f>+AVERAGEIFS(M:M,B:B,B50)</f>
        <v>1752313.9</v>
      </c>
      <c r="O50" s="8">
        <v>182285091.47222221</v>
      </c>
      <c r="P50" s="10">
        <f t="shared" si="0"/>
        <v>9.6130401331643127E-3</v>
      </c>
      <c r="Q50" s="8">
        <f>+SUMIFS(G:G,B:B,B50)</f>
        <v>17421797</v>
      </c>
      <c r="R50" s="8">
        <f>+SUMIFS(H:H,B:B,B50)</f>
        <v>22807849</v>
      </c>
      <c r="S50" s="10">
        <f t="shared" si="1"/>
        <v>1.30915593839143</v>
      </c>
    </row>
    <row r="51" spans="1:19" x14ac:dyDescent="0.25">
      <c r="A51">
        <v>26</v>
      </c>
      <c r="B51" t="s">
        <v>26</v>
      </c>
      <c r="C51" s="8">
        <v>38557645</v>
      </c>
      <c r="D51" s="8">
        <v>40806131.25</v>
      </c>
      <c r="E51" s="8">
        <v>32980363</v>
      </c>
      <c r="F51" s="8">
        <v>35879569.25</v>
      </c>
      <c r="G51" s="9">
        <f>+C51-E51</f>
        <v>5577282</v>
      </c>
      <c r="H51" s="9">
        <f>+D51-F51</f>
        <v>4926562</v>
      </c>
      <c r="I51" s="9">
        <f>+H51-N51</f>
        <v>3174248.1</v>
      </c>
      <c r="J51" s="9">
        <f>+H51+N51</f>
        <v>6678875.9000000004</v>
      </c>
      <c r="K51" t="s">
        <v>12</v>
      </c>
      <c r="L51" t="s">
        <v>13</v>
      </c>
      <c r="M51" s="8">
        <f>+ABS(H51-G51)</f>
        <v>650720</v>
      </c>
      <c r="N51" s="8">
        <f>+AVERAGEIFS(M:M,B:B,B51)</f>
        <v>1752313.9</v>
      </c>
      <c r="O51" s="8">
        <v>182285091.47222221</v>
      </c>
      <c r="P51" s="10">
        <f t="shared" si="0"/>
        <v>9.6130401331643127E-3</v>
      </c>
      <c r="Q51" s="8">
        <f>+SUMIFS(G:G,B:B,B51)</f>
        <v>17421797</v>
      </c>
      <c r="R51" s="8">
        <f>+SUMIFS(H:H,B:B,B51)</f>
        <v>22807849</v>
      </c>
      <c r="S51" s="10">
        <f t="shared" si="1"/>
        <v>1.30915593839143</v>
      </c>
    </row>
    <row r="52" spans="1:19" x14ac:dyDescent="0.25">
      <c r="A52">
        <v>22</v>
      </c>
      <c r="B52" t="s">
        <v>27</v>
      </c>
      <c r="C52" s="8">
        <v>998354</v>
      </c>
      <c r="D52" s="8">
        <v>1559594.25</v>
      </c>
      <c r="E52" s="8">
        <v>3116111</v>
      </c>
      <c r="F52" s="8">
        <v>2905944.25</v>
      </c>
      <c r="G52" s="9">
        <f>+C52-E52</f>
        <v>-2117757</v>
      </c>
      <c r="H52" s="9">
        <f>+D52-F52</f>
        <v>-1346350</v>
      </c>
      <c r="I52" s="9">
        <f>+H52-N52</f>
        <v>-3263962.9750000001</v>
      </c>
      <c r="J52" s="9">
        <f>+H52+N52</f>
        <v>571262.97500000009</v>
      </c>
      <c r="K52" t="s">
        <v>28</v>
      </c>
      <c r="L52" t="s">
        <v>29</v>
      </c>
      <c r="M52" s="8">
        <f>+ABS(H52-G52)</f>
        <v>771407</v>
      </c>
      <c r="N52" s="8">
        <f>+AVERAGEIFS(M:M,B:B,B52)</f>
        <v>1917612.9750000001</v>
      </c>
      <c r="O52" s="8">
        <v>73013164.444444448</v>
      </c>
      <c r="P52" s="10">
        <f t="shared" si="0"/>
        <v>2.6263934587564788E-2</v>
      </c>
      <c r="Q52" s="8">
        <f>+SUMIFS(G:G,B:B,B52)</f>
        <v>-28741741</v>
      </c>
      <c r="R52" s="8">
        <f>+SUMIFS(H:H,B:B,B52)</f>
        <v>-32766921.375</v>
      </c>
      <c r="S52" s="10">
        <f t="shared" si="1"/>
        <v>1.1400465050116484</v>
      </c>
    </row>
    <row r="53" spans="1:19" x14ac:dyDescent="0.25">
      <c r="A53">
        <v>23</v>
      </c>
      <c r="B53" t="s">
        <v>27</v>
      </c>
      <c r="C53" s="8">
        <v>15587292</v>
      </c>
      <c r="D53" s="8">
        <v>13637761</v>
      </c>
      <c r="E53" s="8">
        <v>23548759</v>
      </c>
      <c r="F53" s="8">
        <v>20817145</v>
      </c>
      <c r="G53" s="9">
        <f>+C53-E53</f>
        <v>-7961467</v>
      </c>
      <c r="H53" s="9">
        <f>+D53-F53</f>
        <v>-7179384</v>
      </c>
      <c r="I53" s="9">
        <f>+H53-N53</f>
        <v>-9096996.9749999996</v>
      </c>
      <c r="J53" s="9">
        <f>+H53+N53</f>
        <v>-5261771.0250000004</v>
      </c>
      <c r="K53" t="s">
        <v>28</v>
      </c>
      <c r="L53" t="s">
        <v>29</v>
      </c>
      <c r="M53" s="8">
        <f>+ABS(H53-G53)</f>
        <v>782083</v>
      </c>
      <c r="N53" s="8">
        <f>+AVERAGEIFS(M:M,B:B,B53)</f>
        <v>1917612.9750000001</v>
      </c>
      <c r="O53" s="8">
        <v>73013164.444444448</v>
      </c>
      <c r="P53" s="10">
        <f t="shared" si="0"/>
        <v>2.6263934587564788E-2</v>
      </c>
      <c r="Q53" s="8">
        <f>+SUMIFS(G:G,B:B,B53)</f>
        <v>-28741741</v>
      </c>
      <c r="R53" s="8">
        <f>+SUMIFS(H:H,B:B,B53)</f>
        <v>-32766921.375</v>
      </c>
      <c r="S53" s="10">
        <f t="shared" si="1"/>
        <v>1.1400465050116484</v>
      </c>
    </row>
    <row r="54" spans="1:19" x14ac:dyDescent="0.25">
      <c r="A54">
        <v>24</v>
      </c>
      <c r="B54" t="s">
        <v>27</v>
      </c>
      <c r="C54" s="8">
        <v>14449597</v>
      </c>
      <c r="D54" s="8">
        <v>13021104.75</v>
      </c>
      <c r="E54" s="8">
        <v>23115448</v>
      </c>
      <c r="F54" s="8">
        <v>20459003.5</v>
      </c>
      <c r="G54" s="9">
        <f>+C54-E54</f>
        <v>-8665851</v>
      </c>
      <c r="H54" s="9">
        <f>+D54-F54</f>
        <v>-7437898.75</v>
      </c>
      <c r="I54" s="9">
        <f>+H54-N54</f>
        <v>-9355511.7249999996</v>
      </c>
      <c r="J54" s="9">
        <f>+H54+N54</f>
        <v>-5520285.7750000004</v>
      </c>
      <c r="K54" t="s">
        <v>28</v>
      </c>
      <c r="L54" t="s">
        <v>29</v>
      </c>
      <c r="M54" s="8">
        <f>+ABS(H54-G54)</f>
        <v>1227952.25</v>
      </c>
      <c r="N54" s="8">
        <f>+AVERAGEIFS(M:M,B:B,B54)</f>
        <v>1917612.9750000001</v>
      </c>
      <c r="O54" s="8">
        <v>73013164.444444448</v>
      </c>
      <c r="P54" s="10">
        <f t="shared" si="0"/>
        <v>2.6263934587564788E-2</v>
      </c>
      <c r="Q54" s="8">
        <f>+SUMIFS(G:G,B:B,B54)</f>
        <v>-28741741</v>
      </c>
      <c r="R54" s="8">
        <f>+SUMIFS(H:H,B:B,B54)</f>
        <v>-32766921.375</v>
      </c>
      <c r="S54" s="10">
        <f t="shared" si="1"/>
        <v>1.1400465050116484</v>
      </c>
    </row>
    <row r="55" spans="1:19" x14ac:dyDescent="0.25">
      <c r="A55">
        <v>25</v>
      </c>
      <c r="B55" t="s">
        <v>27</v>
      </c>
      <c r="C55" s="8">
        <v>16912254</v>
      </c>
      <c r="D55" s="8">
        <v>13192960.75</v>
      </c>
      <c r="E55" s="8">
        <v>19467682</v>
      </c>
      <c r="F55" s="8">
        <v>21441151</v>
      </c>
      <c r="G55" s="9">
        <f>+C55-E55</f>
        <v>-2555428</v>
      </c>
      <c r="H55" s="9">
        <f>+D55-F55</f>
        <v>-8248190.25</v>
      </c>
      <c r="I55" s="9">
        <f>+H55-N55</f>
        <v>-10165803.225</v>
      </c>
      <c r="J55" s="9">
        <f>+H55+N55</f>
        <v>-6330577.2750000004</v>
      </c>
      <c r="K55" t="s">
        <v>28</v>
      </c>
      <c r="L55" t="s">
        <v>29</v>
      </c>
      <c r="M55" s="8">
        <f>+ABS(H55-G55)</f>
        <v>5692762.25</v>
      </c>
      <c r="N55" s="8">
        <f>+AVERAGEIFS(M:M,B:B,B55)</f>
        <v>1917612.9750000001</v>
      </c>
      <c r="O55" s="8">
        <v>73013164.444444448</v>
      </c>
      <c r="P55" s="10">
        <f t="shared" si="0"/>
        <v>2.6263934587564788E-2</v>
      </c>
      <c r="Q55" s="8">
        <f>+SUMIFS(G:G,B:B,B55)</f>
        <v>-28741741</v>
      </c>
      <c r="R55" s="8">
        <f>+SUMIFS(H:H,B:B,B55)</f>
        <v>-32766921.375</v>
      </c>
      <c r="S55" s="10">
        <f t="shared" si="1"/>
        <v>1.1400465050116484</v>
      </c>
    </row>
    <row r="56" spans="1:19" x14ac:dyDescent="0.25">
      <c r="A56">
        <v>26</v>
      </c>
      <c r="B56" t="s">
        <v>27</v>
      </c>
      <c r="C56" s="8">
        <v>14019766</v>
      </c>
      <c r="D56" s="8">
        <v>13030596.625</v>
      </c>
      <c r="E56" s="8">
        <v>21461004</v>
      </c>
      <c r="F56" s="8">
        <v>21585695</v>
      </c>
      <c r="G56" s="9">
        <f>+C56-E56</f>
        <v>-7441238</v>
      </c>
      <c r="H56" s="9">
        <f>+D56-F56</f>
        <v>-8555098.375</v>
      </c>
      <c r="I56" s="9">
        <f>+H56-N56</f>
        <v>-10472711.35</v>
      </c>
      <c r="J56" s="9">
        <f>+H56+N56</f>
        <v>-6637485.4000000004</v>
      </c>
      <c r="K56" t="s">
        <v>28</v>
      </c>
      <c r="L56" t="s">
        <v>29</v>
      </c>
      <c r="M56" s="8">
        <f>+ABS(H56-G56)</f>
        <v>1113860.375</v>
      </c>
      <c r="N56" s="8">
        <f>+AVERAGEIFS(M:M,B:B,B56)</f>
        <v>1917612.9750000001</v>
      </c>
      <c r="O56" s="8">
        <v>73013164.444444448</v>
      </c>
      <c r="P56" s="10">
        <f t="shared" si="0"/>
        <v>2.6263934587564788E-2</v>
      </c>
      <c r="Q56" s="8">
        <f>+SUMIFS(G:G,B:B,B56)</f>
        <v>-28741741</v>
      </c>
      <c r="R56" s="8">
        <f>+SUMIFS(H:H,B:B,B56)</f>
        <v>-32766921.375</v>
      </c>
      <c r="S56" s="10">
        <f t="shared" si="1"/>
        <v>1.1400465050116484</v>
      </c>
    </row>
    <row r="57" spans="1:19" x14ac:dyDescent="0.25">
      <c r="A57">
        <v>22</v>
      </c>
      <c r="B57" t="s">
        <v>30</v>
      </c>
      <c r="C57" s="8">
        <v>682119</v>
      </c>
      <c r="D57" s="8">
        <v>538696.3125</v>
      </c>
      <c r="E57" s="8">
        <v>907868</v>
      </c>
      <c r="F57" s="8">
        <v>937976.6875</v>
      </c>
      <c r="G57" s="9">
        <f>+C57-E57</f>
        <v>-225749</v>
      </c>
      <c r="H57" s="9">
        <f>+D57-F57</f>
        <v>-399280.375</v>
      </c>
      <c r="I57" s="9">
        <f>+H57-N57</f>
        <v>-1501399.83125</v>
      </c>
      <c r="J57" s="9">
        <f>+H57+N57</f>
        <v>702839.08125000005</v>
      </c>
      <c r="K57" t="s">
        <v>12</v>
      </c>
      <c r="L57" t="s">
        <v>13</v>
      </c>
      <c r="M57" s="8">
        <f>+ABS(H57-G57)</f>
        <v>173531.375</v>
      </c>
      <c r="N57" s="8">
        <f>+AVERAGEIFS(M:M,B:B,B57)</f>
        <v>1102119.45625</v>
      </c>
      <c r="O57" s="8">
        <v>35468123.472222224</v>
      </c>
      <c r="P57" s="10">
        <f t="shared" si="0"/>
        <v>3.1073520343221805E-2</v>
      </c>
      <c r="Q57" s="8">
        <f>+SUMIFS(G:G,B:B,B57)</f>
        <v>-9433198</v>
      </c>
      <c r="R57" s="8">
        <f>+SUMIFS(H:H,B:B,B57)</f>
        <v>-11871230.53125</v>
      </c>
      <c r="S57" s="10">
        <f t="shared" si="1"/>
        <v>1.2584523860571992</v>
      </c>
    </row>
    <row r="58" spans="1:19" x14ac:dyDescent="0.25">
      <c r="A58">
        <v>23</v>
      </c>
      <c r="B58" t="s">
        <v>30</v>
      </c>
      <c r="C58" s="8">
        <v>7363970</v>
      </c>
      <c r="D58" s="8">
        <v>6102718.4375</v>
      </c>
      <c r="E58" s="8">
        <v>8943229</v>
      </c>
      <c r="F58" s="8">
        <v>8656942.75</v>
      </c>
      <c r="G58" s="9">
        <f>+C58-E58</f>
        <v>-1579259</v>
      </c>
      <c r="H58" s="9">
        <f>+D58-F58</f>
        <v>-2554224.3125</v>
      </c>
      <c r="I58" s="9">
        <f>+H58-N58</f>
        <v>-3656343.7687499998</v>
      </c>
      <c r="J58" s="9">
        <f>+H58+N58</f>
        <v>-1452104.85625</v>
      </c>
      <c r="K58" t="s">
        <v>12</v>
      </c>
      <c r="L58" t="s">
        <v>13</v>
      </c>
      <c r="M58" s="8">
        <f>+ABS(H58-G58)</f>
        <v>974965.3125</v>
      </c>
      <c r="N58" s="8">
        <f>+AVERAGEIFS(M:M,B:B,B58)</f>
        <v>1102119.45625</v>
      </c>
      <c r="O58" s="8">
        <v>35468123.472222224</v>
      </c>
      <c r="P58" s="10">
        <f t="shared" si="0"/>
        <v>3.1073520343221805E-2</v>
      </c>
      <c r="Q58" s="8">
        <f>+SUMIFS(G:G,B:B,B58)</f>
        <v>-9433198</v>
      </c>
      <c r="R58" s="8">
        <f>+SUMIFS(H:H,B:B,B58)</f>
        <v>-11871230.53125</v>
      </c>
      <c r="S58" s="10">
        <f t="shared" si="1"/>
        <v>1.2584523860571992</v>
      </c>
    </row>
    <row r="59" spans="1:19" x14ac:dyDescent="0.25">
      <c r="A59">
        <v>24</v>
      </c>
      <c r="B59" t="s">
        <v>30</v>
      </c>
      <c r="C59" s="8">
        <v>6795879</v>
      </c>
      <c r="D59" s="8">
        <v>6024019.125</v>
      </c>
      <c r="E59" s="8">
        <v>11220328</v>
      </c>
      <c r="F59" s="8">
        <v>8912185.75</v>
      </c>
      <c r="G59" s="9">
        <f>+C59-E59</f>
        <v>-4424449</v>
      </c>
      <c r="H59" s="9">
        <f>+D59-F59</f>
        <v>-2888166.625</v>
      </c>
      <c r="I59" s="9">
        <f>+H59-N59</f>
        <v>-3990286.0812499998</v>
      </c>
      <c r="J59" s="9">
        <f>+H59+N59</f>
        <v>-1786047.16875</v>
      </c>
      <c r="K59" t="s">
        <v>12</v>
      </c>
      <c r="L59" t="s">
        <v>13</v>
      </c>
      <c r="M59" s="8">
        <f>+ABS(H59-G59)</f>
        <v>1536282.375</v>
      </c>
      <c r="N59" s="8">
        <f>+AVERAGEIFS(M:M,B:B,B59)</f>
        <v>1102119.45625</v>
      </c>
      <c r="O59" s="8">
        <v>35468123.472222224</v>
      </c>
      <c r="P59" s="10">
        <f t="shared" si="0"/>
        <v>3.1073520343221805E-2</v>
      </c>
      <c r="Q59" s="8">
        <f>+SUMIFS(G:G,B:B,B59)</f>
        <v>-9433198</v>
      </c>
      <c r="R59" s="8">
        <f>+SUMIFS(H:H,B:B,B59)</f>
        <v>-11871230.53125</v>
      </c>
      <c r="S59" s="10">
        <f t="shared" si="1"/>
        <v>1.2584523860571992</v>
      </c>
    </row>
    <row r="60" spans="1:19" x14ac:dyDescent="0.25">
      <c r="A60">
        <v>25</v>
      </c>
      <c r="B60" t="s">
        <v>30</v>
      </c>
      <c r="C60" s="8">
        <v>6192497</v>
      </c>
      <c r="D60" s="8">
        <v>6049873.09375</v>
      </c>
      <c r="E60" s="8">
        <v>6864349</v>
      </c>
      <c r="F60" s="8">
        <v>8971524.875</v>
      </c>
      <c r="G60" s="9">
        <f>+C60-E60</f>
        <v>-671852</v>
      </c>
      <c r="H60" s="9">
        <f>+D60-F60</f>
        <v>-2921651.78125</v>
      </c>
      <c r="I60" s="9">
        <f>+H60-N60</f>
        <v>-4023771.2374999998</v>
      </c>
      <c r="J60" s="9">
        <f>+H60+N60</f>
        <v>-1819532.325</v>
      </c>
      <c r="K60" t="s">
        <v>12</v>
      </c>
      <c r="L60" t="s">
        <v>13</v>
      </c>
      <c r="M60" s="8">
        <f>+ABS(H60-G60)</f>
        <v>2249799.78125</v>
      </c>
      <c r="N60" s="8">
        <f>+AVERAGEIFS(M:M,B:B,B60)</f>
        <v>1102119.45625</v>
      </c>
      <c r="O60" s="8">
        <v>35468123.472222224</v>
      </c>
      <c r="P60" s="10">
        <f t="shared" si="0"/>
        <v>3.1073520343221805E-2</v>
      </c>
      <c r="Q60" s="8">
        <f>+SUMIFS(G:G,B:B,B60)</f>
        <v>-9433198</v>
      </c>
      <c r="R60" s="8">
        <f>+SUMIFS(H:H,B:B,B60)</f>
        <v>-11871230.53125</v>
      </c>
      <c r="S60" s="10">
        <f t="shared" si="1"/>
        <v>1.2584523860571992</v>
      </c>
    </row>
    <row r="61" spans="1:19" x14ac:dyDescent="0.25">
      <c r="A61">
        <v>26</v>
      </c>
      <c r="B61" t="s">
        <v>30</v>
      </c>
      <c r="C61" s="8">
        <v>5159990</v>
      </c>
      <c r="D61" s="8">
        <v>6059469.8125</v>
      </c>
      <c r="E61" s="8">
        <v>7691879</v>
      </c>
      <c r="F61" s="8">
        <v>9167377.25</v>
      </c>
      <c r="G61" s="9">
        <f>+C61-E61</f>
        <v>-2531889</v>
      </c>
      <c r="H61" s="9">
        <f>+D61-F61</f>
        <v>-3107907.4375</v>
      </c>
      <c r="I61" s="9">
        <f>+H61-N61</f>
        <v>-4210026.8937499998</v>
      </c>
      <c r="J61" s="9">
        <f>+H61+N61</f>
        <v>-2005787.98125</v>
      </c>
      <c r="K61" t="s">
        <v>12</v>
      </c>
      <c r="L61" t="s">
        <v>13</v>
      </c>
      <c r="M61" s="8">
        <f>+ABS(H61-G61)</f>
        <v>576018.4375</v>
      </c>
      <c r="N61" s="8">
        <f>+AVERAGEIFS(M:M,B:B,B61)</f>
        <v>1102119.45625</v>
      </c>
      <c r="O61" s="8">
        <v>35468123.472222224</v>
      </c>
      <c r="P61" s="10">
        <f t="shared" si="0"/>
        <v>3.1073520343221805E-2</v>
      </c>
      <c r="Q61" s="8">
        <f>+SUMIFS(G:G,B:B,B61)</f>
        <v>-9433198</v>
      </c>
      <c r="R61" s="8">
        <f>+SUMIFS(H:H,B:B,B61)</f>
        <v>-11871230.53125</v>
      </c>
      <c r="S61" s="10">
        <f t="shared" si="1"/>
        <v>1.2584523860571992</v>
      </c>
    </row>
    <row r="62" spans="1:19" x14ac:dyDescent="0.25">
      <c r="A62">
        <v>22</v>
      </c>
      <c r="B62" t="s">
        <v>31</v>
      </c>
      <c r="C62" s="8">
        <v>3058037</v>
      </c>
      <c r="D62" s="8">
        <v>1770565.875</v>
      </c>
      <c r="E62" s="8">
        <v>1420272</v>
      </c>
      <c r="F62" s="8">
        <v>1866357.25</v>
      </c>
      <c r="G62" s="9">
        <f>+C62-E62</f>
        <v>1637765</v>
      </c>
      <c r="H62" s="9">
        <f>+D62-F62</f>
        <v>-95791.375</v>
      </c>
      <c r="I62" s="9">
        <f>+H62-N62</f>
        <v>-1176165.375</v>
      </c>
      <c r="J62" s="9">
        <f>+H62+N62</f>
        <v>984582.625</v>
      </c>
      <c r="K62" t="s">
        <v>15</v>
      </c>
      <c r="L62" s="11" t="s">
        <v>16</v>
      </c>
      <c r="M62" s="8">
        <f>+ABS(H62-G62)</f>
        <v>1733556.375</v>
      </c>
      <c r="N62" s="8">
        <f>+AVERAGEIFS(M:M,B:B,B62)</f>
        <v>1080374</v>
      </c>
      <c r="O62" s="8">
        <v>73915403.861111104</v>
      </c>
      <c r="P62" s="10">
        <f t="shared" si="0"/>
        <v>1.4616357938462323E-2</v>
      </c>
      <c r="Q62" s="8">
        <f>+SUMIFS(G:G,B:B,B62)</f>
        <v>7247523</v>
      </c>
      <c r="R62" s="8">
        <f>+SUMIFS(H:H,B:B,B62)</f>
        <v>3481293.5</v>
      </c>
      <c r="S62" s="10">
        <f t="shared" si="1"/>
        <v>0.48034252530140298</v>
      </c>
    </row>
    <row r="63" spans="1:19" x14ac:dyDescent="0.25">
      <c r="A63">
        <v>23</v>
      </c>
      <c r="B63" t="s">
        <v>31</v>
      </c>
      <c r="C63" s="8">
        <v>17183385</v>
      </c>
      <c r="D63" s="8">
        <v>15262662.875</v>
      </c>
      <c r="E63" s="8">
        <v>13280541</v>
      </c>
      <c r="F63" s="8">
        <v>14210312.25</v>
      </c>
      <c r="G63" s="9">
        <f>+C63-E63</f>
        <v>3902844</v>
      </c>
      <c r="H63" s="9">
        <f>+D63-F63</f>
        <v>1052350.625</v>
      </c>
      <c r="I63" s="9">
        <f>+H63-N63</f>
        <v>-28023.375</v>
      </c>
      <c r="J63" s="9">
        <f>+H63+N63</f>
        <v>2132724.625</v>
      </c>
      <c r="K63" t="s">
        <v>15</v>
      </c>
      <c r="L63" s="11" t="s">
        <v>16</v>
      </c>
      <c r="M63" s="8">
        <f>+ABS(H63-G63)</f>
        <v>2850493.375</v>
      </c>
      <c r="N63" s="8">
        <f>+AVERAGEIFS(M:M,B:B,B63)</f>
        <v>1080374</v>
      </c>
      <c r="O63" s="8">
        <v>73915403.861111104</v>
      </c>
      <c r="P63" s="10">
        <f t="shared" si="0"/>
        <v>1.4616357938462323E-2</v>
      </c>
      <c r="Q63" s="8">
        <f>+SUMIFS(G:G,B:B,B63)</f>
        <v>7247523</v>
      </c>
      <c r="R63" s="8">
        <f>+SUMIFS(H:H,B:B,B63)</f>
        <v>3481293.5</v>
      </c>
      <c r="S63" s="10">
        <f t="shared" si="1"/>
        <v>0.48034252530140298</v>
      </c>
    </row>
    <row r="64" spans="1:19" x14ac:dyDescent="0.25">
      <c r="A64">
        <v>24</v>
      </c>
      <c r="B64" t="s">
        <v>31</v>
      </c>
      <c r="C64" s="8">
        <v>15221788</v>
      </c>
      <c r="D64" s="8">
        <v>15206196.5</v>
      </c>
      <c r="E64" s="8">
        <v>14421312</v>
      </c>
      <c r="F64" s="8">
        <v>14092125.625</v>
      </c>
      <c r="G64" s="9">
        <f>+C64-E64</f>
        <v>800476</v>
      </c>
      <c r="H64" s="9">
        <f>+D64-F64</f>
        <v>1114070.875</v>
      </c>
      <c r="I64" s="9">
        <f>+H64-N64</f>
        <v>33696.875</v>
      </c>
      <c r="J64" s="9">
        <f>+H64+N64</f>
        <v>2194444.875</v>
      </c>
      <c r="K64" t="s">
        <v>15</v>
      </c>
      <c r="L64" s="11" t="s">
        <v>16</v>
      </c>
      <c r="M64" s="8">
        <f>+ABS(H64-G64)</f>
        <v>313594.875</v>
      </c>
      <c r="N64" s="8">
        <f>+AVERAGEIFS(M:M,B:B,B64)</f>
        <v>1080374</v>
      </c>
      <c r="O64" s="8">
        <v>73915403.861111104</v>
      </c>
      <c r="P64" s="10">
        <f t="shared" si="0"/>
        <v>1.4616357938462323E-2</v>
      </c>
      <c r="Q64" s="8">
        <f>+SUMIFS(G:G,B:B,B64)</f>
        <v>7247523</v>
      </c>
      <c r="R64" s="8">
        <f>+SUMIFS(H:H,B:B,B64)</f>
        <v>3481293.5</v>
      </c>
      <c r="S64" s="10">
        <f t="shared" si="1"/>
        <v>0.48034252530140298</v>
      </c>
    </row>
    <row r="65" spans="1:19" x14ac:dyDescent="0.25">
      <c r="A65">
        <v>25</v>
      </c>
      <c r="B65" t="s">
        <v>31</v>
      </c>
      <c r="C65" s="8">
        <v>14810718</v>
      </c>
      <c r="D65" s="8">
        <v>15300750.875</v>
      </c>
      <c r="E65" s="8">
        <v>14152581</v>
      </c>
      <c r="F65" s="8">
        <v>14400520.5</v>
      </c>
      <c r="G65" s="9">
        <f>+C65-E65</f>
        <v>658137</v>
      </c>
      <c r="H65" s="9">
        <f>+D65-F65</f>
        <v>900230.375</v>
      </c>
      <c r="I65" s="9">
        <f>+H65-N65</f>
        <v>-180143.625</v>
      </c>
      <c r="J65" s="9">
        <f>+H65+N65</f>
        <v>1980604.375</v>
      </c>
      <c r="K65" t="s">
        <v>15</v>
      </c>
      <c r="L65" s="11" t="s">
        <v>16</v>
      </c>
      <c r="M65" s="8">
        <f>+ABS(H65-G65)</f>
        <v>242093.375</v>
      </c>
      <c r="N65" s="8">
        <f>+AVERAGEIFS(M:M,B:B,B65)</f>
        <v>1080374</v>
      </c>
      <c r="O65" s="8">
        <v>73915403.861111104</v>
      </c>
      <c r="P65" s="10">
        <f t="shared" si="0"/>
        <v>1.4616357938462323E-2</v>
      </c>
      <c r="Q65" s="8">
        <f>+SUMIFS(G:G,B:B,B65)</f>
        <v>7247523</v>
      </c>
      <c r="R65" s="8">
        <f>+SUMIFS(H:H,B:B,B65)</f>
        <v>3481293.5</v>
      </c>
      <c r="S65" s="10">
        <f t="shared" si="1"/>
        <v>0.48034252530140298</v>
      </c>
    </row>
    <row r="66" spans="1:19" x14ac:dyDescent="0.25">
      <c r="A66">
        <v>26</v>
      </c>
      <c r="B66" t="s">
        <v>31</v>
      </c>
      <c r="C66" s="8">
        <v>13562334</v>
      </c>
      <c r="D66" s="8">
        <v>15265413.5</v>
      </c>
      <c r="E66" s="8">
        <v>13314033</v>
      </c>
      <c r="F66" s="8">
        <v>14754980.5</v>
      </c>
      <c r="G66" s="9">
        <f>+C66-E66</f>
        <v>248301</v>
      </c>
      <c r="H66" s="9">
        <f>+D66-F66</f>
        <v>510433</v>
      </c>
      <c r="I66" s="9">
        <f>+H66-N66</f>
        <v>-569941</v>
      </c>
      <c r="J66" s="9">
        <f>+H66+N66</f>
        <v>1590807</v>
      </c>
      <c r="K66" t="s">
        <v>15</v>
      </c>
      <c r="L66" s="11" t="s">
        <v>16</v>
      </c>
      <c r="M66" s="8">
        <f>+ABS(H66-G66)</f>
        <v>262132</v>
      </c>
      <c r="N66" s="8">
        <f>+AVERAGEIFS(M:M,B:B,B66)</f>
        <v>1080374</v>
      </c>
      <c r="O66" s="8">
        <v>73915403.861111104</v>
      </c>
      <c r="P66" s="10">
        <f t="shared" si="0"/>
        <v>1.4616357938462323E-2</v>
      </c>
      <c r="Q66" s="8">
        <f>+SUMIFS(G:G,B:B,B66)</f>
        <v>7247523</v>
      </c>
      <c r="R66" s="8">
        <f>+SUMIFS(H:H,B:B,B66)</f>
        <v>3481293.5</v>
      </c>
      <c r="S66" s="10">
        <f t="shared" si="1"/>
        <v>0.48034252530140298</v>
      </c>
    </row>
    <row r="67" spans="1:19" x14ac:dyDescent="0.25">
      <c r="A67">
        <v>22</v>
      </c>
      <c r="B67" t="s">
        <v>32</v>
      </c>
      <c r="C67" s="8">
        <v>5706357</v>
      </c>
      <c r="D67" s="8">
        <v>4502587.5</v>
      </c>
      <c r="E67" s="8">
        <v>8967056</v>
      </c>
      <c r="F67" s="8">
        <v>6620078</v>
      </c>
      <c r="G67" s="9">
        <f>+C67-E67</f>
        <v>-3260699</v>
      </c>
      <c r="H67" s="9">
        <f>+D67-F67</f>
        <v>-2117490.5</v>
      </c>
      <c r="I67" s="9">
        <f>+H67-N67</f>
        <v>-5153572.8</v>
      </c>
      <c r="J67" s="9">
        <f>+H67+N67</f>
        <v>918591.79999999981</v>
      </c>
      <c r="K67" t="s">
        <v>12</v>
      </c>
      <c r="L67" t="s">
        <v>13</v>
      </c>
      <c r="M67" s="8">
        <f>+ABS(H67-G67)</f>
        <v>1143208.5</v>
      </c>
      <c r="N67" s="8">
        <f>+AVERAGEIFS(M:M,B:B,B67)</f>
        <v>3036082.3</v>
      </c>
      <c r="O67" s="8">
        <v>187308672.08333334</v>
      </c>
      <c r="P67" s="10">
        <f t="shared" ref="P67:P130" si="2">+N67/O67</f>
        <v>1.6208978827468551E-2</v>
      </c>
      <c r="Q67" s="8">
        <f>+SUMIFS(G:G,B:B,B67)</f>
        <v>9462157</v>
      </c>
      <c r="R67" s="8">
        <f>+SUMIFS(H:H,B:B,B67)</f>
        <v>8092806.5</v>
      </c>
      <c r="S67" s="10">
        <f t="shared" ref="S67:S130" si="3">+R67/Q67</f>
        <v>0.8552813592080537</v>
      </c>
    </row>
    <row r="68" spans="1:19" x14ac:dyDescent="0.25">
      <c r="A68">
        <v>23</v>
      </c>
      <c r="B68" t="s">
        <v>32</v>
      </c>
      <c r="C68" s="8">
        <v>47616928</v>
      </c>
      <c r="D68" s="8">
        <v>41974387.5</v>
      </c>
      <c r="E68" s="8">
        <v>39024339</v>
      </c>
      <c r="F68" s="8">
        <v>38327863.5</v>
      </c>
      <c r="G68" s="9">
        <f>+C68-E68</f>
        <v>8592589</v>
      </c>
      <c r="H68" s="9">
        <f>+D68-F68</f>
        <v>3646524</v>
      </c>
      <c r="I68" s="9">
        <f>+H68-N68</f>
        <v>610441.70000000019</v>
      </c>
      <c r="J68" s="9">
        <f>+H68+N68</f>
        <v>6682606.2999999998</v>
      </c>
      <c r="K68" t="s">
        <v>12</v>
      </c>
      <c r="L68" t="s">
        <v>13</v>
      </c>
      <c r="M68" s="8">
        <f>+ABS(H68-G68)</f>
        <v>4946065</v>
      </c>
      <c r="N68" s="8">
        <f>+AVERAGEIFS(M:M,B:B,B68)</f>
        <v>3036082.3</v>
      </c>
      <c r="O68" s="8">
        <v>187308672.08333334</v>
      </c>
      <c r="P68" s="10">
        <f t="shared" si="2"/>
        <v>1.6208978827468551E-2</v>
      </c>
      <c r="Q68" s="8">
        <f>+SUMIFS(G:G,B:B,B68)</f>
        <v>9462157</v>
      </c>
      <c r="R68" s="8">
        <f>+SUMIFS(H:H,B:B,B68)</f>
        <v>8092806.5</v>
      </c>
      <c r="S68" s="10">
        <f t="shared" si="3"/>
        <v>0.8552813592080537</v>
      </c>
    </row>
    <row r="69" spans="1:19" x14ac:dyDescent="0.25">
      <c r="A69">
        <v>24</v>
      </c>
      <c r="B69" t="s">
        <v>32</v>
      </c>
      <c r="C69" s="8">
        <v>46023245</v>
      </c>
      <c r="D69" s="8">
        <v>42286741.5</v>
      </c>
      <c r="E69" s="8">
        <v>40461951</v>
      </c>
      <c r="F69" s="8">
        <v>38821219.5</v>
      </c>
      <c r="G69" s="9">
        <f>+C69-E69</f>
        <v>5561294</v>
      </c>
      <c r="H69" s="9">
        <f>+D69-F69</f>
        <v>3465522</v>
      </c>
      <c r="I69" s="9">
        <f>+H69-N69</f>
        <v>429439.70000000019</v>
      </c>
      <c r="J69" s="9">
        <f>+H69+N69</f>
        <v>6501604.2999999998</v>
      </c>
      <c r="K69" t="s">
        <v>12</v>
      </c>
      <c r="L69" t="s">
        <v>13</v>
      </c>
      <c r="M69" s="8">
        <f>+ABS(H69-G69)</f>
        <v>2095772</v>
      </c>
      <c r="N69" s="8">
        <f>+AVERAGEIFS(M:M,B:B,B69)</f>
        <v>3036082.3</v>
      </c>
      <c r="O69" s="8">
        <v>187308672.08333334</v>
      </c>
      <c r="P69" s="10">
        <f t="shared" si="2"/>
        <v>1.6208978827468551E-2</v>
      </c>
      <c r="Q69" s="8">
        <f>+SUMIFS(G:G,B:B,B69)</f>
        <v>9462157</v>
      </c>
      <c r="R69" s="8">
        <f>+SUMIFS(H:H,B:B,B69)</f>
        <v>8092806.5</v>
      </c>
      <c r="S69" s="10">
        <f t="shared" si="3"/>
        <v>0.8552813592080537</v>
      </c>
    </row>
    <row r="70" spans="1:19" x14ac:dyDescent="0.25">
      <c r="A70">
        <v>25</v>
      </c>
      <c r="B70" t="s">
        <v>32</v>
      </c>
      <c r="C70" s="8">
        <v>40031672</v>
      </c>
      <c r="D70" s="8">
        <v>42846056.5</v>
      </c>
      <c r="E70" s="8">
        <v>43165656</v>
      </c>
      <c r="F70" s="8">
        <v>40217718.5</v>
      </c>
      <c r="G70" s="9">
        <f>+C70-E70</f>
        <v>-3133984</v>
      </c>
      <c r="H70" s="9">
        <f>+D70-F70</f>
        <v>2628338</v>
      </c>
      <c r="I70" s="9">
        <f>+H70-N70</f>
        <v>-407744.29999999981</v>
      </c>
      <c r="J70" s="9">
        <f>+H70+N70</f>
        <v>5664420.2999999998</v>
      </c>
      <c r="K70" t="s">
        <v>12</v>
      </c>
      <c r="L70" t="s">
        <v>13</v>
      </c>
      <c r="M70" s="8">
        <f>+ABS(H70-G70)</f>
        <v>5762322</v>
      </c>
      <c r="N70" s="8">
        <f>+AVERAGEIFS(M:M,B:B,B70)</f>
        <v>3036082.3</v>
      </c>
      <c r="O70" s="8">
        <v>187308672.08333334</v>
      </c>
      <c r="P70" s="10">
        <f t="shared" si="2"/>
        <v>1.6208978827468551E-2</v>
      </c>
      <c r="Q70" s="8">
        <f>+SUMIFS(G:G,B:B,B70)</f>
        <v>9462157</v>
      </c>
      <c r="R70" s="8">
        <f>+SUMIFS(H:H,B:B,B70)</f>
        <v>8092806.5</v>
      </c>
      <c r="S70" s="10">
        <f t="shared" si="3"/>
        <v>0.8552813592080537</v>
      </c>
    </row>
    <row r="71" spans="1:19" x14ac:dyDescent="0.25">
      <c r="A71">
        <v>26</v>
      </c>
      <c r="B71" t="s">
        <v>32</v>
      </c>
      <c r="C71" s="8">
        <v>48267617</v>
      </c>
      <c r="D71" s="8">
        <v>42595875</v>
      </c>
      <c r="E71" s="8">
        <v>46564660</v>
      </c>
      <c r="F71" s="8">
        <v>42125962</v>
      </c>
      <c r="G71" s="9">
        <f>+C71-E71</f>
        <v>1702957</v>
      </c>
      <c r="H71" s="9">
        <f>+D71-F71</f>
        <v>469913</v>
      </c>
      <c r="I71" s="9">
        <f>+H71-N71</f>
        <v>-2566169.2999999998</v>
      </c>
      <c r="J71" s="9">
        <f>+H71+N71</f>
        <v>3505995.3</v>
      </c>
      <c r="K71" t="s">
        <v>12</v>
      </c>
      <c r="L71" t="s">
        <v>13</v>
      </c>
      <c r="M71" s="8">
        <f>+ABS(H71-G71)</f>
        <v>1233044</v>
      </c>
      <c r="N71" s="8">
        <f>+AVERAGEIFS(M:M,B:B,B71)</f>
        <v>3036082.3</v>
      </c>
      <c r="O71" s="8">
        <v>187308672.08333334</v>
      </c>
      <c r="P71" s="10">
        <f t="shared" si="2"/>
        <v>1.6208978827468551E-2</v>
      </c>
      <c r="Q71" s="8">
        <f>+SUMIFS(G:G,B:B,B71)</f>
        <v>9462157</v>
      </c>
      <c r="R71" s="8">
        <f>+SUMIFS(H:H,B:B,B71)</f>
        <v>8092806.5</v>
      </c>
      <c r="S71" s="10">
        <f t="shared" si="3"/>
        <v>0.8552813592080537</v>
      </c>
    </row>
    <row r="72" spans="1:19" x14ac:dyDescent="0.25">
      <c r="A72">
        <v>22</v>
      </c>
      <c r="B72" t="s">
        <v>33</v>
      </c>
      <c r="C72" s="8">
        <v>5373664</v>
      </c>
      <c r="D72" s="8">
        <v>7026409.5</v>
      </c>
      <c r="E72" s="8">
        <v>2962660</v>
      </c>
      <c r="F72" s="8">
        <v>4336318.6900000004</v>
      </c>
      <c r="G72" s="9">
        <f>+C72-E72</f>
        <v>2411004</v>
      </c>
      <c r="H72" s="9">
        <f>+D72-F72</f>
        <v>2690090.8099999996</v>
      </c>
      <c r="I72" s="9">
        <f>+H72-N72</f>
        <v>905366.78600000241</v>
      </c>
      <c r="J72" s="9">
        <f>+H72+N72</f>
        <v>4474814.833999997</v>
      </c>
      <c r="K72" s="11" t="s">
        <v>12</v>
      </c>
      <c r="L72" t="s">
        <v>13</v>
      </c>
      <c r="M72" s="8">
        <f>+ABS(H72-G72)</f>
        <v>279086.80999999959</v>
      </c>
      <c r="N72" s="8">
        <f>+AVERAGEIFS(M:M,B:B,B72)</f>
        <v>1784724.0239999972</v>
      </c>
      <c r="O72" s="8">
        <v>241494301.69444445</v>
      </c>
      <c r="P72" s="10">
        <f t="shared" si="2"/>
        <v>7.3903359684989811E-3</v>
      </c>
      <c r="Q72" s="8">
        <f>+SUMIFS(G:G,B:B,B72)</f>
        <v>10243852</v>
      </c>
      <c r="R72" s="8">
        <f>+SUMIFS(H:H,B:B,B72)</f>
        <v>14681796.879999992</v>
      </c>
      <c r="S72" s="10">
        <f t="shared" si="3"/>
        <v>1.4332300857138498</v>
      </c>
    </row>
    <row r="73" spans="1:19" x14ac:dyDescent="0.25">
      <c r="A73">
        <v>23</v>
      </c>
      <c r="B73" t="s">
        <v>33</v>
      </c>
      <c r="C73" s="8">
        <v>57749237</v>
      </c>
      <c r="D73" s="8">
        <v>57548046.5</v>
      </c>
      <c r="E73" s="8">
        <v>57084592</v>
      </c>
      <c r="F73" s="8">
        <v>52491778.090000004</v>
      </c>
      <c r="G73" s="9">
        <f>+C73-E73</f>
        <v>664645</v>
      </c>
      <c r="H73" s="9">
        <f>+D73-F73</f>
        <v>5056268.4099999964</v>
      </c>
      <c r="I73" s="9">
        <f>+H73-N73</f>
        <v>3271544.385999999</v>
      </c>
      <c r="J73" s="9">
        <f>+H73+N73</f>
        <v>6840992.4339999938</v>
      </c>
      <c r="K73" s="11" t="s">
        <v>12</v>
      </c>
      <c r="L73" t="s">
        <v>13</v>
      </c>
      <c r="M73" s="8">
        <f>+ABS(H73-G73)</f>
        <v>4391623.4099999964</v>
      </c>
      <c r="N73" s="8">
        <f>+AVERAGEIFS(M:M,B:B,B73)</f>
        <v>1784724.0239999972</v>
      </c>
      <c r="O73" s="8">
        <v>241494301.69444445</v>
      </c>
      <c r="P73" s="10">
        <f t="shared" si="2"/>
        <v>7.3903359684989811E-3</v>
      </c>
      <c r="Q73" s="8">
        <f>+SUMIFS(G:G,B:B,B73)</f>
        <v>10243852</v>
      </c>
      <c r="R73" s="8">
        <f>+SUMIFS(H:H,B:B,B73)</f>
        <v>14681796.879999992</v>
      </c>
      <c r="S73" s="10">
        <f t="shared" si="3"/>
        <v>1.4332300857138498</v>
      </c>
    </row>
    <row r="74" spans="1:19" x14ac:dyDescent="0.25">
      <c r="A74">
        <v>24</v>
      </c>
      <c r="B74" t="s">
        <v>33</v>
      </c>
      <c r="C74" s="8">
        <v>52641805</v>
      </c>
      <c r="D74" s="8">
        <v>57790201.5</v>
      </c>
      <c r="E74" s="8">
        <v>49458505</v>
      </c>
      <c r="F74" s="8">
        <v>53810675.340000004</v>
      </c>
      <c r="G74" s="9">
        <f>+C74-E74</f>
        <v>3183300</v>
      </c>
      <c r="H74" s="9">
        <f>+D74-F74</f>
        <v>3979526.1599999964</v>
      </c>
      <c r="I74" s="9">
        <f>+H74-N74</f>
        <v>2194802.135999999</v>
      </c>
      <c r="J74" s="9">
        <f>+H74+N74</f>
        <v>5764250.1839999938</v>
      </c>
      <c r="K74" s="11" t="s">
        <v>12</v>
      </c>
      <c r="L74" t="s">
        <v>13</v>
      </c>
      <c r="M74" s="8">
        <f>+ABS(H74-G74)</f>
        <v>796226.15999999642</v>
      </c>
      <c r="N74" s="8">
        <f>+AVERAGEIFS(M:M,B:B,B74)</f>
        <v>1784724.0239999972</v>
      </c>
      <c r="O74" s="8">
        <v>241494301.69444445</v>
      </c>
      <c r="P74" s="10">
        <f t="shared" si="2"/>
        <v>7.3903359684989811E-3</v>
      </c>
      <c r="Q74" s="8">
        <f>+SUMIFS(G:G,B:B,B74)</f>
        <v>10243852</v>
      </c>
      <c r="R74" s="8">
        <f>+SUMIFS(H:H,B:B,B74)</f>
        <v>14681796.879999992</v>
      </c>
      <c r="S74" s="10">
        <f t="shared" si="3"/>
        <v>1.4332300857138498</v>
      </c>
    </row>
    <row r="75" spans="1:19" x14ac:dyDescent="0.25">
      <c r="A75">
        <v>25</v>
      </c>
      <c r="B75" t="s">
        <v>33</v>
      </c>
      <c r="C75" s="8">
        <v>49948403</v>
      </c>
      <c r="D75" s="8">
        <v>58004871.5</v>
      </c>
      <c r="E75" s="8">
        <v>51016259</v>
      </c>
      <c r="F75" s="8">
        <v>61315565.119999997</v>
      </c>
      <c r="G75" s="9">
        <f>+C75-E75</f>
        <v>-1067856</v>
      </c>
      <c r="H75" s="9">
        <f>+D75-F75</f>
        <v>-3310693.6199999973</v>
      </c>
      <c r="I75" s="9">
        <f>+H75-N75</f>
        <v>-5095417.6439999947</v>
      </c>
      <c r="J75" s="9">
        <f>+H75+N75</f>
        <v>-1525969.5960000001</v>
      </c>
      <c r="K75" s="11" t="s">
        <v>12</v>
      </c>
      <c r="L75" t="s">
        <v>13</v>
      </c>
      <c r="M75" s="8">
        <f>+ABS(H75-G75)</f>
        <v>2242837.6199999973</v>
      </c>
      <c r="N75" s="8">
        <f>+AVERAGEIFS(M:M,B:B,B75)</f>
        <v>1784724.0239999972</v>
      </c>
      <c r="O75" s="8">
        <v>241494301.69444445</v>
      </c>
      <c r="P75" s="10">
        <f t="shared" si="2"/>
        <v>7.3903359684989811E-3</v>
      </c>
      <c r="Q75" s="8">
        <f>+SUMIFS(G:G,B:B,B75)</f>
        <v>10243852</v>
      </c>
      <c r="R75" s="8">
        <f>+SUMIFS(H:H,B:B,B75)</f>
        <v>14681796.879999992</v>
      </c>
      <c r="S75" s="10">
        <f t="shared" si="3"/>
        <v>1.4332300857138498</v>
      </c>
    </row>
    <row r="76" spans="1:19" x14ac:dyDescent="0.25">
      <c r="A76">
        <v>26</v>
      </c>
      <c r="B76" t="s">
        <v>33</v>
      </c>
      <c r="C76" s="8">
        <v>57046046</v>
      </c>
      <c r="D76" s="8">
        <v>56800491.5</v>
      </c>
      <c r="E76" s="8">
        <v>51993287</v>
      </c>
      <c r="F76" s="8">
        <v>50533886.380000003</v>
      </c>
      <c r="G76" s="9">
        <f>+C76-E76</f>
        <v>5052759</v>
      </c>
      <c r="H76" s="9">
        <f>+D76-F76</f>
        <v>6266605.1199999973</v>
      </c>
      <c r="I76" s="9">
        <f>+H76-N76</f>
        <v>4481881.0959999999</v>
      </c>
      <c r="J76" s="9">
        <f>+H76+N76</f>
        <v>8051329.1439999947</v>
      </c>
      <c r="K76" s="11" t="s">
        <v>12</v>
      </c>
      <c r="L76" t="s">
        <v>13</v>
      </c>
      <c r="M76" s="8">
        <f>+ABS(H76-G76)</f>
        <v>1213846.1199999973</v>
      </c>
      <c r="N76" s="8">
        <f>+AVERAGEIFS(M:M,B:B,B76)</f>
        <v>1784724.0239999972</v>
      </c>
      <c r="O76" s="8">
        <v>241494301.69444445</v>
      </c>
      <c r="P76" s="10">
        <f t="shared" si="2"/>
        <v>7.3903359684989811E-3</v>
      </c>
      <c r="Q76" s="8">
        <f>+SUMIFS(G:G,B:B,B76)</f>
        <v>10243852</v>
      </c>
      <c r="R76" s="8">
        <f>+SUMIFS(H:H,B:B,B76)</f>
        <v>14681796.879999992</v>
      </c>
      <c r="S76" s="10">
        <f t="shared" si="3"/>
        <v>1.4332300857138498</v>
      </c>
    </row>
    <row r="77" spans="1:19" x14ac:dyDescent="0.25">
      <c r="A77">
        <v>22</v>
      </c>
      <c r="B77" t="s">
        <v>34</v>
      </c>
      <c r="C77" s="8">
        <v>1660098</v>
      </c>
      <c r="D77" s="8">
        <v>1456632.125</v>
      </c>
      <c r="E77" s="8">
        <v>2041640</v>
      </c>
      <c r="F77" s="8">
        <v>1880083.125</v>
      </c>
      <c r="G77" s="9">
        <f>+C77-E77</f>
        <v>-381542</v>
      </c>
      <c r="H77" s="9">
        <f>+D77-F77</f>
        <v>-423451</v>
      </c>
      <c r="I77" s="9">
        <f>+H77-N77</f>
        <v>-4937717.7</v>
      </c>
      <c r="J77" s="9">
        <f>+H77+N77</f>
        <v>4090815.7</v>
      </c>
      <c r="K77" t="s">
        <v>12</v>
      </c>
      <c r="L77" t="s">
        <v>13</v>
      </c>
      <c r="M77" s="8">
        <f>+ABS(H77-G77)</f>
        <v>41909</v>
      </c>
      <c r="N77" s="8">
        <f>+AVERAGEIFS(M:M,B:B,B77)</f>
        <v>4514266.7</v>
      </c>
      <c r="O77" s="8">
        <v>118170492.52777778</v>
      </c>
      <c r="P77" s="10">
        <f t="shared" si="2"/>
        <v>3.820130223235596E-2</v>
      </c>
      <c r="Q77" s="8">
        <f>+SUMIFS(G:G,B:B,B77)</f>
        <v>-57731597</v>
      </c>
      <c r="R77" s="8">
        <f>+SUMIFS(H:H,B:B,B77)</f>
        <v>-49709964.25</v>
      </c>
      <c r="S77" s="10">
        <f t="shared" si="3"/>
        <v>0.86105299061794527</v>
      </c>
    </row>
    <row r="78" spans="1:19" x14ac:dyDescent="0.25">
      <c r="A78">
        <v>23</v>
      </c>
      <c r="B78" t="s">
        <v>34</v>
      </c>
      <c r="C78" s="8">
        <v>19934962</v>
      </c>
      <c r="D78" s="8">
        <v>16650490.625</v>
      </c>
      <c r="E78" s="8">
        <v>28671000</v>
      </c>
      <c r="F78" s="8">
        <v>28678943.75</v>
      </c>
      <c r="G78" s="9">
        <f>+C78-E78</f>
        <v>-8736038</v>
      </c>
      <c r="H78" s="9">
        <f>+D78-F78</f>
        <v>-12028453.125</v>
      </c>
      <c r="I78" s="9">
        <f>+H78-N78</f>
        <v>-16542719.824999999</v>
      </c>
      <c r="J78" s="9">
        <f>+H78+N78</f>
        <v>-7514186.4249999998</v>
      </c>
      <c r="K78" t="s">
        <v>12</v>
      </c>
      <c r="L78" t="s">
        <v>13</v>
      </c>
      <c r="M78" s="8">
        <f>+ABS(H78-G78)</f>
        <v>3292415.125</v>
      </c>
      <c r="N78" s="8">
        <f>+AVERAGEIFS(M:M,B:B,B78)</f>
        <v>4514266.7</v>
      </c>
      <c r="O78" s="8">
        <v>118170492.52777778</v>
      </c>
      <c r="P78" s="10">
        <f t="shared" si="2"/>
        <v>3.820130223235596E-2</v>
      </c>
      <c r="Q78" s="8">
        <f>+SUMIFS(G:G,B:B,B78)</f>
        <v>-57731597</v>
      </c>
      <c r="R78" s="8">
        <f>+SUMIFS(H:H,B:B,B78)</f>
        <v>-49709964.25</v>
      </c>
      <c r="S78" s="10">
        <f t="shared" si="3"/>
        <v>0.86105299061794527</v>
      </c>
    </row>
    <row r="79" spans="1:19" x14ac:dyDescent="0.25">
      <c r="A79">
        <v>24</v>
      </c>
      <c r="B79" t="s">
        <v>34</v>
      </c>
      <c r="C79" s="8">
        <v>15898005</v>
      </c>
      <c r="D79" s="8">
        <v>16655087.625</v>
      </c>
      <c r="E79" s="8">
        <v>33465126</v>
      </c>
      <c r="F79" s="8">
        <v>29296149.25</v>
      </c>
      <c r="G79" s="9">
        <f>+C79-E79</f>
        <v>-17567121</v>
      </c>
      <c r="H79" s="9">
        <f>+D79-F79</f>
        <v>-12641061.625</v>
      </c>
      <c r="I79" s="9">
        <f>+H79-N79</f>
        <v>-17155328.324999999</v>
      </c>
      <c r="J79" s="9">
        <f>+H79+N79</f>
        <v>-8126794.9249999998</v>
      </c>
      <c r="K79" t="s">
        <v>12</v>
      </c>
      <c r="L79" t="s">
        <v>13</v>
      </c>
      <c r="M79" s="8">
        <f>+ABS(H79-G79)</f>
        <v>4926059.375</v>
      </c>
      <c r="N79" s="8">
        <f>+AVERAGEIFS(M:M,B:B,B79)</f>
        <v>4514266.7</v>
      </c>
      <c r="O79" s="8">
        <v>118170492.52777778</v>
      </c>
      <c r="P79" s="10">
        <f t="shared" si="2"/>
        <v>3.820130223235596E-2</v>
      </c>
      <c r="Q79" s="8">
        <f>+SUMIFS(G:G,B:B,B79)</f>
        <v>-57731597</v>
      </c>
      <c r="R79" s="8">
        <f>+SUMIFS(H:H,B:B,B79)</f>
        <v>-49709964.25</v>
      </c>
      <c r="S79" s="10">
        <f t="shared" si="3"/>
        <v>0.86105299061794527</v>
      </c>
    </row>
    <row r="80" spans="1:19" x14ac:dyDescent="0.25">
      <c r="A80">
        <v>25</v>
      </c>
      <c r="B80" t="s">
        <v>34</v>
      </c>
      <c r="C80" s="8">
        <v>19294504</v>
      </c>
      <c r="D80" s="8">
        <v>16673270.375</v>
      </c>
      <c r="E80" s="8">
        <v>42132548</v>
      </c>
      <c r="F80" s="8">
        <v>29140890.625</v>
      </c>
      <c r="G80" s="9">
        <f>+C80-E80</f>
        <v>-22838044</v>
      </c>
      <c r="H80" s="9">
        <f>+D80-F80</f>
        <v>-12467620.25</v>
      </c>
      <c r="I80" s="9">
        <f>+H80-N80</f>
        <v>-16981886.949999999</v>
      </c>
      <c r="J80" s="9">
        <f>+H80+N80</f>
        <v>-7953353.5499999998</v>
      </c>
      <c r="K80" t="s">
        <v>12</v>
      </c>
      <c r="L80" t="s">
        <v>13</v>
      </c>
      <c r="M80" s="8">
        <f>+ABS(H80-G80)</f>
        <v>10370423.75</v>
      </c>
      <c r="N80" s="8">
        <f>+AVERAGEIFS(M:M,B:B,B80)</f>
        <v>4514266.7</v>
      </c>
      <c r="O80" s="8">
        <v>118170492.52777778</v>
      </c>
      <c r="P80" s="10">
        <f t="shared" si="2"/>
        <v>3.820130223235596E-2</v>
      </c>
      <c r="Q80" s="8">
        <f>+SUMIFS(G:G,B:B,B80)</f>
        <v>-57731597</v>
      </c>
      <c r="R80" s="8">
        <f>+SUMIFS(H:H,B:B,B80)</f>
        <v>-49709964.25</v>
      </c>
      <c r="S80" s="10">
        <f t="shared" si="3"/>
        <v>0.86105299061794527</v>
      </c>
    </row>
    <row r="81" spans="1:19" x14ac:dyDescent="0.25">
      <c r="A81">
        <v>26</v>
      </c>
      <c r="B81" t="s">
        <v>34</v>
      </c>
      <c r="C81" s="8">
        <v>17337887</v>
      </c>
      <c r="D81" s="8">
        <v>16852162.5</v>
      </c>
      <c r="E81" s="8">
        <v>25546739</v>
      </c>
      <c r="F81" s="8">
        <v>29001540.75</v>
      </c>
      <c r="G81" s="9">
        <f>+C81-E81</f>
        <v>-8208852</v>
      </c>
      <c r="H81" s="9">
        <f>+D81-F81</f>
        <v>-12149378.25</v>
      </c>
      <c r="I81" s="9">
        <f>+H81-N81</f>
        <v>-16663644.949999999</v>
      </c>
      <c r="J81" s="9">
        <f>+H81+N81</f>
        <v>-7635111.5499999998</v>
      </c>
      <c r="K81" t="s">
        <v>12</v>
      </c>
      <c r="L81" t="s">
        <v>13</v>
      </c>
      <c r="M81" s="8">
        <f>+ABS(H81-G81)</f>
        <v>3940526.25</v>
      </c>
      <c r="N81" s="8">
        <f>+AVERAGEIFS(M:M,B:B,B81)</f>
        <v>4514266.7</v>
      </c>
      <c r="O81" s="8">
        <v>118170492.52777778</v>
      </c>
      <c r="P81" s="10">
        <f t="shared" si="2"/>
        <v>3.820130223235596E-2</v>
      </c>
      <c r="Q81" s="8">
        <f>+SUMIFS(G:G,B:B,B81)</f>
        <v>-57731597</v>
      </c>
      <c r="R81" s="8">
        <f>+SUMIFS(H:H,B:B,B81)</f>
        <v>-49709964.25</v>
      </c>
      <c r="S81" s="10">
        <f t="shared" si="3"/>
        <v>0.86105299061794527</v>
      </c>
    </row>
    <row r="82" spans="1:19" x14ac:dyDescent="0.25">
      <c r="A82">
        <v>22</v>
      </c>
      <c r="B82" t="s">
        <v>35</v>
      </c>
      <c r="C82" s="8">
        <v>744240</v>
      </c>
      <c r="D82" s="8">
        <v>1188678.75</v>
      </c>
      <c r="E82" s="8">
        <v>3734364</v>
      </c>
      <c r="F82" s="8">
        <v>5277271</v>
      </c>
      <c r="G82" s="9">
        <f>+C82-E82</f>
        <v>-2990124</v>
      </c>
      <c r="H82" s="9">
        <f>+D82-F82</f>
        <v>-4088592.25</v>
      </c>
      <c r="I82" s="9">
        <f>+H82-N82</f>
        <v>-6310254.4749999996</v>
      </c>
      <c r="J82" s="9">
        <f>+H82+N82</f>
        <v>-1866930.0249999999</v>
      </c>
      <c r="K82" t="s">
        <v>28</v>
      </c>
      <c r="L82" t="s">
        <v>29</v>
      </c>
      <c r="M82" s="8">
        <f>+ABS(H82-G82)</f>
        <v>1098468.25</v>
      </c>
      <c r="N82" s="8">
        <f>+AVERAGEIFS(M:M,B:B,B82)</f>
        <v>2221662.2250000001</v>
      </c>
      <c r="O82" s="8">
        <v>107281013.97222221</v>
      </c>
      <c r="P82" s="10">
        <f t="shared" si="2"/>
        <v>2.0708810839308856E-2</v>
      </c>
      <c r="Q82" s="8">
        <f>+SUMIFS(G:G,B:B,B82)</f>
        <v>-73421676</v>
      </c>
      <c r="R82" s="8">
        <f>+SUMIFS(H:H,B:B,B82)</f>
        <v>-84529987.125</v>
      </c>
      <c r="S82" s="10">
        <f t="shared" si="3"/>
        <v>1.1512947092763177</v>
      </c>
    </row>
    <row r="83" spans="1:19" x14ac:dyDescent="0.25">
      <c r="A83">
        <v>23</v>
      </c>
      <c r="B83" t="s">
        <v>35</v>
      </c>
      <c r="C83" s="8">
        <v>16525740</v>
      </c>
      <c r="D83" s="8">
        <v>15366781.875</v>
      </c>
      <c r="E83" s="8">
        <v>35147937</v>
      </c>
      <c r="F83" s="8">
        <v>34827384.25</v>
      </c>
      <c r="G83" s="9">
        <f>+C83-E83</f>
        <v>-18622197</v>
      </c>
      <c r="H83" s="9">
        <f>+D83-F83</f>
        <v>-19460602.375</v>
      </c>
      <c r="I83" s="9">
        <f>+H83-N83</f>
        <v>-21682264.600000001</v>
      </c>
      <c r="J83" s="9">
        <f>+H83+N83</f>
        <v>-17238940.149999999</v>
      </c>
      <c r="K83" t="s">
        <v>28</v>
      </c>
      <c r="L83" t="s">
        <v>29</v>
      </c>
      <c r="M83" s="8">
        <f>+ABS(H83-G83)</f>
        <v>838405.375</v>
      </c>
      <c r="N83" s="8">
        <f>+AVERAGEIFS(M:M,B:B,B83)</f>
        <v>2221662.2250000001</v>
      </c>
      <c r="O83" s="8">
        <v>107281013.97222221</v>
      </c>
      <c r="P83" s="10">
        <f t="shared" si="2"/>
        <v>2.0708810839308856E-2</v>
      </c>
      <c r="Q83" s="8">
        <f>+SUMIFS(G:G,B:B,B83)</f>
        <v>-73421676</v>
      </c>
      <c r="R83" s="8">
        <f>+SUMIFS(H:H,B:B,B83)</f>
        <v>-84529987.125</v>
      </c>
      <c r="S83" s="10">
        <f t="shared" si="3"/>
        <v>1.1512947092763177</v>
      </c>
    </row>
    <row r="84" spans="1:19" x14ac:dyDescent="0.25">
      <c r="A84">
        <v>24</v>
      </c>
      <c r="B84" t="s">
        <v>35</v>
      </c>
      <c r="C84" s="8">
        <v>19254119</v>
      </c>
      <c r="D84" s="8">
        <v>15805646.375</v>
      </c>
      <c r="E84" s="8">
        <v>30633123</v>
      </c>
      <c r="F84" s="8">
        <v>35486359</v>
      </c>
      <c r="G84" s="9">
        <f>+C84-E84</f>
        <v>-11379004</v>
      </c>
      <c r="H84" s="9">
        <f>+D84-F84</f>
        <v>-19680712.625</v>
      </c>
      <c r="I84" s="9">
        <f>+H84-N84</f>
        <v>-21902374.850000001</v>
      </c>
      <c r="J84" s="9">
        <f>+H84+N84</f>
        <v>-17459050.399999999</v>
      </c>
      <c r="K84" t="s">
        <v>28</v>
      </c>
      <c r="L84" t="s">
        <v>29</v>
      </c>
      <c r="M84" s="8">
        <f>+ABS(H84-G84)</f>
        <v>8301708.625</v>
      </c>
      <c r="N84" s="8">
        <f>+AVERAGEIFS(M:M,B:B,B84)</f>
        <v>2221662.2250000001</v>
      </c>
      <c r="O84" s="8">
        <v>107281013.97222221</v>
      </c>
      <c r="P84" s="10">
        <f t="shared" si="2"/>
        <v>2.0708810839308856E-2</v>
      </c>
      <c r="Q84" s="8">
        <f>+SUMIFS(G:G,B:B,B84)</f>
        <v>-73421676</v>
      </c>
      <c r="R84" s="8">
        <f>+SUMIFS(H:H,B:B,B84)</f>
        <v>-84529987.125</v>
      </c>
      <c r="S84" s="10">
        <f t="shared" si="3"/>
        <v>1.1512947092763177</v>
      </c>
    </row>
    <row r="85" spans="1:19" x14ac:dyDescent="0.25">
      <c r="A85">
        <v>25</v>
      </c>
      <c r="B85" t="s">
        <v>35</v>
      </c>
      <c r="C85" s="8">
        <v>15982307</v>
      </c>
      <c r="D85" s="8">
        <v>15697542.5</v>
      </c>
      <c r="E85" s="8">
        <v>36498511</v>
      </c>
      <c r="F85" s="8">
        <v>36355348.5</v>
      </c>
      <c r="G85" s="9">
        <f>+C85-E85</f>
        <v>-20516204</v>
      </c>
      <c r="H85" s="9">
        <f>+D85-F85</f>
        <v>-20657806</v>
      </c>
      <c r="I85" s="9">
        <f>+H85-N85</f>
        <v>-22879468.225000001</v>
      </c>
      <c r="J85" s="9">
        <f>+H85+N85</f>
        <v>-18436143.774999999</v>
      </c>
      <c r="K85" t="s">
        <v>28</v>
      </c>
      <c r="L85" t="s">
        <v>29</v>
      </c>
      <c r="M85" s="8">
        <f>+ABS(H85-G85)</f>
        <v>141602</v>
      </c>
      <c r="N85" s="8">
        <f>+AVERAGEIFS(M:M,B:B,B85)</f>
        <v>2221662.2250000001</v>
      </c>
      <c r="O85" s="8">
        <v>107281013.97222221</v>
      </c>
      <c r="P85" s="10">
        <f t="shared" si="2"/>
        <v>2.0708810839308856E-2</v>
      </c>
      <c r="Q85" s="8">
        <f>+SUMIFS(G:G,B:B,B85)</f>
        <v>-73421676</v>
      </c>
      <c r="R85" s="8">
        <f>+SUMIFS(H:H,B:B,B85)</f>
        <v>-84529987.125</v>
      </c>
      <c r="S85" s="10">
        <f t="shared" si="3"/>
        <v>1.1512947092763177</v>
      </c>
    </row>
    <row r="86" spans="1:19" x14ac:dyDescent="0.25">
      <c r="A86">
        <v>26</v>
      </c>
      <c r="B86" t="s">
        <v>35</v>
      </c>
      <c r="C86" s="8">
        <v>14930504</v>
      </c>
      <c r="D86" s="8">
        <v>15749940.625</v>
      </c>
      <c r="E86" s="8">
        <v>34844651</v>
      </c>
      <c r="F86" s="8">
        <v>36392214.5</v>
      </c>
      <c r="G86" s="9">
        <f>+C86-E86</f>
        <v>-19914147</v>
      </c>
      <c r="H86" s="9">
        <f>+D86-F86</f>
        <v>-20642273.875</v>
      </c>
      <c r="I86" s="9">
        <f>+H86-N86</f>
        <v>-22863936.100000001</v>
      </c>
      <c r="J86" s="9">
        <f>+H86+N86</f>
        <v>-18420611.649999999</v>
      </c>
      <c r="K86" t="s">
        <v>28</v>
      </c>
      <c r="L86" t="s">
        <v>29</v>
      </c>
      <c r="M86" s="8">
        <f>+ABS(H86-G86)</f>
        <v>728126.875</v>
      </c>
      <c r="N86" s="8">
        <f>+AVERAGEIFS(M:M,B:B,B86)</f>
        <v>2221662.2250000001</v>
      </c>
      <c r="O86" s="8">
        <v>107281013.97222221</v>
      </c>
      <c r="P86" s="10">
        <f t="shared" si="2"/>
        <v>2.0708810839308856E-2</v>
      </c>
      <c r="Q86" s="8">
        <f>+SUMIFS(G:G,B:B,B86)</f>
        <v>-73421676</v>
      </c>
      <c r="R86" s="8">
        <f>+SUMIFS(H:H,B:B,B86)</f>
        <v>-84529987.125</v>
      </c>
      <c r="S86" s="10">
        <f t="shared" si="3"/>
        <v>1.1512947092763177</v>
      </c>
    </row>
    <row r="87" spans="1:19" x14ac:dyDescent="0.25">
      <c r="A87">
        <v>22</v>
      </c>
      <c r="B87" t="s">
        <v>36</v>
      </c>
      <c r="C87" s="8">
        <v>6465000</v>
      </c>
      <c r="D87" s="8">
        <v>6137280</v>
      </c>
      <c r="E87" s="8">
        <v>6129998</v>
      </c>
      <c r="F87" s="8">
        <v>4716327</v>
      </c>
      <c r="G87" s="9">
        <f>+C87-E87</f>
        <v>335002</v>
      </c>
      <c r="H87" s="9">
        <f>+D87-F87</f>
        <v>1420953</v>
      </c>
      <c r="I87" s="9">
        <f>+H87-N87</f>
        <v>-6589095.4000000004</v>
      </c>
      <c r="J87" s="9">
        <f>+H87+N87</f>
        <v>9431001.4000000004</v>
      </c>
      <c r="K87" t="s">
        <v>15</v>
      </c>
      <c r="L87" s="11" t="s">
        <v>16</v>
      </c>
      <c r="M87" s="8">
        <f>+ABS(H87-G87)</f>
        <v>1085951</v>
      </c>
      <c r="N87" s="8">
        <f>+AVERAGEIFS(M:M,B:B,B87)</f>
        <v>8010048.4000000004</v>
      </c>
      <c r="O87" s="8">
        <v>304853294.27777779</v>
      </c>
      <c r="P87" s="10">
        <f t="shared" si="2"/>
        <v>2.6275092152034819E-2</v>
      </c>
      <c r="Q87" s="8">
        <f>+SUMIFS(G:G,B:B,B87)</f>
        <v>-31557255</v>
      </c>
      <c r="R87" s="8">
        <f>+SUMIFS(H:H,B:B,B87)</f>
        <v>-21456890</v>
      </c>
      <c r="S87" s="10">
        <f t="shared" si="3"/>
        <v>0.67993524785346504</v>
      </c>
    </row>
    <row r="88" spans="1:19" x14ac:dyDescent="0.25">
      <c r="A88">
        <v>23</v>
      </c>
      <c r="B88" t="s">
        <v>36</v>
      </c>
      <c r="C88" s="8">
        <v>62412703</v>
      </c>
      <c r="D88" s="8">
        <v>59144808</v>
      </c>
      <c r="E88" s="8">
        <v>80715749</v>
      </c>
      <c r="F88" s="8">
        <v>63668834.5</v>
      </c>
      <c r="G88" s="9">
        <f>+C88-E88</f>
        <v>-18303046</v>
      </c>
      <c r="H88" s="9">
        <f>+D88-F88</f>
        <v>-4524026.5</v>
      </c>
      <c r="I88" s="9">
        <f>+H88-N88</f>
        <v>-12534074.9</v>
      </c>
      <c r="J88" s="9">
        <f>+H88+N88</f>
        <v>3486021.9000000004</v>
      </c>
      <c r="K88" t="s">
        <v>15</v>
      </c>
      <c r="L88" s="11" t="s">
        <v>16</v>
      </c>
      <c r="M88" s="8">
        <f>+ABS(H88-G88)</f>
        <v>13779019.5</v>
      </c>
      <c r="N88" s="8">
        <f>+AVERAGEIFS(M:M,B:B,B88)</f>
        <v>8010048.4000000004</v>
      </c>
      <c r="O88" s="8">
        <v>304853294.27777779</v>
      </c>
      <c r="P88" s="10">
        <f t="shared" si="2"/>
        <v>2.6275092152034819E-2</v>
      </c>
      <c r="Q88" s="8">
        <f>+SUMIFS(G:G,B:B,B88)</f>
        <v>-31557255</v>
      </c>
      <c r="R88" s="8">
        <f>+SUMIFS(H:H,B:B,B88)</f>
        <v>-21456890</v>
      </c>
      <c r="S88" s="10">
        <f t="shared" si="3"/>
        <v>0.67993524785346504</v>
      </c>
    </row>
    <row r="89" spans="1:19" x14ac:dyDescent="0.25">
      <c r="A89">
        <v>24</v>
      </c>
      <c r="B89" t="s">
        <v>36</v>
      </c>
      <c r="C89" s="8">
        <v>54076432</v>
      </c>
      <c r="D89" s="8">
        <v>59900532.5</v>
      </c>
      <c r="E89" s="8">
        <v>56863140</v>
      </c>
      <c r="F89" s="8">
        <v>64554756.5</v>
      </c>
      <c r="G89" s="9">
        <f>+C89-E89</f>
        <v>-2786708</v>
      </c>
      <c r="H89" s="9">
        <f>+D89-F89</f>
        <v>-4654224</v>
      </c>
      <c r="I89" s="9">
        <f>+H89-N89</f>
        <v>-12664272.4</v>
      </c>
      <c r="J89" s="9">
        <f>+H89+N89</f>
        <v>3355824.4000000004</v>
      </c>
      <c r="K89" t="s">
        <v>15</v>
      </c>
      <c r="L89" s="11" t="s">
        <v>16</v>
      </c>
      <c r="M89" s="8">
        <f>+ABS(H89-G89)</f>
        <v>1867516</v>
      </c>
      <c r="N89" s="8">
        <f>+AVERAGEIFS(M:M,B:B,B89)</f>
        <v>8010048.4000000004</v>
      </c>
      <c r="O89" s="8">
        <v>304853294.27777779</v>
      </c>
      <c r="P89" s="10">
        <f t="shared" si="2"/>
        <v>2.6275092152034819E-2</v>
      </c>
      <c r="Q89" s="8">
        <f>+SUMIFS(G:G,B:B,B89)</f>
        <v>-31557255</v>
      </c>
      <c r="R89" s="8">
        <f>+SUMIFS(H:H,B:B,B89)</f>
        <v>-21456890</v>
      </c>
      <c r="S89" s="10">
        <f t="shared" si="3"/>
        <v>0.67993524785346504</v>
      </c>
    </row>
    <row r="90" spans="1:19" x14ac:dyDescent="0.25">
      <c r="A90">
        <v>25</v>
      </c>
      <c r="B90" t="s">
        <v>36</v>
      </c>
      <c r="C90" s="8">
        <v>51904412</v>
      </c>
      <c r="D90" s="8">
        <v>59991172.5</v>
      </c>
      <c r="E90" s="8">
        <v>67795260</v>
      </c>
      <c r="F90" s="8">
        <v>65671687.5</v>
      </c>
      <c r="G90" s="9">
        <f>+C90-E90</f>
        <v>-15890848</v>
      </c>
      <c r="H90" s="9">
        <f>+D90-F90</f>
        <v>-5680515</v>
      </c>
      <c r="I90" s="9">
        <f>+H90-N90</f>
        <v>-13690563.4</v>
      </c>
      <c r="J90" s="9">
        <f>+H90+N90</f>
        <v>2329533.4000000004</v>
      </c>
      <c r="K90" t="s">
        <v>15</v>
      </c>
      <c r="L90" s="11" t="s">
        <v>16</v>
      </c>
      <c r="M90" s="8">
        <f>+ABS(H90-G90)</f>
        <v>10210333</v>
      </c>
      <c r="N90" s="8">
        <f>+AVERAGEIFS(M:M,B:B,B90)</f>
        <v>8010048.4000000004</v>
      </c>
      <c r="O90" s="8">
        <v>304853294.27777779</v>
      </c>
      <c r="P90" s="10">
        <f t="shared" si="2"/>
        <v>2.6275092152034819E-2</v>
      </c>
      <c r="Q90" s="8">
        <f>+SUMIFS(G:G,B:B,B90)</f>
        <v>-31557255</v>
      </c>
      <c r="R90" s="8">
        <f>+SUMIFS(H:H,B:B,B90)</f>
        <v>-21456890</v>
      </c>
      <c r="S90" s="10">
        <f t="shared" si="3"/>
        <v>0.67993524785346504</v>
      </c>
    </row>
    <row r="91" spans="1:19" x14ac:dyDescent="0.25">
      <c r="A91">
        <v>26</v>
      </c>
      <c r="B91" t="s">
        <v>36</v>
      </c>
      <c r="C91" s="8">
        <v>86736028</v>
      </c>
      <c r="D91" s="8">
        <v>59641996.5</v>
      </c>
      <c r="E91" s="8">
        <v>81647683</v>
      </c>
      <c r="F91" s="8">
        <v>67661074</v>
      </c>
      <c r="G91" s="9">
        <f>+C91-E91</f>
        <v>5088345</v>
      </c>
      <c r="H91" s="9">
        <f>+D91-F91</f>
        <v>-8019077.5</v>
      </c>
      <c r="I91" s="9">
        <f>+H91-N91</f>
        <v>-16029125.9</v>
      </c>
      <c r="J91" s="9">
        <f>+H91+N91</f>
        <v>-9029.0999999996275</v>
      </c>
      <c r="K91" t="s">
        <v>15</v>
      </c>
      <c r="L91" s="11" t="s">
        <v>16</v>
      </c>
      <c r="M91" s="8">
        <f>+ABS(H91-G91)</f>
        <v>13107422.5</v>
      </c>
      <c r="N91" s="8">
        <f>+AVERAGEIFS(M:M,B:B,B91)</f>
        <v>8010048.4000000004</v>
      </c>
      <c r="O91" s="8">
        <v>304853294.27777779</v>
      </c>
      <c r="P91" s="10">
        <f t="shared" si="2"/>
        <v>2.6275092152034819E-2</v>
      </c>
      <c r="Q91" s="8">
        <f>+SUMIFS(G:G,B:B,B91)</f>
        <v>-31557255</v>
      </c>
      <c r="R91" s="8">
        <f>+SUMIFS(H:H,B:B,B91)</f>
        <v>-21456890</v>
      </c>
      <c r="S91" s="10">
        <f t="shared" si="3"/>
        <v>0.67993524785346504</v>
      </c>
    </row>
    <row r="92" spans="1:19" x14ac:dyDescent="0.25">
      <c r="A92">
        <v>22</v>
      </c>
      <c r="B92" t="s">
        <v>37</v>
      </c>
      <c r="C92" s="8">
        <v>2794622</v>
      </c>
      <c r="D92" s="8">
        <v>3388264</v>
      </c>
      <c r="E92" s="8">
        <v>5469149</v>
      </c>
      <c r="F92" s="8">
        <v>3673069.25</v>
      </c>
      <c r="G92" s="9">
        <f>+C92-E92</f>
        <v>-2674527</v>
      </c>
      <c r="H92" s="9">
        <f>+D92-F92</f>
        <v>-284805.25</v>
      </c>
      <c r="I92" s="9">
        <f>+H92-N92</f>
        <v>-2515632.65</v>
      </c>
      <c r="J92" s="9">
        <f>+H92+N92</f>
        <v>1946022.15</v>
      </c>
      <c r="K92" s="11" t="s">
        <v>15</v>
      </c>
      <c r="L92" s="11" t="s">
        <v>16</v>
      </c>
      <c r="M92" s="8">
        <f>+ABS(H92-G92)</f>
        <v>2389721.75</v>
      </c>
      <c r="N92" s="8">
        <f>+AVERAGEIFS(M:M,B:B,B92)</f>
        <v>2230827.4</v>
      </c>
      <c r="O92" s="8">
        <v>142601377.8888889</v>
      </c>
      <c r="P92" s="10">
        <f t="shared" si="2"/>
        <v>1.5643799751627923E-2</v>
      </c>
      <c r="Q92" s="8">
        <f>+SUMIFS(G:G,B:B,B92)</f>
        <v>-14760365</v>
      </c>
      <c r="R92" s="8">
        <f>+SUMIFS(H:H,B:B,B92)</f>
        <v>-10818610</v>
      </c>
      <c r="S92" s="10">
        <f t="shared" si="3"/>
        <v>0.73295003206221532</v>
      </c>
    </row>
    <row r="93" spans="1:19" x14ac:dyDescent="0.25">
      <c r="A93">
        <v>23</v>
      </c>
      <c r="B93" t="s">
        <v>37</v>
      </c>
      <c r="C93" s="8">
        <v>33782786</v>
      </c>
      <c r="D93" s="8">
        <v>31281206.75</v>
      </c>
      <c r="E93" s="8">
        <v>32328380</v>
      </c>
      <c r="F93" s="8">
        <v>31420496.25</v>
      </c>
      <c r="G93" s="9">
        <f>+C93-E93</f>
        <v>1454406</v>
      </c>
      <c r="H93" s="9">
        <f>+D93-F93</f>
        <v>-139289.5</v>
      </c>
      <c r="I93" s="9">
        <f>+H93-N93</f>
        <v>-2370116.9</v>
      </c>
      <c r="J93" s="9">
        <f>+H93+N93</f>
        <v>2091537.9</v>
      </c>
      <c r="K93" s="11" t="s">
        <v>15</v>
      </c>
      <c r="L93" s="11" t="s">
        <v>16</v>
      </c>
      <c r="M93" s="8">
        <f>+ABS(H93-G93)</f>
        <v>1593695.5</v>
      </c>
      <c r="N93" s="8">
        <f>+AVERAGEIFS(M:M,B:B,B93)</f>
        <v>2230827.4</v>
      </c>
      <c r="O93" s="8">
        <v>142601377.8888889</v>
      </c>
      <c r="P93" s="10">
        <f t="shared" si="2"/>
        <v>1.5643799751627923E-2</v>
      </c>
      <c r="Q93" s="8">
        <f>+SUMIFS(G:G,B:B,B93)</f>
        <v>-14760365</v>
      </c>
      <c r="R93" s="8">
        <f>+SUMIFS(H:H,B:B,B93)</f>
        <v>-10818610</v>
      </c>
      <c r="S93" s="10">
        <f t="shared" si="3"/>
        <v>0.73295003206221532</v>
      </c>
    </row>
    <row r="94" spans="1:19" x14ac:dyDescent="0.25">
      <c r="A94">
        <v>24</v>
      </c>
      <c r="B94" t="s">
        <v>37</v>
      </c>
      <c r="C94" s="8">
        <v>29808637</v>
      </c>
      <c r="D94" s="8">
        <v>31154812</v>
      </c>
      <c r="E94" s="8">
        <v>30656021</v>
      </c>
      <c r="F94" s="8">
        <v>32206227.5</v>
      </c>
      <c r="G94" s="9">
        <f>+C94-E94</f>
        <v>-847384</v>
      </c>
      <c r="H94" s="9">
        <f>+D94-F94</f>
        <v>-1051415.5</v>
      </c>
      <c r="I94" s="9">
        <f>+H94-N94</f>
        <v>-3282242.9</v>
      </c>
      <c r="J94" s="9">
        <f>+H94+N94</f>
        <v>1179411.8999999999</v>
      </c>
      <c r="K94" s="11" t="s">
        <v>15</v>
      </c>
      <c r="L94" s="11" t="s">
        <v>16</v>
      </c>
      <c r="M94" s="8">
        <f>+ABS(H94-G94)</f>
        <v>204031.5</v>
      </c>
      <c r="N94" s="8">
        <f>+AVERAGEIFS(M:M,B:B,B94)</f>
        <v>2230827.4</v>
      </c>
      <c r="O94" s="8">
        <v>142601377.8888889</v>
      </c>
      <c r="P94" s="10">
        <f t="shared" si="2"/>
        <v>1.5643799751627923E-2</v>
      </c>
      <c r="Q94" s="8">
        <f>+SUMIFS(G:G,B:B,B94)</f>
        <v>-14760365</v>
      </c>
      <c r="R94" s="8">
        <f>+SUMIFS(H:H,B:B,B94)</f>
        <v>-10818610</v>
      </c>
      <c r="S94" s="10">
        <f t="shared" si="3"/>
        <v>0.73295003206221532</v>
      </c>
    </row>
    <row r="95" spans="1:19" x14ac:dyDescent="0.25">
      <c r="A95">
        <v>25</v>
      </c>
      <c r="B95" t="s">
        <v>37</v>
      </c>
      <c r="C95" s="8">
        <v>31425184</v>
      </c>
      <c r="D95" s="8">
        <v>31445510.5</v>
      </c>
      <c r="E95" s="8">
        <v>41278815</v>
      </c>
      <c r="F95" s="8">
        <v>36140917.25</v>
      </c>
      <c r="G95" s="9">
        <f>+C95-E95</f>
        <v>-9853631</v>
      </c>
      <c r="H95" s="9">
        <f>+D95-F95</f>
        <v>-4695406.75</v>
      </c>
      <c r="I95" s="9">
        <f>+H95-N95</f>
        <v>-6926234.1500000004</v>
      </c>
      <c r="J95" s="9">
        <f>+H95+N95</f>
        <v>-2464579.35</v>
      </c>
      <c r="K95" s="11" t="s">
        <v>15</v>
      </c>
      <c r="L95" s="11" t="s">
        <v>16</v>
      </c>
      <c r="M95" s="8">
        <f>+ABS(H95-G95)</f>
        <v>5158224.25</v>
      </c>
      <c r="N95" s="8">
        <f>+AVERAGEIFS(M:M,B:B,B95)</f>
        <v>2230827.4</v>
      </c>
      <c r="O95" s="8">
        <v>142601377.8888889</v>
      </c>
      <c r="P95" s="10">
        <f t="shared" si="2"/>
        <v>1.5643799751627923E-2</v>
      </c>
      <c r="Q95" s="8">
        <f>+SUMIFS(G:G,B:B,B95)</f>
        <v>-14760365</v>
      </c>
      <c r="R95" s="8">
        <f>+SUMIFS(H:H,B:B,B95)</f>
        <v>-10818610</v>
      </c>
      <c r="S95" s="10">
        <f t="shared" si="3"/>
        <v>0.73295003206221532</v>
      </c>
    </row>
    <row r="96" spans="1:19" x14ac:dyDescent="0.25">
      <c r="A96">
        <v>26</v>
      </c>
      <c r="B96" t="s">
        <v>37</v>
      </c>
      <c r="C96" s="8">
        <v>27142375</v>
      </c>
      <c r="D96" s="8">
        <v>31327535.5</v>
      </c>
      <c r="E96" s="8">
        <v>29981604</v>
      </c>
      <c r="F96" s="8">
        <v>35975228.5</v>
      </c>
      <c r="G96" s="9">
        <f>+C96-E96</f>
        <v>-2839229</v>
      </c>
      <c r="H96" s="9">
        <f>+D96-F96</f>
        <v>-4647693</v>
      </c>
      <c r="I96" s="9">
        <f>+H96-N96</f>
        <v>-6878520.4000000004</v>
      </c>
      <c r="J96" s="9">
        <f>+H96+N96</f>
        <v>-2416865.6</v>
      </c>
      <c r="K96" s="11" t="s">
        <v>15</v>
      </c>
      <c r="L96" s="11" t="s">
        <v>16</v>
      </c>
      <c r="M96" s="8">
        <f>+ABS(H96-G96)</f>
        <v>1808464</v>
      </c>
      <c r="N96" s="8">
        <f>+AVERAGEIFS(M:M,B:B,B96)</f>
        <v>2230827.4</v>
      </c>
      <c r="O96" s="8">
        <v>142601377.8888889</v>
      </c>
      <c r="P96" s="10">
        <f t="shared" si="2"/>
        <v>1.5643799751627923E-2</v>
      </c>
      <c r="Q96" s="8">
        <f>+SUMIFS(G:G,B:B,B96)</f>
        <v>-14760365</v>
      </c>
      <c r="R96" s="8">
        <f>+SUMIFS(H:H,B:B,B96)</f>
        <v>-10818610</v>
      </c>
      <c r="S96" s="10">
        <f t="shared" si="3"/>
        <v>0.73295003206221532</v>
      </c>
    </row>
    <row r="97" spans="1:19" x14ac:dyDescent="0.25">
      <c r="A97">
        <v>22</v>
      </c>
      <c r="B97" t="s">
        <v>38</v>
      </c>
      <c r="C97" s="8">
        <v>7603924</v>
      </c>
      <c r="D97" s="8">
        <v>6273024.5</v>
      </c>
      <c r="E97" s="8">
        <v>3909607</v>
      </c>
      <c r="F97" s="8">
        <v>4794617.5</v>
      </c>
      <c r="G97" s="9">
        <f>+C97-E97</f>
        <v>3694317</v>
      </c>
      <c r="H97" s="9">
        <f>+D97-F97</f>
        <v>1478407</v>
      </c>
      <c r="I97" s="9">
        <f>+H97-N97</f>
        <v>-4493687.5</v>
      </c>
      <c r="J97" s="9">
        <f>+H97+N97</f>
        <v>7450501.5</v>
      </c>
      <c r="K97" t="s">
        <v>15</v>
      </c>
      <c r="L97" s="11" t="s">
        <v>16</v>
      </c>
      <c r="M97" s="8">
        <f>+ABS(H97-G97)</f>
        <v>2215910</v>
      </c>
      <c r="N97" s="8">
        <f>+AVERAGEIFS(M:M,B:B,B97)</f>
        <v>5972094.5</v>
      </c>
      <c r="O97" s="8">
        <v>227745702.94444442</v>
      </c>
      <c r="P97" s="10">
        <f t="shared" si="2"/>
        <v>2.6222644040211879E-2</v>
      </c>
      <c r="Q97" s="8">
        <f>+SUMIFS(G:G,B:B,B97)</f>
        <v>-3781258</v>
      </c>
      <c r="R97" s="8">
        <f>+SUMIFS(H:H,B:B,B97)</f>
        <v>5832635.5</v>
      </c>
      <c r="S97" s="10">
        <f t="shared" si="3"/>
        <v>-1.5425119100574465</v>
      </c>
    </row>
    <row r="98" spans="1:19" x14ac:dyDescent="0.25">
      <c r="A98">
        <v>23</v>
      </c>
      <c r="B98" t="s">
        <v>38</v>
      </c>
      <c r="C98" s="8">
        <v>57243733</v>
      </c>
      <c r="D98" s="8">
        <v>49888459.5</v>
      </c>
      <c r="E98" s="8">
        <v>45397357</v>
      </c>
      <c r="F98" s="8">
        <v>45376973.5</v>
      </c>
      <c r="G98" s="9">
        <f>+C98-E98</f>
        <v>11846376</v>
      </c>
      <c r="H98" s="9">
        <f>+D98-F98</f>
        <v>4511486</v>
      </c>
      <c r="I98" s="9">
        <f>+H98-N98</f>
        <v>-1460608.5</v>
      </c>
      <c r="J98" s="9">
        <f>+H98+N98</f>
        <v>10483580.5</v>
      </c>
      <c r="K98" t="s">
        <v>15</v>
      </c>
      <c r="L98" s="11" t="s">
        <v>16</v>
      </c>
      <c r="M98" s="8">
        <f>+ABS(H98-G98)</f>
        <v>7334890</v>
      </c>
      <c r="N98" s="8">
        <f>+AVERAGEIFS(M:M,B:B,B98)</f>
        <v>5972094.5</v>
      </c>
      <c r="O98" s="8">
        <v>227745702.94444442</v>
      </c>
      <c r="P98" s="10">
        <f t="shared" si="2"/>
        <v>2.6222644040211879E-2</v>
      </c>
      <c r="Q98" s="8">
        <f>+SUMIFS(G:G,B:B,B98)</f>
        <v>-3781258</v>
      </c>
      <c r="R98" s="8">
        <f>+SUMIFS(H:H,B:B,B98)</f>
        <v>5832635.5</v>
      </c>
      <c r="S98" s="10">
        <f t="shared" si="3"/>
        <v>-1.5425119100574465</v>
      </c>
    </row>
    <row r="99" spans="1:19" x14ac:dyDescent="0.25">
      <c r="A99">
        <v>24</v>
      </c>
      <c r="B99" t="s">
        <v>38</v>
      </c>
      <c r="C99" s="8">
        <v>46778962</v>
      </c>
      <c r="D99" s="8">
        <v>50351674.5</v>
      </c>
      <c r="E99" s="8">
        <v>54951969</v>
      </c>
      <c r="F99" s="8">
        <v>48843429</v>
      </c>
      <c r="G99" s="9">
        <f>+C99-E99</f>
        <v>-8173007</v>
      </c>
      <c r="H99" s="9">
        <f>+D99-F99</f>
        <v>1508245.5</v>
      </c>
      <c r="I99" s="9">
        <f>+H99-N99</f>
        <v>-4463849</v>
      </c>
      <c r="J99" s="9">
        <f>+H99+N99</f>
        <v>7480340</v>
      </c>
      <c r="K99" t="s">
        <v>15</v>
      </c>
      <c r="L99" s="11" t="s">
        <v>16</v>
      </c>
      <c r="M99" s="8">
        <f>+ABS(H99-G99)</f>
        <v>9681252.5</v>
      </c>
      <c r="N99" s="8">
        <f>+AVERAGEIFS(M:M,B:B,B99)</f>
        <v>5972094.5</v>
      </c>
      <c r="O99" s="8">
        <v>227745702.94444442</v>
      </c>
      <c r="P99" s="10">
        <f t="shared" si="2"/>
        <v>2.6222644040211879E-2</v>
      </c>
      <c r="Q99" s="8">
        <f>+SUMIFS(G:G,B:B,B99)</f>
        <v>-3781258</v>
      </c>
      <c r="R99" s="8">
        <f>+SUMIFS(H:H,B:B,B99)</f>
        <v>5832635.5</v>
      </c>
      <c r="S99" s="10">
        <f t="shared" si="3"/>
        <v>-1.5425119100574465</v>
      </c>
    </row>
    <row r="100" spans="1:19" x14ac:dyDescent="0.25">
      <c r="A100">
        <v>25</v>
      </c>
      <c r="B100" t="s">
        <v>38</v>
      </c>
      <c r="C100" s="8">
        <v>50502110</v>
      </c>
      <c r="D100" s="8">
        <v>50042077</v>
      </c>
      <c r="E100" s="8">
        <v>60538471</v>
      </c>
      <c r="F100" s="8">
        <v>50022507.5</v>
      </c>
      <c r="G100" s="9">
        <f>+C100-E100</f>
        <v>-10036361</v>
      </c>
      <c r="H100" s="9">
        <f>+D100-F100</f>
        <v>19569.5</v>
      </c>
      <c r="I100" s="9">
        <f>+H100-N100</f>
        <v>-5952525</v>
      </c>
      <c r="J100" s="9">
        <f>+H100+N100</f>
        <v>5991664</v>
      </c>
      <c r="K100" t="s">
        <v>15</v>
      </c>
      <c r="L100" s="11" t="s">
        <v>16</v>
      </c>
      <c r="M100" s="8">
        <f>+ABS(H100-G100)</f>
        <v>10055930.5</v>
      </c>
      <c r="N100" s="8">
        <f>+AVERAGEIFS(M:M,B:B,B100)</f>
        <v>5972094.5</v>
      </c>
      <c r="O100" s="8">
        <v>227745702.94444442</v>
      </c>
      <c r="P100" s="10">
        <f t="shared" si="2"/>
        <v>2.6222644040211879E-2</v>
      </c>
      <c r="Q100" s="8">
        <f>+SUMIFS(G:G,B:B,B100)</f>
        <v>-3781258</v>
      </c>
      <c r="R100" s="8">
        <f>+SUMIFS(H:H,B:B,B100)</f>
        <v>5832635.5</v>
      </c>
      <c r="S100" s="10">
        <f t="shared" si="3"/>
        <v>-1.5425119100574465</v>
      </c>
    </row>
    <row r="101" spans="1:19" x14ac:dyDescent="0.25">
      <c r="A101">
        <v>26</v>
      </c>
      <c r="B101" t="s">
        <v>38</v>
      </c>
      <c r="C101" s="8">
        <v>47696212</v>
      </c>
      <c r="D101" s="8">
        <v>50090690.5</v>
      </c>
      <c r="E101" s="8">
        <v>48808795</v>
      </c>
      <c r="F101" s="8">
        <v>51775763</v>
      </c>
      <c r="G101" s="9">
        <f>+C101-E101</f>
        <v>-1112583</v>
      </c>
      <c r="H101" s="9">
        <f>+D101-F101</f>
        <v>-1685072.5</v>
      </c>
      <c r="I101" s="9">
        <f>+H101-N101</f>
        <v>-7657167</v>
      </c>
      <c r="J101" s="9">
        <f>+H101+N101</f>
        <v>4287022</v>
      </c>
      <c r="K101" t="s">
        <v>15</v>
      </c>
      <c r="L101" s="11" t="s">
        <v>16</v>
      </c>
      <c r="M101" s="8">
        <f>+ABS(H101-G101)</f>
        <v>572489.5</v>
      </c>
      <c r="N101" s="8">
        <f>+AVERAGEIFS(M:M,B:B,B101)</f>
        <v>5972094.5</v>
      </c>
      <c r="O101" s="8">
        <v>227745702.94444442</v>
      </c>
      <c r="P101" s="10">
        <f t="shared" si="2"/>
        <v>2.6222644040211879E-2</v>
      </c>
      <c r="Q101" s="8">
        <f>+SUMIFS(G:G,B:B,B101)</f>
        <v>-3781258</v>
      </c>
      <c r="R101" s="8">
        <f>+SUMIFS(H:H,B:B,B101)</f>
        <v>5832635.5</v>
      </c>
      <c r="S101" s="10">
        <f t="shared" si="3"/>
        <v>-1.5425119100574465</v>
      </c>
    </row>
    <row r="102" spans="1:19" x14ac:dyDescent="0.25">
      <c r="A102">
        <v>22</v>
      </c>
      <c r="B102" t="s">
        <v>39</v>
      </c>
      <c r="C102" s="8">
        <v>1724860</v>
      </c>
      <c r="D102" s="8">
        <v>2784496.75</v>
      </c>
      <c r="E102" s="8">
        <v>2260601</v>
      </c>
      <c r="F102" s="8">
        <v>2112541.25</v>
      </c>
      <c r="G102" s="9">
        <f>+C102-E102</f>
        <v>-535741</v>
      </c>
      <c r="H102" s="9">
        <f>+D102-F102</f>
        <v>671955.5</v>
      </c>
      <c r="I102" s="9">
        <f>+H102-N102</f>
        <v>-881845.60000000009</v>
      </c>
      <c r="J102" s="9">
        <f>+H102+N102</f>
        <v>2225756.6</v>
      </c>
      <c r="K102" s="11" t="s">
        <v>12</v>
      </c>
      <c r="L102" t="s">
        <v>13</v>
      </c>
      <c r="M102" s="8">
        <f>+ABS(H102-G102)</f>
        <v>1207696.5</v>
      </c>
      <c r="N102" s="8">
        <f>+AVERAGEIFS(M:M,B:B,B102)</f>
        <v>1553801.1</v>
      </c>
      <c r="O102" s="8">
        <v>86366800.694444448</v>
      </c>
      <c r="P102" s="10">
        <f t="shared" si="2"/>
        <v>1.7990721984679797E-2</v>
      </c>
      <c r="Q102" s="8">
        <f>+SUMIFS(G:G,B:B,B102)</f>
        <v>5136896</v>
      </c>
      <c r="R102" s="8">
        <f>+SUMIFS(H:H,B:B,B102)</f>
        <v>11290573.5</v>
      </c>
      <c r="S102" s="10">
        <f t="shared" si="3"/>
        <v>2.1979369448009072</v>
      </c>
    </row>
    <row r="103" spans="1:19" x14ac:dyDescent="0.25">
      <c r="A103">
        <v>23</v>
      </c>
      <c r="B103" t="s">
        <v>39</v>
      </c>
      <c r="C103" s="8">
        <v>20356920</v>
      </c>
      <c r="D103" s="8">
        <v>23430065.5</v>
      </c>
      <c r="E103" s="8">
        <v>17606877</v>
      </c>
      <c r="F103" s="8">
        <v>18567147.25</v>
      </c>
      <c r="G103" s="9">
        <f>+C103-E103</f>
        <v>2750043</v>
      </c>
      <c r="H103" s="9">
        <f>+D103-F103</f>
        <v>4862918.25</v>
      </c>
      <c r="I103" s="9">
        <f>+H103-N103</f>
        <v>3309117.15</v>
      </c>
      <c r="J103" s="9">
        <f>+H103+N103</f>
        <v>6416719.3499999996</v>
      </c>
      <c r="K103" s="11" t="s">
        <v>12</v>
      </c>
      <c r="L103" t="s">
        <v>13</v>
      </c>
      <c r="M103" s="8">
        <f>+ABS(H103-G103)</f>
        <v>2112875.25</v>
      </c>
      <c r="N103" s="8">
        <f>+AVERAGEIFS(M:M,B:B,B103)</f>
        <v>1553801.1</v>
      </c>
      <c r="O103" s="8">
        <v>86366800.694444448</v>
      </c>
      <c r="P103" s="10">
        <f t="shared" si="2"/>
        <v>1.7990721984679797E-2</v>
      </c>
      <c r="Q103" s="8">
        <f>+SUMIFS(G:G,B:B,B103)</f>
        <v>5136896</v>
      </c>
      <c r="R103" s="8">
        <f>+SUMIFS(H:H,B:B,B103)</f>
        <v>11290573.5</v>
      </c>
      <c r="S103" s="10">
        <f t="shared" si="3"/>
        <v>2.1979369448009072</v>
      </c>
    </row>
    <row r="104" spans="1:19" x14ac:dyDescent="0.25">
      <c r="A104">
        <v>24</v>
      </c>
      <c r="B104" t="s">
        <v>39</v>
      </c>
      <c r="C104" s="8">
        <v>14736550</v>
      </c>
      <c r="D104" s="8">
        <v>19338526.75</v>
      </c>
      <c r="E104" s="8">
        <v>13630787</v>
      </c>
      <c r="F104" s="8">
        <v>17942978.25</v>
      </c>
      <c r="G104" s="9">
        <f>+C104-E104</f>
        <v>1105763</v>
      </c>
      <c r="H104" s="9">
        <f>+D104-F104</f>
        <v>1395548.5</v>
      </c>
      <c r="I104" s="9">
        <f>+H104-N104</f>
        <v>-158252.60000000009</v>
      </c>
      <c r="J104" s="9">
        <f>+H104+N104</f>
        <v>2949349.6</v>
      </c>
      <c r="K104" s="11" t="s">
        <v>12</v>
      </c>
      <c r="L104" t="s">
        <v>13</v>
      </c>
      <c r="M104" s="8">
        <f>+ABS(H104-G104)</f>
        <v>289785.5</v>
      </c>
      <c r="N104" s="8">
        <f>+AVERAGEIFS(M:M,B:B,B104)</f>
        <v>1553801.1</v>
      </c>
      <c r="O104" s="8">
        <v>86366800.694444448</v>
      </c>
      <c r="P104" s="10">
        <f t="shared" si="2"/>
        <v>1.7990721984679797E-2</v>
      </c>
      <c r="Q104" s="8">
        <f>+SUMIFS(G:G,B:B,B104)</f>
        <v>5136896</v>
      </c>
      <c r="R104" s="8">
        <f>+SUMIFS(H:H,B:B,B104)</f>
        <v>11290573.5</v>
      </c>
      <c r="S104" s="10">
        <f t="shared" si="3"/>
        <v>2.1979369448009072</v>
      </c>
    </row>
    <row r="105" spans="1:19" x14ac:dyDescent="0.25">
      <c r="A105">
        <v>25</v>
      </c>
      <c r="B105" t="s">
        <v>39</v>
      </c>
      <c r="C105" s="8">
        <v>24531714</v>
      </c>
      <c r="D105" s="8">
        <v>24066173.25</v>
      </c>
      <c r="E105" s="8">
        <v>18942574</v>
      </c>
      <c r="F105" s="8">
        <v>19284697.25</v>
      </c>
      <c r="G105" s="9">
        <f>+C105-E105</f>
        <v>5589140</v>
      </c>
      <c r="H105" s="9">
        <f>+D105-F105</f>
        <v>4781476</v>
      </c>
      <c r="I105" s="9">
        <f>+H105-N105</f>
        <v>3227674.9</v>
      </c>
      <c r="J105" s="9">
        <f>+H105+N105</f>
        <v>6335277.0999999996</v>
      </c>
      <c r="K105" s="11" t="s">
        <v>12</v>
      </c>
      <c r="L105" t="s">
        <v>13</v>
      </c>
      <c r="M105" s="8">
        <f>+ABS(H105-G105)</f>
        <v>807664</v>
      </c>
      <c r="N105" s="8">
        <f>+AVERAGEIFS(M:M,B:B,B105)</f>
        <v>1553801.1</v>
      </c>
      <c r="O105" s="8">
        <v>86366800.694444448</v>
      </c>
      <c r="P105" s="10">
        <f t="shared" si="2"/>
        <v>1.7990721984679797E-2</v>
      </c>
      <c r="Q105" s="8">
        <f>+SUMIFS(G:G,B:B,B105)</f>
        <v>5136896</v>
      </c>
      <c r="R105" s="8">
        <f>+SUMIFS(H:H,B:B,B105)</f>
        <v>11290573.5</v>
      </c>
      <c r="S105" s="10">
        <f t="shared" si="3"/>
        <v>2.1979369448009072</v>
      </c>
    </row>
    <row r="106" spans="1:19" x14ac:dyDescent="0.25">
      <c r="A106">
        <v>26</v>
      </c>
      <c r="B106" t="s">
        <v>39</v>
      </c>
      <c r="C106" s="8">
        <v>17521734</v>
      </c>
      <c r="D106" s="8">
        <v>19083060.75</v>
      </c>
      <c r="E106" s="8">
        <v>21294043</v>
      </c>
      <c r="F106" s="8">
        <v>19504385.5</v>
      </c>
      <c r="G106" s="9">
        <f>+C106-E106</f>
        <v>-3772309</v>
      </c>
      <c r="H106" s="9">
        <f>+D106-F106</f>
        <v>-421324.75</v>
      </c>
      <c r="I106" s="9">
        <f>+H106-N106</f>
        <v>-1975125.85</v>
      </c>
      <c r="J106" s="9">
        <f>+H106+N106</f>
        <v>1132476.3500000001</v>
      </c>
      <c r="K106" s="11" t="s">
        <v>12</v>
      </c>
      <c r="L106" t="s">
        <v>13</v>
      </c>
      <c r="M106" s="8">
        <f>+ABS(H106-G106)</f>
        <v>3350984.25</v>
      </c>
      <c r="N106" s="8">
        <f>+AVERAGEIFS(M:M,B:B,B106)</f>
        <v>1553801.1</v>
      </c>
      <c r="O106" s="8">
        <v>86366800.694444448</v>
      </c>
      <c r="P106" s="10">
        <f t="shared" si="2"/>
        <v>1.7990721984679797E-2</v>
      </c>
      <c r="Q106" s="8">
        <f>+SUMIFS(G:G,B:B,B106)</f>
        <v>5136896</v>
      </c>
      <c r="R106" s="8">
        <f>+SUMIFS(H:H,B:B,B106)</f>
        <v>11290573.5</v>
      </c>
      <c r="S106" s="10">
        <f t="shared" si="3"/>
        <v>2.1979369448009072</v>
      </c>
    </row>
    <row r="107" spans="1:19" x14ac:dyDescent="0.25">
      <c r="A107">
        <v>22</v>
      </c>
      <c r="B107" t="s">
        <v>40</v>
      </c>
      <c r="C107" s="8">
        <v>9859531</v>
      </c>
      <c r="D107" s="8">
        <v>8773114</v>
      </c>
      <c r="E107" s="8">
        <v>13447290</v>
      </c>
      <c r="F107" s="8">
        <v>11753732</v>
      </c>
      <c r="G107" s="9">
        <f>+C107-E107</f>
        <v>-3587759</v>
      </c>
      <c r="H107" s="9">
        <f>+D107-F107</f>
        <v>-2980618</v>
      </c>
      <c r="I107" s="9">
        <f>+H107-N107</f>
        <v>-8032445.7000000002</v>
      </c>
      <c r="J107" s="9">
        <f>+H107+N107</f>
        <v>2071209.7000000002</v>
      </c>
      <c r="K107" s="11" t="s">
        <v>15</v>
      </c>
      <c r="L107" s="11" t="s">
        <v>16</v>
      </c>
      <c r="M107" s="8">
        <f>+ABS(H107-G107)</f>
        <v>607141</v>
      </c>
      <c r="N107" s="8">
        <f>+AVERAGEIFS(M:M,B:B,B107)</f>
        <v>5051827.7</v>
      </c>
      <c r="O107" s="8">
        <v>367260861.88888884</v>
      </c>
      <c r="P107" s="10">
        <f t="shared" si="2"/>
        <v>1.3755420803669467E-2</v>
      </c>
      <c r="Q107" s="8">
        <f>+SUMIFS(G:G,B:B,B107)</f>
        <v>15406326</v>
      </c>
      <c r="R107" s="8">
        <f>+SUMIFS(H:H,B:B,B107)</f>
        <v>-6132974.5</v>
      </c>
      <c r="S107" s="10">
        <f t="shared" si="3"/>
        <v>-0.39808157376392012</v>
      </c>
    </row>
    <row r="108" spans="1:19" x14ac:dyDescent="0.25">
      <c r="A108">
        <v>23</v>
      </c>
      <c r="B108" t="s">
        <v>40</v>
      </c>
      <c r="C108" s="8">
        <v>90375040</v>
      </c>
      <c r="D108" s="8">
        <v>87617498</v>
      </c>
      <c r="E108" s="8">
        <v>77872457</v>
      </c>
      <c r="F108" s="8">
        <v>73862137</v>
      </c>
      <c r="G108" s="9">
        <f>+C108-E108</f>
        <v>12502583</v>
      </c>
      <c r="H108" s="9">
        <f>+D108-F108</f>
        <v>13755361</v>
      </c>
      <c r="I108" s="9">
        <f>+H108-N108</f>
        <v>8703533.3000000007</v>
      </c>
      <c r="J108" s="9">
        <f>+H108+N108</f>
        <v>18807188.699999999</v>
      </c>
      <c r="K108" s="11" t="s">
        <v>15</v>
      </c>
      <c r="L108" s="11" t="s">
        <v>16</v>
      </c>
      <c r="M108" s="8">
        <f>+ABS(H108-G108)</f>
        <v>1252778</v>
      </c>
      <c r="N108" s="8">
        <f>+AVERAGEIFS(M:M,B:B,B108)</f>
        <v>5051827.7</v>
      </c>
      <c r="O108" s="8">
        <v>367260861.88888884</v>
      </c>
      <c r="P108" s="10">
        <f t="shared" si="2"/>
        <v>1.3755420803669467E-2</v>
      </c>
      <c r="Q108" s="8">
        <f>+SUMIFS(G:G,B:B,B108)</f>
        <v>15406326</v>
      </c>
      <c r="R108" s="8">
        <f>+SUMIFS(H:H,B:B,B108)</f>
        <v>-6132974.5</v>
      </c>
      <c r="S108" s="10">
        <f t="shared" si="3"/>
        <v>-0.39808157376392012</v>
      </c>
    </row>
    <row r="109" spans="1:19" x14ac:dyDescent="0.25">
      <c r="A109">
        <v>24</v>
      </c>
      <c r="B109" t="s">
        <v>40</v>
      </c>
      <c r="C109" s="8">
        <v>81286878</v>
      </c>
      <c r="D109" s="8">
        <v>86845185</v>
      </c>
      <c r="E109" s="8">
        <v>78379015</v>
      </c>
      <c r="F109" s="8">
        <v>86413016</v>
      </c>
      <c r="G109" s="9">
        <f>+C109-E109</f>
        <v>2907863</v>
      </c>
      <c r="H109" s="9">
        <f>+D109-F109</f>
        <v>432169</v>
      </c>
      <c r="I109" s="9">
        <f>+H109-N109</f>
        <v>-4619658.7</v>
      </c>
      <c r="J109" s="9">
        <f>+H109+N109</f>
        <v>5483996.7000000002</v>
      </c>
      <c r="K109" s="11" t="s">
        <v>15</v>
      </c>
      <c r="L109" s="11" t="s">
        <v>16</v>
      </c>
      <c r="M109" s="8">
        <f>+ABS(H109-G109)</f>
        <v>2475694</v>
      </c>
      <c r="N109" s="8">
        <f>+AVERAGEIFS(M:M,B:B,B109)</f>
        <v>5051827.7</v>
      </c>
      <c r="O109" s="8">
        <v>367260861.88888884</v>
      </c>
      <c r="P109" s="10">
        <f t="shared" si="2"/>
        <v>1.3755420803669467E-2</v>
      </c>
      <c r="Q109" s="8">
        <f>+SUMIFS(G:G,B:B,B109)</f>
        <v>15406326</v>
      </c>
      <c r="R109" s="8">
        <f>+SUMIFS(H:H,B:B,B109)</f>
        <v>-6132974.5</v>
      </c>
      <c r="S109" s="10">
        <f t="shared" si="3"/>
        <v>-0.39808157376392012</v>
      </c>
    </row>
    <row r="110" spans="1:19" x14ac:dyDescent="0.25">
      <c r="A110">
        <v>25</v>
      </c>
      <c r="B110" t="s">
        <v>40</v>
      </c>
      <c r="C110" s="8">
        <v>81519273</v>
      </c>
      <c r="D110" s="8">
        <v>87696274</v>
      </c>
      <c r="E110" s="8">
        <v>71914477</v>
      </c>
      <c r="F110" s="8">
        <v>85615367</v>
      </c>
      <c r="G110" s="9">
        <f>+C110-E110</f>
        <v>9604796</v>
      </c>
      <c r="H110" s="9">
        <f>+D110-F110</f>
        <v>2080907</v>
      </c>
      <c r="I110" s="9">
        <f>+H110-N110</f>
        <v>-2970920.7</v>
      </c>
      <c r="J110" s="9">
        <f>+H110+N110</f>
        <v>7132734.7000000002</v>
      </c>
      <c r="K110" s="11" t="s">
        <v>15</v>
      </c>
      <c r="L110" s="11" t="s">
        <v>16</v>
      </c>
      <c r="M110" s="8">
        <f>+ABS(H110-G110)</f>
        <v>7523889</v>
      </c>
      <c r="N110" s="8">
        <f>+AVERAGEIFS(M:M,B:B,B110)</f>
        <v>5051827.7</v>
      </c>
      <c r="O110" s="8">
        <v>367260861.88888884</v>
      </c>
      <c r="P110" s="10">
        <f t="shared" si="2"/>
        <v>1.3755420803669467E-2</v>
      </c>
      <c r="Q110" s="8">
        <f>+SUMIFS(G:G,B:B,B110)</f>
        <v>15406326</v>
      </c>
      <c r="R110" s="8">
        <f>+SUMIFS(H:H,B:B,B110)</f>
        <v>-6132974.5</v>
      </c>
      <c r="S110" s="10">
        <f t="shared" si="3"/>
        <v>-0.39808157376392012</v>
      </c>
    </row>
    <row r="111" spans="1:19" x14ac:dyDescent="0.25">
      <c r="A111">
        <v>26</v>
      </c>
      <c r="B111" t="s">
        <v>40</v>
      </c>
      <c r="C111" s="8">
        <v>79672872</v>
      </c>
      <c r="D111" s="8">
        <v>86536492.5</v>
      </c>
      <c r="E111" s="8">
        <v>85694029</v>
      </c>
      <c r="F111" s="8">
        <v>105957286</v>
      </c>
      <c r="G111" s="9">
        <f>+C111-E111</f>
        <v>-6021157</v>
      </c>
      <c r="H111" s="9">
        <f>+D111-F111</f>
        <v>-19420793.5</v>
      </c>
      <c r="I111" s="9">
        <f>+H111-N111</f>
        <v>-24472621.199999999</v>
      </c>
      <c r="J111" s="9">
        <f>+H111+N111</f>
        <v>-14368965.800000001</v>
      </c>
      <c r="K111" s="11" t="s">
        <v>15</v>
      </c>
      <c r="L111" s="11" t="s">
        <v>16</v>
      </c>
      <c r="M111" s="8">
        <f>+ABS(H111-G111)</f>
        <v>13399636.5</v>
      </c>
      <c r="N111" s="8">
        <f>+AVERAGEIFS(M:M,B:B,B111)</f>
        <v>5051827.7</v>
      </c>
      <c r="O111" s="8">
        <v>367260861.88888884</v>
      </c>
      <c r="P111" s="10">
        <f t="shared" si="2"/>
        <v>1.3755420803669467E-2</v>
      </c>
      <c r="Q111" s="8">
        <f>+SUMIFS(G:G,B:B,B111)</f>
        <v>15406326</v>
      </c>
      <c r="R111" s="8">
        <f>+SUMIFS(H:H,B:B,B111)</f>
        <v>-6132974.5</v>
      </c>
      <c r="S111" s="10">
        <f t="shared" si="3"/>
        <v>-0.39808157376392012</v>
      </c>
    </row>
    <row r="112" spans="1:19" x14ac:dyDescent="0.25">
      <c r="A112">
        <v>22</v>
      </c>
      <c r="B112" t="s">
        <v>41</v>
      </c>
      <c r="C112" s="8">
        <v>7381650</v>
      </c>
      <c r="D112" s="8">
        <v>5906747.5</v>
      </c>
      <c r="E112" s="8">
        <v>1558961</v>
      </c>
      <c r="F112" s="8">
        <v>2325508</v>
      </c>
      <c r="G112" s="9">
        <f>+C112-E112</f>
        <v>5822689</v>
      </c>
      <c r="H112" s="9">
        <f>+D112-F112</f>
        <v>3581239.5</v>
      </c>
      <c r="I112" s="9">
        <f>+H112-N112</f>
        <v>-6437874.75</v>
      </c>
      <c r="J112" s="9">
        <f>+H112+N112</f>
        <v>13600353.75</v>
      </c>
      <c r="K112" t="s">
        <v>12</v>
      </c>
      <c r="L112" t="s">
        <v>13</v>
      </c>
      <c r="M112" s="8">
        <f>+ABS(H112-G112)</f>
        <v>2241449.5</v>
      </c>
      <c r="N112" s="8">
        <f>+AVERAGEIFS(M:M,B:B,B112)</f>
        <v>10019114.25</v>
      </c>
      <c r="O112" s="8">
        <v>171845382.33333331</v>
      </c>
      <c r="P112" s="10">
        <f t="shared" si="2"/>
        <v>5.8303075206092202E-2</v>
      </c>
      <c r="Q112" s="8">
        <f>+SUMIFS(G:G,B:B,B112)</f>
        <v>91715410</v>
      </c>
      <c r="R112" s="8">
        <f>+SUMIFS(H:H,B:B,B112)</f>
        <v>106706509.75</v>
      </c>
      <c r="S112" s="10">
        <f t="shared" si="3"/>
        <v>1.163452354953219</v>
      </c>
    </row>
    <row r="113" spans="1:19" x14ac:dyDescent="0.25">
      <c r="A113">
        <v>23</v>
      </c>
      <c r="B113" t="s">
        <v>41</v>
      </c>
      <c r="C113" s="8">
        <v>60961871</v>
      </c>
      <c r="D113" s="8">
        <v>56218560</v>
      </c>
      <c r="E113" s="8">
        <v>25580823</v>
      </c>
      <c r="F113" s="8">
        <v>29887475.75</v>
      </c>
      <c r="G113" s="9">
        <f>+C113-E113</f>
        <v>35381048</v>
      </c>
      <c r="H113" s="9">
        <f>+D113-F113</f>
        <v>26331084.25</v>
      </c>
      <c r="I113" s="9">
        <f>+H113-N113</f>
        <v>16311970</v>
      </c>
      <c r="J113" s="9">
        <f>+H113+N113</f>
        <v>36350198.5</v>
      </c>
      <c r="K113" t="s">
        <v>12</v>
      </c>
      <c r="L113" t="s">
        <v>13</v>
      </c>
      <c r="M113" s="8">
        <f>+ABS(H113-G113)</f>
        <v>9049963.75</v>
      </c>
      <c r="N113" s="8">
        <f>+AVERAGEIFS(M:M,B:B,B113)</f>
        <v>10019114.25</v>
      </c>
      <c r="O113" s="8">
        <v>171845382.33333331</v>
      </c>
      <c r="P113" s="10">
        <f t="shared" si="2"/>
        <v>5.8303075206092202E-2</v>
      </c>
      <c r="Q113" s="8">
        <f>+SUMIFS(G:G,B:B,B113)</f>
        <v>91715410</v>
      </c>
      <c r="R113" s="8">
        <f>+SUMIFS(H:H,B:B,B113)</f>
        <v>106706509.75</v>
      </c>
      <c r="S113" s="10">
        <f t="shared" si="3"/>
        <v>1.163452354953219</v>
      </c>
    </row>
    <row r="114" spans="1:19" x14ac:dyDescent="0.25">
      <c r="A114">
        <v>24</v>
      </c>
      <c r="B114" t="s">
        <v>41</v>
      </c>
      <c r="C114" s="8">
        <v>54969850</v>
      </c>
      <c r="D114" s="8">
        <v>56260982.5</v>
      </c>
      <c r="E114" s="8">
        <v>26962643</v>
      </c>
      <c r="F114" s="8">
        <v>29485050.75</v>
      </c>
      <c r="G114" s="9">
        <f>+C114-E114</f>
        <v>28007207</v>
      </c>
      <c r="H114" s="9">
        <f>+D114-F114</f>
        <v>26775931.75</v>
      </c>
      <c r="I114" s="9">
        <f>+H114-N114</f>
        <v>16756817.5</v>
      </c>
      <c r="J114" s="9">
        <f>+H114+N114</f>
        <v>36795046</v>
      </c>
      <c r="K114" t="s">
        <v>12</v>
      </c>
      <c r="L114" t="s">
        <v>13</v>
      </c>
      <c r="M114" s="8">
        <f>+ABS(H114-G114)</f>
        <v>1231275.25</v>
      </c>
      <c r="N114" s="8">
        <f>+AVERAGEIFS(M:M,B:B,B114)</f>
        <v>10019114.25</v>
      </c>
      <c r="O114" s="8">
        <v>171845382.33333331</v>
      </c>
      <c r="P114" s="10">
        <f t="shared" si="2"/>
        <v>5.8303075206092202E-2</v>
      </c>
      <c r="Q114" s="8">
        <f>+SUMIFS(G:G,B:B,B114)</f>
        <v>91715410</v>
      </c>
      <c r="R114" s="8">
        <f>+SUMIFS(H:H,B:B,B114)</f>
        <v>106706509.75</v>
      </c>
      <c r="S114" s="10">
        <f t="shared" si="3"/>
        <v>1.163452354953219</v>
      </c>
    </row>
    <row r="115" spans="1:19" x14ac:dyDescent="0.25">
      <c r="A115">
        <v>25</v>
      </c>
      <c r="B115" t="s">
        <v>41</v>
      </c>
      <c r="C115" s="8">
        <v>57021173</v>
      </c>
      <c r="D115" s="8">
        <v>55873499.5</v>
      </c>
      <c r="E115" s="13">
        <v>63629857</v>
      </c>
      <c r="F115" s="8">
        <v>29938848</v>
      </c>
      <c r="G115" s="9">
        <f>+C115-E115</f>
        <v>-6608684</v>
      </c>
      <c r="H115" s="9">
        <f>+D115-F115</f>
        <v>25934651.5</v>
      </c>
      <c r="I115" s="9">
        <f>+H115-N115</f>
        <v>15915537.25</v>
      </c>
      <c r="J115" s="9">
        <f>+H115+N115</f>
        <v>35953765.75</v>
      </c>
      <c r="K115" t="s">
        <v>12</v>
      </c>
      <c r="L115" t="s">
        <v>13</v>
      </c>
      <c r="M115" s="8">
        <f>+ABS(H115-G115)</f>
        <v>32543335.5</v>
      </c>
      <c r="N115" s="8">
        <f>+AVERAGEIFS(M:M,B:B,B115)</f>
        <v>10019114.25</v>
      </c>
      <c r="O115" s="8">
        <v>171845382.33333331</v>
      </c>
      <c r="P115" s="10">
        <f t="shared" si="2"/>
        <v>5.8303075206092202E-2</v>
      </c>
      <c r="Q115" s="8">
        <f>+SUMIFS(G:G,B:B,B115)</f>
        <v>91715410</v>
      </c>
      <c r="R115" s="8">
        <f>+SUMIFS(H:H,B:B,B115)</f>
        <v>106706509.75</v>
      </c>
      <c r="S115" s="10">
        <f t="shared" si="3"/>
        <v>1.163452354953219</v>
      </c>
    </row>
    <row r="116" spans="1:19" x14ac:dyDescent="0.25">
      <c r="A116">
        <v>26</v>
      </c>
      <c r="B116" t="s">
        <v>41</v>
      </c>
      <c r="C116" s="8">
        <v>51184854</v>
      </c>
      <c r="D116" s="8">
        <v>54852625</v>
      </c>
      <c r="E116" s="8">
        <v>22071704</v>
      </c>
      <c r="F116" s="8">
        <v>30769022.25</v>
      </c>
      <c r="G116" s="9">
        <f>+C116-E116</f>
        <v>29113150</v>
      </c>
      <c r="H116" s="9">
        <f>+D116-F116</f>
        <v>24083602.75</v>
      </c>
      <c r="I116" s="9">
        <f>+H116-N116</f>
        <v>14064488.5</v>
      </c>
      <c r="J116" s="9">
        <f>+H116+N116</f>
        <v>34102717</v>
      </c>
      <c r="K116" t="s">
        <v>12</v>
      </c>
      <c r="L116" t="s">
        <v>13</v>
      </c>
      <c r="M116" s="8">
        <f>+ABS(H116-G116)</f>
        <v>5029547.25</v>
      </c>
      <c r="N116" s="8">
        <f>+AVERAGEIFS(M:M,B:B,B116)</f>
        <v>10019114.25</v>
      </c>
      <c r="O116" s="8">
        <v>171845382.33333331</v>
      </c>
      <c r="P116" s="10">
        <f t="shared" si="2"/>
        <v>5.8303075206092202E-2</v>
      </c>
      <c r="Q116" s="8">
        <f>+SUMIFS(G:G,B:B,B116)</f>
        <v>91715410</v>
      </c>
      <c r="R116" s="8">
        <f>+SUMIFS(H:H,B:B,B116)</f>
        <v>106706509.75</v>
      </c>
      <c r="S116" s="10">
        <f t="shared" si="3"/>
        <v>1.163452354953219</v>
      </c>
    </row>
    <row r="117" spans="1:19" x14ac:dyDescent="0.25">
      <c r="A117">
        <v>22</v>
      </c>
      <c r="B117" t="s">
        <v>42</v>
      </c>
      <c r="C117" s="8">
        <v>8275493</v>
      </c>
      <c r="D117" s="8">
        <v>6481229.5</v>
      </c>
      <c r="E117" s="8">
        <v>8512290</v>
      </c>
      <c r="F117" s="8">
        <v>6757589</v>
      </c>
      <c r="G117" s="9">
        <f>+C117-E117</f>
        <v>-236797</v>
      </c>
      <c r="H117" s="9">
        <f>+D117-F117</f>
        <v>-276359.5</v>
      </c>
      <c r="I117" s="9">
        <f>+H117-N117</f>
        <v>-4937813.5999999996</v>
      </c>
      <c r="J117" s="9">
        <f>+H117+N117</f>
        <v>4385094.5999999996</v>
      </c>
      <c r="K117" s="11" t="s">
        <v>15</v>
      </c>
      <c r="L117" s="11" t="s">
        <v>16</v>
      </c>
      <c r="M117" s="8">
        <f>+ABS(H117-G117)</f>
        <v>39562.5</v>
      </c>
      <c r="N117" s="8">
        <f>+AVERAGEIFS(M:M,B:B,B117)</f>
        <v>4661454.0999999996</v>
      </c>
      <c r="O117" s="8">
        <v>295661167.55555558</v>
      </c>
      <c r="P117" s="10">
        <f t="shared" si="2"/>
        <v>1.5766203382539572E-2</v>
      </c>
      <c r="Q117" s="8">
        <f>+SUMIFS(G:G,B:B,B117)</f>
        <v>36335556</v>
      </c>
      <c r="R117" s="8">
        <f>+SUMIFS(H:H,B:B,B117)</f>
        <v>30508361.5</v>
      </c>
      <c r="S117" s="10">
        <f t="shared" si="3"/>
        <v>0.8396283106277499</v>
      </c>
    </row>
    <row r="118" spans="1:19" x14ac:dyDescent="0.25">
      <c r="A118">
        <v>23</v>
      </c>
      <c r="B118" t="s">
        <v>42</v>
      </c>
      <c r="C118" s="8">
        <v>73095429</v>
      </c>
      <c r="D118" s="8">
        <v>66989384.5</v>
      </c>
      <c r="E118" s="8">
        <v>59478091</v>
      </c>
      <c r="F118" s="8">
        <v>60957371</v>
      </c>
      <c r="G118" s="9">
        <f>+C118-E118</f>
        <v>13617338</v>
      </c>
      <c r="H118" s="9">
        <f>+D118-F118</f>
        <v>6032013.5</v>
      </c>
      <c r="I118" s="9">
        <f>+H118-N118</f>
        <v>1370559.4000000004</v>
      </c>
      <c r="J118" s="9">
        <f>+H118+N118</f>
        <v>10693467.6</v>
      </c>
      <c r="K118" s="11" t="s">
        <v>15</v>
      </c>
      <c r="L118" s="11" t="s">
        <v>16</v>
      </c>
      <c r="M118" s="8">
        <f>+ABS(H118-G118)</f>
        <v>7585324.5</v>
      </c>
      <c r="N118" s="8">
        <f>+AVERAGEIFS(M:M,B:B,B118)</f>
        <v>4661454.0999999996</v>
      </c>
      <c r="O118" s="8">
        <v>295661167.55555558</v>
      </c>
      <c r="P118" s="10">
        <f t="shared" si="2"/>
        <v>1.5766203382539572E-2</v>
      </c>
      <c r="Q118" s="8">
        <f>+SUMIFS(G:G,B:B,B118)</f>
        <v>36335556</v>
      </c>
      <c r="R118" s="8">
        <f>+SUMIFS(H:H,B:B,B118)</f>
        <v>30508361.5</v>
      </c>
      <c r="S118" s="10">
        <f t="shared" si="3"/>
        <v>0.8396283106277499</v>
      </c>
    </row>
    <row r="119" spans="1:19" x14ac:dyDescent="0.25">
      <c r="A119">
        <v>24</v>
      </c>
      <c r="B119" t="s">
        <v>42</v>
      </c>
      <c r="C119" s="8">
        <v>72032453</v>
      </c>
      <c r="D119" s="8">
        <v>67084580.5</v>
      </c>
      <c r="E119" s="8">
        <v>63978503</v>
      </c>
      <c r="F119" s="8">
        <v>58544661</v>
      </c>
      <c r="G119" s="9">
        <f>+C119-E119</f>
        <v>8053950</v>
      </c>
      <c r="H119" s="9">
        <f>+D119-F119</f>
        <v>8539919.5</v>
      </c>
      <c r="I119" s="9">
        <f>+H119-N119</f>
        <v>3878465.4000000004</v>
      </c>
      <c r="J119" s="9">
        <f>+H119+N119</f>
        <v>13201373.6</v>
      </c>
      <c r="K119" s="11" t="s">
        <v>15</v>
      </c>
      <c r="L119" s="11" t="s">
        <v>16</v>
      </c>
      <c r="M119" s="8">
        <f>+ABS(H119-G119)</f>
        <v>485969.5</v>
      </c>
      <c r="N119" s="8">
        <f>+AVERAGEIFS(M:M,B:B,B119)</f>
        <v>4661454.0999999996</v>
      </c>
      <c r="O119" s="8">
        <v>295661167.55555558</v>
      </c>
      <c r="P119" s="10">
        <f t="shared" si="2"/>
        <v>1.5766203382539572E-2</v>
      </c>
      <c r="Q119" s="8">
        <f>+SUMIFS(G:G,B:B,B119)</f>
        <v>36335556</v>
      </c>
      <c r="R119" s="8">
        <f>+SUMIFS(H:H,B:B,B119)</f>
        <v>30508361.5</v>
      </c>
      <c r="S119" s="10">
        <f t="shared" si="3"/>
        <v>0.8396283106277499</v>
      </c>
    </row>
    <row r="120" spans="1:19" x14ac:dyDescent="0.25">
      <c r="A120">
        <v>25</v>
      </c>
      <c r="B120" t="s">
        <v>42</v>
      </c>
      <c r="C120" s="8">
        <v>67672425</v>
      </c>
      <c r="D120" s="8">
        <v>67499347</v>
      </c>
      <c r="E120" s="8">
        <v>49906486</v>
      </c>
      <c r="F120" s="8">
        <v>56675753.5</v>
      </c>
      <c r="G120" s="9">
        <f>+C120-E120</f>
        <v>17765939</v>
      </c>
      <c r="H120" s="9">
        <f>+D120-F120</f>
        <v>10823593.5</v>
      </c>
      <c r="I120" s="9">
        <f>+H120-N120</f>
        <v>6162139.4000000004</v>
      </c>
      <c r="J120" s="9">
        <f>+H120+N120</f>
        <v>15485047.6</v>
      </c>
      <c r="K120" s="11" t="s">
        <v>15</v>
      </c>
      <c r="L120" s="11" t="s">
        <v>16</v>
      </c>
      <c r="M120" s="8">
        <f>+ABS(H120-G120)</f>
        <v>6942345.5</v>
      </c>
      <c r="N120" s="8">
        <f>+AVERAGEIFS(M:M,B:B,B120)</f>
        <v>4661454.0999999996</v>
      </c>
      <c r="O120" s="8">
        <v>295661167.55555558</v>
      </c>
      <c r="P120" s="10">
        <f t="shared" si="2"/>
        <v>1.5766203382539572E-2</v>
      </c>
      <c r="Q120" s="8">
        <f>+SUMIFS(G:G,B:B,B120)</f>
        <v>36335556</v>
      </c>
      <c r="R120" s="8">
        <f>+SUMIFS(H:H,B:B,B120)</f>
        <v>30508361.5</v>
      </c>
      <c r="S120" s="10">
        <f t="shared" si="3"/>
        <v>0.8396283106277499</v>
      </c>
    </row>
    <row r="121" spans="1:19" x14ac:dyDescent="0.25">
      <c r="A121">
        <v>26</v>
      </c>
      <c r="B121" t="s">
        <v>42</v>
      </c>
      <c r="C121" s="8">
        <v>61511865</v>
      </c>
      <c r="D121" s="8">
        <v>66774668</v>
      </c>
      <c r="E121" s="8">
        <v>64376739</v>
      </c>
      <c r="F121" s="8">
        <v>61385473.5</v>
      </c>
      <c r="G121" s="9">
        <f>+C121-E121</f>
        <v>-2864874</v>
      </c>
      <c r="H121" s="9">
        <f>+D121-F121</f>
        <v>5389194.5</v>
      </c>
      <c r="I121" s="9">
        <f>+H121-N121</f>
        <v>727740.40000000037</v>
      </c>
      <c r="J121" s="9">
        <f>+H121+N121</f>
        <v>10050648.6</v>
      </c>
      <c r="K121" s="11" t="s">
        <v>15</v>
      </c>
      <c r="L121" s="11" t="s">
        <v>16</v>
      </c>
      <c r="M121" s="8">
        <f>+ABS(H121-G121)</f>
        <v>8254068.5</v>
      </c>
      <c r="N121" s="8">
        <f>+AVERAGEIFS(M:M,B:B,B121)</f>
        <v>4661454.0999999996</v>
      </c>
      <c r="O121" s="8">
        <v>295661167.55555558</v>
      </c>
      <c r="P121" s="10">
        <f t="shared" si="2"/>
        <v>1.5766203382539572E-2</v>
      </c>
      <c r="Q121" s="8">
        <f>+SUMIFS(G:G,B:B,B121)</f>
        <v>36335556</v>
      </c>
      <c r="R121" s="8">
        <f>+SUMIFS(H:H,B:B,B121)</f>
        <v>30508361.5</v>
      </c>
      <c r="S121" s="10">
        <f t="shared" si="3"/>
        <v>0.8396283106277499</v>
      </c>
    </row>
    <row r="122" spans="1:19" x14ac:dyDescent="0.25">
      <c r="A122">
        <v>22</v>
      </c>
      <c r="B122" t="s">
        <v>43</v>
      </c>
      <c r="C122" s="8">
        <v>2401799</v>
      </c>
      <c r="D122" s="8">
        <v>2848735.25</v>
      </c>
      <c r="E122" s="8">
        <v>2397142</v>
      </c>
      <c r="F122" s="8">
        <v>2494508</v>
      </c>
      <c r="G122" s="9">
        <f>+C122-E122</f>
        <v>4657</v>
      </c>
      <c r="H122" s="9">
        <f>+D122-F122</f>
        <v>354227.25</v>
      </c>
      <c r="I122" s="9">
        <f>+H122-N122</f>
        <v>-1573019.45</v>
      </c>
      <c r="J122" s="9">
        <f>+H122+N122</f>
        <v>2281473.9500000002</v>
      </c>
      <c r="K122" t="s">
        <v>12</v>
      </c>
      <c r="L122" t="s">
        <v>13</v>
      </c>
      <c r="M122" s="8">
        <f>+ABS(H122-G122)</f>
        <v>349570.25</v>
      </c>
      <c r="N122" s="8">
        <f>+AVERAGEIFS(M:M,B:B,B122)</f>
        <v>1927246.7</v>
      </c>
      <c r="O122" s="8">
        <v>103706609.25</v>
      </c>
      <c r="P122" s="10">
        <f t="shared" si="2"/>
        <v>1.8583643934921148E-2</v>
      </c>
      <c r="Q122" s="8">
        <f>+SUMIFS(G:G,B:B,B122)</f>
        <v>16174804</v>
      </c>
      <c r="R122" s="8">
        <f>+SUMIFS(H:H,B:B,B122)</f>
        <v>9865120.5</v>
      </c>
      <c r="S122" s="10">
        <f t="shared" si="3"/>
        <v>0.60990664863697885</v>
      </c>
    </row>
    <row r="123" spans="1:19" x14ac:dyDescent="0.25">
      <c r="A123">
        <v>23</v>
      </c>
      <c r="B123" t="s">
        <v>43</v>
      </c>
      <c r="C123" s="8">
        <v>27159267</v>
      </c>
      <c r="D123" s="8">
        <v>25287159.75</v>
      </c>
      <c r="E123" s="8">
        <v>20126574</v>
      </c>
      <c r="F123" s="8">
        <v>22350787.75</v>
      </c>
      <c r="G123" s="9">
        <f>+C123-E123</f>
        <v>7032693</v>
      </c>
      <c r="H123" s="9">
        <f>+D123-F123</f>
        <v>2936372</v>
      </c>
      <c r="I123" s="9">
        <f>+H123-N123</f>
        <v>1009125.3</v>
      </c>
      <c r="J123" s="9">
        <f>+H123+N123</f>
        <v>4863618.7</v>
      </c>
      <c r="K123" t="s">
        <v>12</v>
      </c>
      <c r="L123" t="s">
        <v>13</v>
      </c>
      <c r="M123" s="8">
        <f>+ABS(H123-G123)</f>
        <v>4096321</v>
      </c>
      <c r="N123" s="8">
        <f>+AVERAGEIFS(M:M,B:B,B123)</f>
        <v>1927246.7</v>
      </c>
      <c r="O123" s="8">
        <v>103706609.25</v>
      </c>
      <c r="P123" s="10">
        <f t="shared" si="2"/>
        <v>1.8583643934921148E-2</v>
      </c>
      <c r="Q123" s="8">
        <f>+SUMIFS(G:G,B:B,B123)</f>
        <v>16174804</v>
      </c>
      <c r="R123" s="8">
        <f>+SUMIFS(H:H,B:B,B123)</f>
        <v>9865120.5</v>
      </c>
      <c r="S123" s="10">
        <f t="shared" si="3"/>
        <v>0.60990664863697885</v>
      </c>
    </row>
    <row r="124" spans="1:19" x14ac:dyDescent="0.25">
      <c r="A124">
        <v>24</v>
      </c>
      <c r="B124" t="s">
        <v>43</v>
      </c>
      <c r="C124" s="8">
        <v>23839736</v>
      </c>
      <c r="D124" s="8">
        <v>25592885.5</v>
      </c>
      <c r="E124" s="8">
        <v>20149395</v>
      </c>
      <c r="F124" s="8">
        <v>22793325.25</v>
      </c>
      <c r="G124" s="9">
        <f>+C124-E124</f>
        <v>3690341</v>
      </c>
      <c r="H124" s="9">
        <f>+D124-F124</f>
        <v>2799560.25</v>
      </c>
      <c r="I124" s="9">
        <f>+H124-N124</f>
        <v>872313.55</v>
      </c>
      <c r="J124" s="9">
        <f>+H124+N124</f>
        <v>4726806.95</v>
      </c>
      <c r="K124" t="s">
        <v>12</v>
      </c>
      <c r="L124" t="s">
        <v>13</v>
      </c>
      <c r="M124" s="8">
        <f>+ABS(H124-G124)</f>
        <v>890780.75</v>
      </c>
      <c r="N124" s="8">
        <f>+AVERAGEIFS(M:M,B:B,B124)</f>
        <v>1927246.7</v>
      </c>
      <c r="O124" s="8">
        <v>103706609.25</v>
      </c>
      <c r="P124" s="10">
        <f t="shared" si="2"/>
        <v>1.8583643934921148E-2</v>
      </c>
      <c r="Q124" s="8">
        <f>+SUMIFS(G:G,B:B,B124)</f>
        <v>16174804</v>
      </c>
      <c r="R124" s="8">
        <f>+SUMIFS(H:H,B:B,B124)</f>
        <v>9865120.5</v>
      </c>
      <c r="S124" s="10">
        <f t="shared" si="3"/>
        <v>0.60990664863697885</v>
      </c>
    </row>
    <row r="125" spans="1:19" x14ac:dyDescent="0.25">
      <c r="A125">
        <v>25</v>
      </c>
      <c r="B125" t="s">
        <v>43</v>
      </c>
      <c r="C125" s="8">
        <v>26663841</v>
      </c>
      <c r="D125" s="8">
        <v>25597223.75</v>
      </c>
      <c r="E125" s="8">
        <v>21317739</v>
      </c>
      <c r="F125" s="8">
        <v>23236978.5</v>
      </c>
      <c r="G125" s="9">
        <f>+C125-E125</f>
        <v>5346102</v>
      </c>
      <c r="H125" s="9">
        <f>+D125-F125</f>
        <v>2360245.25</v>
      </c>
      <c r="I125" s="9">
        <f>+H125-N125</f>
        <v>432998.55000000005</v>
      </c>
      <c r="J125" s="9">
        <f>+H125+N125</f>
        <v>4287491.95</v>
      </c>
      <c r="K125" t="s">
        <v>12</v>
      </c>
      <c r="L125" t="s">
        <v>13</v>
      </c>
      <c r="M125" s="8">
        <f>+ABS(H125-G125)</f>
        <v>2985856.75</v>
      </c>
      <c r="N125" s="8">
        <f>+AVERAGEIFS(M:M,B:B,B125)</f>
        <v>1927246.7</v>
      </c>
      <c r="O125" s="8">
        <v>103706609.25</v>
      </c>
      <c r="P125" s="10">
        <f t="shared" si="2"/>
        <v>1.8583643934921148E-2</v>
      </c>
      <c r="Q125" s="8">
        <f>+SUMIFS(G:G,B:B,B125)</f>
        <v>16174804</v>
      </c>
      <c r="R125" s="8">
        <f>+SUMIFS(H:H,B:B,B125)</f>
        <v>9865120.5</v>
      </c>
      <c r="S125" s="10">
        <f t="shared" si="3"/>
        <v>0.60990664863697885</v>
      </c>
    </row>
    <row r="126" spans="1:19" x14ac:dyDescent="0.25">
      <c r="A126">
        <v>26</v>
      </c>
      <c r="B126" t="s">
        <v>43</v>
      </c>
      <c r="C126" s="8">
        <v>26026637</v>
      </c>
      <c r="D126" s="8">
        <v>25554921</v>
      </c>
      <c r="E126" s="8">
        <v>25925626</v>
      </c>
      <c r="F126" s="8">
        <v>24140205.25</v>
      </c>
      <c r="G126" s="9">
        <f>+C126-E126</f>
        <v>101011</v>
      </c>
      <c r="H126" s="9">
        <f>+D126-F126</f>
        <v>1414715.75</v>
      </c>
      <c r="I126" s="9">
        <f>+H126-N126</f>
        <v>-512530.94999999995</v>
      </c>
      <c r="J126" s="9">
        <f>+H126+N126</f>
        <v>3341962.45</v>
      </c>
      <c r="K126" t="s">
        <v>12</v>
      </c>
      <c r="L126" t="s">
        <v>13</v>
      </c>
      <c r="M126" s="8">
        <f>+ABS(H126-G126)</f>
        <v>1313704.75</v>
      </c>
      <c r="N126" s="8">
        <f>+AVERAGEIFS(M:M,B:B,B126)</f>
        <v>1927246.7</v>
      </c>
      <c r="O126" s="8">
        <v>103706609.25</v>
      </c>
      <c r="P126" s="10">
        <f t="shared" si="2"/>
        <v>1.8583643934921148E-2</v>
      </c>
      <c r="Q126" s="8">
        <f>+SUMIFS(G:G,B:B,B126)</f>
        <v>16174804</v>
      </c>
      <c r="R126" s="8">
        <f>+SUMIFS(H:H,B:B,B126)</f>
        <v>9865120.5</v>
      </c>
      <c r="S126" s="10">
        <f t="shared" si="3"/>
        <v>0.60990664863697885</v>
      </c>
    </row>
    <row r="127" spans="1:19" x14ac:dyDescent="0.25">
      <c r="A127">
        <v>23</v>
      </c>
      <c r="B127" t="s">
        <v>44</v>
      </c>
      <c r="C127" s="8">
        <v>2563334</v>
      </c>
      <c r="D127" s="8">
        <v>2192732.578125</v>
      </c>
      <c r="E127" s="8">
        <v>4767602</v>
      </c>
      <c r="F127" s="8">
        <v>6953788.75</v>
      </c>
      <c r="G127" s="9">
        <f>+C127-E127</f>
        <v>-2204268</v>
      </c>
      <c r="H127" s="9">
        <f>+D127-F127</f>
        <v>-4761056.171875</v>
      </c>
      <c r="I127" s="9">
        <f>+H127-N127</f>
        <v>-7903209.05078125</v>
      </c>
      <c r="J127" s="9">
        <f>+H127+N127</f>
        <v>-1618903.29296875</v>
      </c>
      <c r="K127" t="s">
        <v>12</v>
      </c>
      <c r="L127" t="s">
        <v>13</v>
      </c>
      <c r="M127" s="8">
        <f>+ABS(H127-G127)</f>
        <v>2556788.171875</v>
      </c>
      <c r="N127" s="8">
        <f>+AVERAGEIFS(M:M,B:B,B127)</f>
        <v>3142152.87890625</v>
      </c>
      <c r="O127" s="8">
        <v>26025244.111111112</v>
      </c>
      <c r="P127" s="10">
        <f t="shared" si="2"/>
        <v>0.12073480907580621</v>
      </c>
      <c r="Q127" s="8">
        <f>+SUMIFS(G:G,B:B,B127)</f>
        <v>-24938088</v>
      </c>
      <c r="R127" s="8">
        <f>+SUMIFS(H:H,B:B,B127)</f>
        <v>-20712097.921875</v>
      </c>
      <c r="S127" s="10">
        <f t="shared" si="3"/>
        <v>0.83054073439290932</v>
      </c>
    </row>
    <row r="128" spans="1:19" x14ac:dyDescent="0.25">
      <c r="A128">
        <v>24</v>
      </c>
      <c r="B128" t="s">
        <v>44</v>
      </c>
      <c r="C128" s="8">
        <v>1509248</v>
      </c>
      <c r="D128" s="8">
        <v>2205067.171875</v>
      </c>
      <c r="E128" s="8">
        <v>13491445</v>
      </c>
      <c r="F128" s="8">
        <v>7659184.5625</v>
      </c>
      <c r="G128" s="9">
        <f>+C128-E128</f>
        <v>-11982197</v>
      </c>
      <c r="H128" s="9">
        <f>+D128-F128</f>
        <v>-5454117.390625</v>
      </c>
      <c r="I128" s="9">
        <f>+H128-N128</f>
        <v>-8596270.26953125</v>
      </c>
      <c r="J128" s="9">
        <f>+H128+N128</f>
        <v>-2311964.51171875</v>
      </c>
      <c r="K128" t="s">
        <v>12</v>
      </c>
      <c r="L128" t="s">
        <v>13</v>
      </c>
      <c r="M128" s="8">
        <f>+ABS(H128-G128)</f>
        <v>6528079.609375</v>
      </c>
      <c r="N128" s="8">
        <f>+AVERAGEIFS(M:M,B:B,B128)</f>
        <v>3142152.87890625</v>
      </c>
      <c r="O128" s="8">
        <v>26025244.111111112</v>
      </c>
      <c r="P128" s="10">
        <f t="shared" si="2"/>
        <v>0.12073480907580621</v>
      </c>
      <c r="Q128" s="8">
        <f>+SUMIFS(G:G,B:B,B128)</f>
        <v>-24938088</v>
      </c>
      <c r="R128" s="8">
        <f>+SUMIFS(H:H,B:B,B128)</f>
        <v>-20712097.921875</v>
      </c>
      <c r="S128" s="10">
        <f t="shared" si="3"/>
        <v>0.83054073439290932</v>
      </c>
    </row>
    <row r="129" spans="1:19" x14ac:dyDescent="0.25">
      <c r="A129">
        <v>25</v>
      </c>
      <c r="B129" t="s">
        <v>44</v>
      </c>
      <c r="C129" s="8">
        <v>1976566</v>
      </c>
      <c r="D129" s="8">
        <v>2211914.390625</v>
      </c>
      <c r="E129" s="8">
        <v>5371720</v>
      </c>
      <c r="F129" s="8">
        <v>7221590.9375</v>
      </c>
      <c r="G129" s="9">
        <f>+C129-E129</f>
        <v>-3395154</v>
      </c>
      <c r="H129" s="9">
        <f>+D129-F129</f>
        <v>-5009676.546875</v>
      </c>
      <c r="I129" s="9">
        <f>+H129-N129</f>
        <v>-8151829.42578125</v>
      </c>
      <c r="J129" s="9">
        <f>+H129+N129</f>
        <v>-1867523.66796875</v>
      </c>
      <c r="K129" t="s">
        <v>12</v>
      </c>
      <c r="L129" t="s">
        <v>13</v>
      </c>
      <c r="M129" s="8">
        <f>+ABS(H129-G129)</f>
        <v>1614522.546875</v>
      </c>
      <c r="N129" s="8">
        <f>+AVERAGEIFS(M:M,B:B,B129)</f>
        <v>3142152.87890625</v>
      </c>
      <c r="O129" s="8">
        <v>26025244.111111112</v>
      </c>
      <c r="P129" s="10">
        <f t="shared" si="2"/>
        <v>0.12073480907580621</v>
      </c>
      <c r="Q129" s="8">
        <f>+SUMIFS(G:G,B:B,B129)</f>
        <v>-24938088</v>
      </c>
      <c r="R129" s="8">
        <f>+SUMIFS(H:H,B:B,B129)</f>
        <v>-20712097.921875</v>
      </c>
      <c r="S129" s="10">
        <f t="shared" si="3"/>
        <v>0.83054073439290932</v>
      </c>
    </row>
    <row r="130" spans="1:19" x14ac:dyDescent="0.25">
      <c r="A130">
        <v>26</v>
      </c>
      <c r="B130" t="s">
        <v>44</v>
      </c>
      <c r="C130" s="8">
        <v>2651538</v>
      </c>
      <c r="D130" s="8">
        <v>2166029.6875</v>
      </c>
      <c r="E130" s="8">
        <v>10008007</v>
      </c>
      <c r="F130" s="8">
        <v>7653277.5</v>
      </c>
      <c r="G130" s="9">
        <f>+C130-E130</f>
        <v>-7356469</v>
      </c>
      <c r="H130" s="9">
        <f>+D130-F130</f>
        <v>-5487247.8125</v>
      </c>
      <c r="I130" s="9">
        <f>+H130-N130</f>
        <v>-8629400.69140625</v>
      </c>
      <c r="J130" s="9">
        <f>+H130+N130</f>
        <v>-2345094.93359375</v>
      </c>
      <c r="K130" t="s">
        <v>12</v>
      </c>
      <c r="L130" t="s">
        <v>13</v>
      </c>
      <c r="M130" s="8">
        <f>+ABS(H130-G130)</f>
        <v>1869221.1875</v>
      </c>
      <c r="N130" s="8">
        <f>+AVERAGEIFS(M:M,B:B,B130)</f>
        <v>3142152.87890625</v>
      </c>
      <c r="O130" s="8">
        <v>26025244.111111112</v>
      </c>
      <c r="P130" s="10">
        <f t="shared" si="2"/>
        <v>0.12073480907580621</v>
      </c>
      <c r="Q130" s="8">
        <f>+SUMIFS(G:G,B:B,B130)</f>
        <v>-24938088</v>
      </c>
      <c r="R130" s="8">
        <f>+SUMIFS(H:H,B:B,B130)</f>
        <v>-20712097.921875</v>
      </c>
      <c r="S130" s="10">
        <f t="shared" si="3"/>
        <v>0.83054073439290932</v>
      </c>
    </row>
    <row r="131" spans="1:19" x14ac:dyDescent="0.25">
      <c r="A131">
        <v>22</v>
      </c>
      <c r="B131" t="s">
        <v>45</v>
      </c>
      <c r="C131" s="8">
        <v>2726523</v>
      </c>
      <c r="D131" s="8">
        <v>2142926.75</v>
      </c>
      <c r="E131" s="8">
        <v>1229925</v>
      </c>
      <c r="F131" s="8">
        <v>1972463.25</v>
      </c>
      <c r="G131" s="9">
        <f>+C131-E131</f>
        <v>1496598</v>
      </c>
      <c r="H131" s="9">
        <f>+D131-F131</f>
        <v>170463.5</v>
      </c>
      <c r="I131" s="9">
        <f>+H131-N131</f>
        <v>-5578520.375</v>
      </c>
      <c r="J131" s="9">
        <f>+H131+N131</f>
        <v>5919447.375</v>
      </c>
      <c r="K131" t="s">
        <v>15</v>
      </c>
      <c r="L131" s="11" t="s">
        <v>16</v>
      </c>
      <c r="M131" s="8">
        <f>+ABS(H131-G131)</f>
        <v>1326134.5</v>
      </c>
      <c r="N131" s="8">
        <f>+AVERAGEIFS(M:M,B:B,B131)</f>
        <v>5748983.875</v>
      </c>
      <c r="O131" s="8">
        <v>75040207.388888896</v>
      </c>
      <c r="P131" s="10">
        <f t="shared" ref="P131:P194" si="4">+N131/O131</f>
        <v>7.6612046728581462E-2</v>
      </c>
      <c r="Q131" s="8">
        <f>+SUMIFS(G:G,B:B,B131)</f>
        <v>18656769</v>
      </c>
      <c r="R131" s="8">
        <f>+SUMIFS(H:H,B:B,B131)</f>
        <v>16474193.375</v>
      </c>
      <c r="S131" s="10">
        <f t="shared" ref="S131:S194" si="5">+R131/Q131</f>
        <v>0.8830142762125639</v>
      </c>
    </row>
    <row r="132" spans="1:19" x14ac:dyDescent="0.25">
      <c r="A132">
        <v>23</v>
      </c>
      <c r="B132" t="s">
        <v>45</v>
      </c>
      <c r="C132" s="8">
        <v>21336791</v>
      </c>
      <c r="D132" s="8">
        <v>19391709</v>
      </c>
      <c r="E132" s="8">
        <v>12761460</v>
      </c>
      <c r="F132" s="8">
        <v>14868650.5</v>
      </c>
      <c r="G132" s="9">
        <f>+C132-E132</f>
        <v>8575331</v>
      </c>
      <c r="H132" s="9">
        <f>+D132-F132</f>
        <v>4523058.5</v>
      </c>
      <c r="I132" s="9">
        <f>+H132-N132</f>
        <v>-1225925.375</v>
      </c>
      <c r="J132" s="9">
        <f>+H132+N132</f>
        <v>10272042.375</v>
      </c>
      <c r="K132" t="s">
        <v>15</v>
      </c>
      <c r="L132" s="11" t="s">
        <v>16</v>
      </c>
      <c r="M132" s="8">
        <f>+ABS(H132-G132)</f>
        <v>4052272.5</v>
      </c>
      <c r="N132" s="8">
        <f>+AVERAGEIFS(M:M,B:B,B132)</f>
        <v>5748983.875</v>
      </c>
      <c r="O132" s="8">
        <v>75040207.388888896</v>
      </c>
      <c r="P132" s="10">
        <f t="shared" si="4"/>
        <v>7.6612046728581462E-2</v>
      </c>
      <c r="Q132" s="8">
        <f>+SUMIFS(G:G,B:B,B132)</f>
        <v>18656769</v>
      </c>
      <c r="R132" s="8">
        <f>+SUMIFS(H:H,B:B,B132)</f>
        <v>16474193.375</v>
      </c>
      <c r="S132" s="10">
        <f t="shared" si="5"/>
        <v>0.8830142762125639</v>
      </c>
    </row>
    <row r="133" spans="1:19" x14ac:dyDescent="0.25">
      <c r="A133">
        <v>24</v>
      </c>
      <c r="B133" t="s">
        <v>45</v>
      </c>
      <c r="C133" s="8">
        <v>19465738</v>
      </c>
      <c r="D133" s="8">
        <v>19263460.75</v>
      </c>
      <c r="E133" s="8">
        <v>11242692</v>
      </c>
      <c r="F133" s="8">
        <v>14693799.25</v>
      </c>
      <c r="G133" s="9">
        <f>+C133-E133</f>
        <v>8223046</v>
      </c>
      <c r="H133" s="9">
        <f>+D133-F133</f>
        <v>4569661.5</v>
      </c>
      <c r="I133" s="9">
        <f>+H133-N133</f>
        <v>-1179322.375</v>
      </c>
      <c r="J133" s="9">
        <f>+H133+N133</f>
        <v>10318645.375</v>
      </c>
      <c r="K133" t="s">
        <v>15</v>
      </c>
      <c r="L133" s="11" t="s">
        <v>16</v>
      </c>
      <c r="M133" s="8">
        <f>+ABS(H133-G133)</f>
        <v>3653384.5</v>
      </c>
      <c r="N133" s="8">
        <f>+AVERAGEIFS(M:M,B:B,B133)</f>
        <v>5748983.875</v>
      </c>
      <c r="O133" s="8">
        <v>75040207.388888896</v>
      </c>
      <c r="P133" s="10">
        <f t="shared" si="4"/>
        <v>7.6612046728581462E-2</v>
      </c>
      <c r="Q133" s="8">
        <f>+SUMIFS(G:G,B:B,B133)</f>
        <v>18656769</v>
      </c>
      <c r="R133" s="8">
        <f>+SUMIFS(H:H,B:B,B133)</f>
        <v>16474193.375</v>
      </c>
      <c r="S133" s="10">
        <f t="shared" si="5"/>
        <v>0.8830142762125639</v>
      </c>
    </row>
    <row r="134" spans="1:19" x14ac:dyDescent="0.25">
      <c r="A134">
        <v>25</v>
      </c>
      <c r="B134" t="s">
        <v>45</v>
      </c>
      <c r="C134" s="8">
        <v>24087786</v>
      </c>
      <c r="D134" s="8">
        <v>19307204.25</v>
      </c>
      <c r="E134" s="8">
        <v>13843625</v>
      </c>
      <c r="F134" s="8">
        <v>15494999.25</v>
      </c>
      <c r="G134" s="9">
        <f>+C134-E134</f>
        <v>10244161</v>
      </c>
      <c r="H134" s="9">
        <f>+D134-F134</f>
        <v>3812205</v>
      </c>
      <c r="I134" s="9">
        <f>+H134-N134</f>
        <v>-1936778.875</v>
      </c>
      <c r="J134" s="9">
        <f>+H134+N134</f>
        <v>9561188.875</v>
      </c>
      <c r="K134" t="s">
        <v>15</v>
      </c>
      <c r="L134" s="11" t="s">
        <v>16</v>
      </c>
      <c r="M134" s="8">
        <f>+ABS(H134-G134)</f>
        <v>6431956</v>
      </c>
      <c r="N134" s="8">
        <f>+AVERAGEIFS(M:M,B:B,B134)</f>
        <v>5748983.875</v>
      </c>
      <c r="O134" s="8">
        <v>75040207.388888896</v>
      </c>
      <c r="P134" s="10">
        <f t="shared" si="4"/>
        <v>7.6612046728581462E-2</v>
      </c>
      <c r="Q134" s="8">
        <f>+SUMIFS(G:G,B:B,B134)</f>
        <v>18656769</v>
      </c>
      <c r="R134" s="8">
        <f>+SUMIFS(H:H,B:B,B134)</f>
        <v>16474193.375</v>
      </c>
      <c r="S134" s="10">
        <f t="shared" si="5"/>
        <v>0.8830142762125639</v>
      </c>
    </row>
    <row r="135" spans="1:19" x14ac:dyDescent="0.25">
      <c r="A135">
        <v>26</v>
      </c>
      <c r="B135" t="s">
        <v>45</v>
      </c>
      <c r="C135" s="8">
        <v>20303095</v>
      </c>
      <c r="D135" s="8">
        <v>19089179</v>
      </c>
      <c r="E135" s="8">
        <v>30185462</v>
      </c>
      <c r="F135" s="8">
        <v>15690374.125</v>
      </c>
      <c r="G135" s="9">
        <f>+C135-E135</f>
        <v>-9882367</v>
      </c>
      <c r="H135" s="9">
        <f>+D135-F135</f>
        <v>3398804.875</v>
      </c>
      <c r="I135" s="9">
        <f>+H135-N135</f>
        <v>-2350179</v>
      </c>
      <c r="J135" s="9">
        <f>+H135+N135</f>
        <v>9147788.75</v>
      </c>
      <c r="K135" t="s">
        <v>15</v>
      </c>
      <c r="L135" s="11" t="s">
        <v>16</v>
      </c>
      <c r="M135" s="8">
        <f>+ABS(H135-G135)</f>
        <v>13281171.875</v>
      </c>
      <c r="N135" s="8">
        <f>+AVERAGEIFS(M:M,B:B,B135)</f>
        <v>5748983.875</v>
      </c>
      <c r="O135" s="8">
        <v>75040207.388888896</v>
      </c>
      <c r="P135" s="10">
        <f t="shared" si="4"/>
        <v>7.6612046728581462E-2</v>
      </c>
      <c r="Q135" s="8">
        <f>+SUMIFS(G:G,B:B,B135)</f>
        <v>18656769</v>
      </c>
      <c r="R135" s="8">
        <f>+SUMIFS(H:H,B:B,B135)</f>
        <v>16474193.375</v>
      </c>
      <c r="S135" s="10">
        <f t="shared" si="5"/>
        <v>0.8830142762125639</v>
      </c>
    </row>
    <row r="136" spans="1:19" x14ac:dyDescent="0.25">
      <c r="A136">
        <v>22</v>
      </c>
      <c r="B136" t="s">
        <v>46</v>
      </c>
      <c r="C136" s="8">
        <v>2984797</v>
      </c>
      <c r="D136" s="8">
        <v>2048177.5</v>
      </c>
      <c r="E136" s="8">
        <v>2965838</v>
      </c>
      <c r="F136" s="8">
        <v>3792704.75</v>
      </c>
      <c r="G136" s="9">
        <f>+C136-E136</f>
        <v>18959</v>
      </c>
      <c r="H136" s="9">
        <f>+D136-F136</f>
        <v>-1744527.25</v>
      </c>
      <c r="I136" s="9">
        <f>+H136-N136</f>
        <v>-6688834.7999999998</v>
      </c>
      <c r="J136" s="9">
        <f>+H136+N136</f>
        <v>3199780.3</v>
      </c>
      <c r="K136" t="s">
        <v>15</v>
      </c>
      <c r="L136" s="11" t="s">
        <v>16</v>
      </c>
      <c r="M136" s="8">
        <f>+ABS(H136-G136)</f>
        <v>1763486.25</v>
      </c>
      <c r="N136" s="8">
        <f>+AVERAGEIFS(M:M,B:B,B136)</f>
        <v>4944307.55</v>
      </c>
      <c r="O136" s="8">
        <v>119678282.33333333</v>
      </c>
      <c r="P136" s="10">
        <f t="shared" si="4"/>
        <v>4.1313323132670741E-2</v>
      </c>
      <c r="Q136" s="8">
        <f>+SUMIFS(G:G,B:B,B136)</f>
        <v>-47020073</v>
      </c>
      <c r="R136" s="8">
        <f>+SUMIFS(H:H,B:B,B136)</f>
        <v>-25825507.75</v>
      </c>
      <c r="S136" s="10">
        <f t="shared" si="5"/>
        <v>0.54924431423149855</v>
      </c>
    </row>
    <row r="137" spans="1:19" x14ac:dyDescent="0.25">
      <c r="A137">
        <v>23</v>
      </c>
      <c r="B137" t="s">
        <v>46</v>
      </c>
      <c r="C137" s="8">
        <v>26513246</v>
      </c>
      <c r="D137" s="8">
        <v>23950426</v>
      </c>
      <c r="E137" s="8">
        <v>35181513</v>
      </c>
      <c r="F137" s="8">
        <v>29242730.75</v>
      </c>
      <c r="G137" s="9">
        <f>+C137-E137</f>
        <v>-8668267</v>
      </c>
      <c r="H137" s="9">
        <f>+D137-F137</f>
        <v>-5292304.75</v>
      </c>
      <c r="I137" s="9">
        <f>+H137-N137</f>
        <v>-10236612.300000001</v>
      </c>
      <c r="J137" s="9">
        <f>+H137+N137</f>
        <v>-347997.20000000019</v>
      </c>
      <c r="K137" t="s">
        <v>15</v>
      </c>
      <c r="L137" s="11" t="s">
        <v>16</v>
      </c>
      <c r="M137" s="8">
        <f>+ABS(H137-G137)</f>
        <v>3375962.25</v>
      </c>
      <c r="N137" s="8">
        <f>+AVERAGEIFS(M:M,B:B,B137)</f>
        <v>4944307.55</v>
      </c>
      <c r="O137" s="8">
        <v>119678282.33333333</v>
      </c>
      <c r="P137" s="10">
        <f t="shared" si="4"/>
        <v>4.1313323132670741E-2</v>
      </c>
      <c r="Q137" s="8">
        <f>+SUMIFS(G:G,B:B,B137)</f>
        <v>-47020073</v>
      </c>
      <c r="R137" s="8">
        <f>+SUMIFS(H:H,B:B,B137)</f>
        <v>-25825507.75</v>
      </c>
      <c r="S137" s="10">
        <f t="shared" si="5"/>
        <v>0.54924431423149855</v>
      </c>
    </row>
    <row r="138" spans="1:19" x14ac:dyDescent="0.25">
      <c r="A138">
        <v>24</v>
      </c>
      <c r="B138" t="s">
        <v>46</v>
      </c>
      <c r="C138" s="8">
        <v>20874079</v>
      </c>
      <c r="D138" s="8">
        <v>24139076</v>
      </c>
      <c r="E138" s="8">
        <v>33804958</v>
      </c>
      <c r="F138" s="8">
        <v>29950189.25</v>
      </c>
      <c r="G138" s="9">
        <f>+C138-E138</f>
        <v>-12930879</v>
      </c>
      <c r="H138" s="9">
        <f>+D138-F138</f>
        <v>-5811113.25</v>
      </c>
      <c r="I138" s="9">
        <f>+H138-N138</f>
        <v>-10755420.800000001</v>
      </c>
      <c r="J138" s="9">
        <f>+H138+N138</f>
        <v>-866805.70000000019</v>
      </c>
      <c r="K138" t="s">
        <v>15</v>
      </c>
      <c r="L138" s="11" t="s">
        <v>16</v>
      </c>
      <c r="M138" s="8">
        <f>+ABS(H138-G138)</f>
        <v>7119765.75</v>
      </c>
      <c r="N138" s="8">
        <f>+AVERAGEIFS(M:M,B:B,B138)</f>
        <v>4944307.55</v>
      </c>
      <c r="O138" s="8">
        <v>119678282.33333333</v>
      </c>
      <c r="P138" s="10">
        <f t="shared" si="4"/>
        <v>4.1313323132670741E-2</v>
      </c>
      <c r="Q138" s="8">
        <f>+SUMIFS(G:G,B:B,B138)</f>
        <v>-47020073</v>
      </c>
      <c r="R138" s="8">
        <f>+SUMIFS(H:H,B:B,B138)</f>
        <v>-25825507.75</v>
      </c>
      <c r="S138" s="10">
        <f t="shared" si="5"/>
        <v>0.54924431423149855</v>
      </c>
    </row>
    <row r="139" spans="1:19" x14ac:dyDescent="0.25">
      <c r="A139">
        <v>25</v>
      </c>
      <c r="B139" t="s">
        <v>46</v>
      </c>
      <c r="C139" s="8">
        <v>24494606</v>
      </c>
      <c r="D139" s="8">
        <v>24218109.5</v>
      </c>
      <c r="E139" s="8">
        <v>42799590</v>
      </c>
      <c r="F139" s="8">
        <v>30255267.25</v>
      </c>
      <c r="G139" s="9">
        <f>+C139-E139</f>
        <v>-18304984</v>
      </c>
      <c r="H139" s="9">
        <f>+D139-F139</f>
        <v>-6037157.75</v>
      </c>
      <c r="I139" s="9">
        <f>+H139-N139</f>
        <v>-10981465.300000001</v>
      </c>
      <c r="J139" s="9">
        <f>+H139+N139</f>
        <v>-1092850.2000000002</v>
      </c>
      <c r="K139" t="s">
        <v>15</v>
      </c>
      <c r="L139" s="11" t="s">
        <v>16</v>
      </c>
      <c r="M139" s="8">
        <f>+ABS(H139-G139)</f>
        <v>12267826.25</v>
      </c>
      <c r="N139" s="8">
        <f>+AVERAGEIFS(M:M,B:B,B139)</f>
        <v>4944307.55</v>
      </c>
      <c r="O139" s="8">
        <v>119678282.33333333</v>
      </c>
      <c r="P139" s="10">
        <f t="shared" si="4"/>
        <v>4.1313323132670741E-2</v>
      </c>
      <c r="Q139" s="8">
        <f>+SUMIFS(G:G,B:B,B139)</f>
        <v>-47020073</v>
      </c>
      <c r="R139" s="8">
        <f>+SUMIFS(H:H,B:B,B139)</f>
        <v>-25825507.75</v>
      </c>
      <c r="S139" s="10">
        <f t="shared" si="5"/>
        <v>0.54924431423149855</v>
      </c>
    </row>
    <row r="140" spans="1:19" x14ac:dyDescent="0.25">
      <c r="A140">
        <v>26</v>
      </c>
      <c r="B140" t="s">
        <v>46</v>
      </c>
      <c r="C140" s="8">
        <v>24742992</v>
      </c>
      <c r="D140" s="8">
        <v>24619559.25</v>
      </c>
      <c r="E140" s="8">
        <v>31877894</v>
      </c>
      <c r="F140" s="8">
        <v>31559964</v>
      </c>
      <c r="G140" s="9">
        <f>+C140-E140</f>
        <v>-7134902</v>
      </c>
      <c r="H140" s="9">
        <f>+D140-F140</f>
        <v>-6940404.75</v>
      </c>
      <c r="I140" s="9">
        <f>+H140-N140</f>
        <v>-11884712.300000001</v>
      </c>
      <c r="J140" s="9">
        <f>+H140+N140</f>
        <v>-1996097.2000000002</v>
      </c>
      <c r="K140" t="s">
        <v>15</v>
      </c>
      <c r="L140" s="11" t="s">
        <v>16</v>
      </c>
      <c r="M140" s="8">
        <f>+ABS(H140-G140)</f>
        <v>194497.25</v>
      </c>
      <c r="N140" s="8">
        <f>+AVERAGEIFS(M:M,B:B,B140)</f>
        <v>4944307.55</v>
      </c>
      <c r="O140" s="8">
        <v>119678282.33333333</v>
      </c>
      <c r="P140" s="10">
        <f t="shared" si="4"/>
        <v>4.1313323132670741E-2</v>
      </c>
      <c r="Q140" s="8">
        <f>+SUMIFS(G:G,B:B,B140)</f>
        <v>-47020073</v>
      </c>
      <c r="R140" s="8">
        <f>+SUMIFS(H:H,B:B,B140)</f>
        <v>-25825507.75</v>
      </c>
      <c r="S140" s="10">
        <f t="shared" si="5"/>
        <v>0.54924431423149855</v>
      </c>
    </row>
    <row r="141" spans="1:19" x14ac:dyDescent="0.25">
      <c r="A141">
        <v>22</v>
      </c>
      <c r="B141" t="s">
        <v>47</v>
      </c>
      <c r="C141" s="8">
        <v>6255348</v>
      </c>
      <c r="D141" s="8">
        <v>4012122.75</v>
      </c>
      <c r="E141" s="8">
        <v>3547700</v>
      </c>
      <c r="F141" s="8">
        <v>2711007.25</v>
      </c>
      <c r="G141" s="9">
        <f>+C141-E141</f>
        <v>2707648</v>
      </c>
      <c r="H141" s="9">
        <f>+D141-F141</f>
        <v>1301115.5</v>
      </c>
      <c r="I141" s="9">
        <f>+H141-N141</f>
        <v>-5719055.9000000004</v>
      </c>
      <c r="J141" s="9">
        <f>+H141+N141</f>
        <v>8321286.9000000004</v>
      </c>
      <c r="K141" t="s">
        <v>12</v>
      </c>
      <c r="L141" t="s">
        <v>13</v>
      </c>
      <c r="M141" s="8">
        <f>+ABS(H141-G141)</f>
        <v>1406532.5</v>
      </c>
      <c r="N141" s="8">
        <f>+AVERAGEIFS(M:M,B:B,B141)</f>
        <v>7020171.4000000004</v>
      </c>
      <c r="O141" s="8">
        <v>151444760.8611111</v>
      </c>
      <c r="P141" s="10">
        <f t="shared" si="4"/>
        <v>4.6354666612984707E-2</v>
      </c>
      <c r="Q141" s="8">
        <f>+SUMIFS(G:G,B:B,B141)</f>
        <v>40771294</v>
      </c>
      <c r="R141" s="8">
        <f>+SUMIFS(H:H,B:B,B141)</f>
        <v>48153622.5</v>
      </c>
      <c r="S141" s="10">
        <f t="shared" si="5"/>
        <v>1.1810668187279021</v>
      </c>
    </row>
    <row r="142" spans="1:19" x14ac:dyDescent="0.25">
      <c r="A142">
        <v>23</v>
      </c>
      <c r="B142" t="s">
        <v>47</v>
      </c>
      <c r="C142" s="8">
        <v>41212558</v>
      </c>
      <c r="D142" s="8">
        <v>37555941</v>
      </c>
      <c r="E142" s="8">
        <v>25823647</v>
      </c>
      <c r="F142" s="8">
        <v>25521546</v>
      </c>
      <c r="G142" s="9">
        <f>+C142-E142</f>
        <v>15388911</v>
      </c>
      <c r="H142" s="9">
        <f>+D142-F142</f>
        <v>12034395</v>
      </c>
      <c r="I142" s="9">
        <f>+H142-N142</f>
        <v>5014223.5999999996</v>
      </c>
      <c r="J142" s="9">
        <f>+H142+N142</f>
        <v>19054566.399999999</v>
      </c>
      <c r="K142" t="s">
        <v>12</v>
      </c>
      <c r="L142" t="s">
        <v>13</v>
      </c>
      <c r="M142" s="8">
        <f>+ABS(H142-G142)</f>
        <v>3354516</v>
      </c>
      <c r="N142" s="8">
        <f>+AVERAGEIFS(M:M,B:B,B142)</f>
        <v>7020171.4000000004</v>
      </c>
      <c r="O142" s="8">
        <v>151444760.8611111</v>
      </c>
      <c r="P142" s="10">
        <f t="shared" si="4"/>
        <v>4.6354666612984707E-2</v>
      </c>
      <c r="Q142" s="8">
        <f>+SUMIFS(G:G,B:B,B142)</f>
        <v>40771294</v>
      </c>
      <c r="R142" s="8">
        <f>+SUMIFS(H:H,B:B,B142)</f>
        <v>48153622.5</v>
      </c>
      <c r="S142" s="10">
        <f t="shared" si="5"/>
        <v>1.1810668187279021</v>
      </c>
    </row>
    <row r="143" spans="1:19" x14ac:dyDescent="0.25">
      <c r="A143">
        <v>24</v>
      </c>
      <c r="B143" t="s">
        <v>47</v>
      </c>
      <c r="C143" s="8">
        <v>35871373</v>
      </c>
      <c r="D143" s="8">
        <v>37895135.75</v>
      </c>
      <c r="E143" s="8">
        <v>23972021</v>
      </c>
      <c r="F143" s="8">
        <v>25409203.75</v>
      </c>
      <c r="G143" s="9">
        <f>+C143-E143</f>
        <v>11899352</v>
      </c>
      <c r="H143" s="9">
        <f>+D143-F143</f>
        <v>12485932</v>
      </c>
      <c r="I143" s="9">
        <f>+H143-N143</f>
        <v>5465760.5999999996</v>
      </c>
      <c r="J143" s="9">
        <f>+H143+N143</f>
        <v>19506103.399999999</v>
      </c>
      <c r="K143" t="s">
        <v>12</v>
      </c>
      <c r="L143" t="s">
        <v>13</v>
      </c>
      <c r="M143" s="8">
        <f>+ABS(H143-G143)</f>
        <v>586580</v>
      </c>
      <c r="N143" s="8">
        <f>+AVERAGEIFS(M:M,B:B,B143)</f>
        <v>7020171.4000000004</v>
      </c>
      <c r="O143" s="8">
        <v>151444760.8611111</v>
      </c>
      <c r="P143" s="10">
        <f t="shared" si="4"/>
        <v>4.6354666612984707E-2</v>
      </c>
      <c r="Q143" s="8">
        <f>+SUMIFS(G:G,B:B,B143)</f>
        <v>40771294</v>
      </c>
      <c r="R143" s="8">
        <f>+SUMIFS(H:H,B:B,B143)</f>
        <v>48153622.5</v>
      </c>
      <c r="S143" s="10">
        <f t="shared" si="5"/>
        <v>1.1810668187279021</v>
      </c>
    </row>
    <row r="144" spans="1:19" x14ac:dyDescent="0.25">
      <c r="A144">
        <v>25</v>
      </c>
      <c r="B144" t="s">
        <v>47</v>
      </c>
      <c r="C144" s="8">
        <v>45140455</v>
      </c>
      <c r="D144" s="8">
        <v>37958429.75</v>
      </c>
      <c r="E144" s="8">
        <v>25030994</v>
      </c>
      <c r="F144" s="8">
        <v>26947184.5</v>
      </c>
      <c r="G144" s="9">
        <f>+C144-E144</f>
        <v>20109461</v>
      </c>
      <c r="H144" s="9">
        <f>+D144-F144</f>
        <v>11011245.25</v>
      </c>
      <c r="I144" s="9">
        <f>+H144-N144</f>
        <v>3991073.8499999996</v>
      </c>
      <c r="J144" s="9">
        <f>+H144+N144</f>
        <v>18031416.649999999</v>
      </c>
      <c r="K144" t="s">
        <v>12</v>
      </c>
      <c r="L144" t="s">
        <v>13</v>
      </c>
      <c r="M144" s="8">
        <f>+ABS(H144-G144)</f>
        <v>9098215.75</v>
      </c>
      <c r="N144" s="8">
        <f>+AVERAGEIFS(M:M,B:B,B144)</f>
        <v>7020171.4000000004</v>
      </c>
      <c r="O144" s="8">
        <v>151444760.8611111</v>
      </c>
      <c r="P144" s="10">
        <f t="shared" si="4"/>
        <v>4.6354666612984707E-2</v>
      </c>
      <c r="Q144" s="8">
        <f>+SUMIFS(G:G,B:B,B144)</f>
        <v>40771294</v>
      </c>
      <c r="R144" s="8">
        <f>+SUMIFS(H:H,B:B,B144)</f>
        <v>48153622.5</v>
      </c>
      <c r="S144" s="10">
        <f t="shared" si="5"/>
        <v>1.1810668187279021</v>
      </c>
    </row>
    <row r="145" spans="1:19" x14ac:dyDescent="0.25">
      <c r="A145">
        <v>26</v>
      </c>
      <c r="B145" t="s">
        <v>47</v>
      </c>
      <c r="C145" s="8">
        <v>36637149</v>
      </c>
      <c r="D145" s="8">
        <v>38106809.75</v>
      </c>
      <c r="E145" s="13">
        <v>45971227</v>
      </c>
      <c r="F145" s="8">
        <v>26785875</v>
      </c>
      <c r="G145" s="9">
        <f>+C145-E145</f>
        <v>-9334078</v>
      </c>
      <c r="H145" s="9">
        <f>+D145-F145</f>
        <v>11320934.75</v>
      </c>
      <c r="I145" s="9">
        <f>+H145-N145</f>
        <v>4300763.3499999996</v>
      </c>
      <c r="J145" s="9">
        <f>+H145+N145</f>
        <v>18341106.149999999</v>
      </c>
      <c r="K145" t="s">
        <v>12</v>
      </c>
      <c r="L145" t="s">
        <v>13</v>
      </c>
      <c r="M145" s="8">
        <f>+ABS(H145-G145)</f>
        <v>20655012.75</v>
      </c>
      <c r="N145" s="8">
        <f>+AVERAGEIFS(M:M,B:B,B145)</f>
        <v>7020171.4000000004</v>
      </c>
      <c r="O145" s="8">
        <v>151444760.8611111</v>
      </c>
      <c r="P145" s="10">
        <f t="shared" si="4"/>
        <v>4.6354666612984707E-2</v>
      </c>
      <c r="Q145" s="8">
        <f>+SUMIFS(G:G,B:B,B145)</f>
        <v>40771294</v>
      </c>
      <c r="R145" s="8">
        <f>+SUMIFS(H:H,B:B,B145)</f>
        <v>48153622.5</v>
      </c>
      <c r="S145" s="10">
        <f t="shared" si="5"/>
        <v>1.1810668187279021</v>
      </c>
    </row>
    <row r="146" spans="1:19" x14ac:dyDescent="0.25">
      <c r="A146">
        <v>22</v>
      </c>
      <c r="B146" t="s">
        <v>48</v>
      </c>
      <c r="C146" s="8">
        <v>467211</v>
      </c>
      <c r="D146" s="8">
        <v>505891.71875</v>
      </c>
      <c r="E146" s="8">
        <v>1979708</v>
      </c>
      <c r="F146" s="8">
        <v>2387804.5</v>
      </c>
      <c r="G146" s="9">
        <f>+C146-E146</f>
        <v>-1512497</v>
      </c>
      <c r="H146" s="9">
        <f>+D146-F146</f>
        <v>-1881912.78125</v>
      </c>
      <c r="I146" s="9">
        <f>+H146-N146</f>
        <v>-2855055.6312500001</v>
      </c>
      <c r="J146" s="9">
        <f>+H146+N146</f>
        <v>-908769.93125000002</v>
      </c>
      <c r="K146" t="s">
        <v>28</v>
      </c>
      <c r="L146" t="s">
        <v>29</v>
      </c>
      <c r="M146" s="8">
        <f>+ABS(H146-G146)</f>
        <v>369415.78125</v>
      </c>
      <c r="N146" s="8">
        <f>+AVERAGEIFS(M:M,B:B,B146)</f>
        <v>973142.85</v>
      </c>
      <c r="O146" s="8">
        <v>46499790.694444448</v>
      </c>
      <c r="P146" s="10">
        <f t="shared" si="4"/>
        <v>2.0927897426348329E-2</v>
      </c>
      <c r="Q146" s="8">
        <f>+SUMIFS(G:G,B:B,B146)</f>
        <v>-27203620</v>
      </c>
      <c r="R146" s="8">
        <f>+SUMIFS(H:H,B:B,B146)</f>
        <v>-27925558.125</v>
      </c>
      <c r="S146" s="10">
        <f t="shared" si="5"/>
        <v>1.0265383108939179</v>
      </c>
    </row>
    <row r="147" spans="1:19" x14ac:dyDescent="0.25">
      <c r="A147">
        <v>23</v>
      </c>
      <c r="B147" t="s">
        <v>48</v>
      </c>
      <c r="C147" s="8">
        <v>7963408</v>
      </c>
      <c r="D147" s="8">
        <v>6978295.625</v>
      </c>
      <c r="E147" s="8">
        <v>15702171</v>
      </c>
      <c r="F147" s="8">
        <v>13161420.125</v>
      </c>
      <c r="G147" s="9">
        <f>+C147-E147</f>
        <v>-7738763</v>
      </c>
      <c r="H147" s="9">
        <f>+D147-F147</f>
        <v>-6183124.5</v>
      </c>
      <c r="I147" s="9">
        <f>+H147-N147</f>
        <v>-7156267.3499999996</v>
      </c>
      <c r="J147" s="9">
        <f>+H147+N147</f>
        <v>-5209981.6500000004</v>
      </c>
      <c r="K147" t="s">
        <v>28</v>
      </c>
      <c r="L147" t="s">
        <v>29</v>
      </c>
      <c r="M147" s="8">
        <f>+ABS(H147-G147)</f>
        <v>1555638.5</v>
      </c>
      <c r="N147" s="8">
        <f>+AVERAGEIFS(M:M,B:B,B147)</f>
        <v>973142.85</v>
      </c>
      <c r="O147" s="8">
        <v>46499790.694444448</v>
      </c>
      <c r="P147" s="10">
        <f t="shared" si="4"/>
        <v>2.0927897426348329E-2</v>
      </c>
      <c r="Q147" s="8">
        <f>+SUMIFS(G:G,B:B,B147)</f>
        <v>-27203620</v>
      </c>
      <c r="R147" s="8">
        <f>+SUMIFS(H:H,B:B,B147)</f>
        <v>-27925558.125</v>
      </c>
      <c r="S147" s="10">
        <f t="shared" si="5"/>
        <v>1.0265383108939179</v>
      </c>
    </row>
    <row r="148" spans="1:19" x14ac:dyDescent="0.25">
      <c r="A148">
        <v>24</v>
      </c>
      <c r="B148" t="s">
        <v>48</v>
      </c>
      <c r="C148" s="8">
        <v>7322705</v>
      </c>
      <c r="D148" s="8">
        <v>6707345.59375</v>
      </c>
      <c r="E148" s="8">
        <v>11829443</v>
      </c>
      <c r="F148" s="8">
        <v>13638494</v>
      </c>
      <c r="G148" s="9">
        <f>+C148-E148</f>
        <v>-4506738</v>
      </c>
      <c r="H148" s="9">
        <f>+D148-F148</f>
        <v>-6931148.40625</v>
      </c>
      <c r="I148" s="9">
        <f>+H148-N148</f>
        <v>-7904291.2562499996</v>
      </c>
      <c r="J148" s="9">
        <f>+H148+N148</f>
        <v>-5958005.5562500004</v>
      </c>
      <c r="K148" t="s">
        <v>28</v>
      </c>
      <c r="L148" t="s">
        <v>29</v>
      </c>
      <c r="M148" s="8">
        <f>+ABS(H148-G148)</f>
        <v>2424410.40625</v>
      </c>
      <c r="N148" s="8">
        <f>+AVERAGEIFS(M:M,B:B,B148)</f>
        <v>973142.85</v>
      </c>
      <c r="O148" s="8">
        <v>46499790.694444448</v>
      </c>
      <c r="P148" s="10">
        <f t="shared" si="4"/>
        <v>2.0927897426348329E-2</v>
      </c>
      <c r="Q148" s="8">
        <f>+SUMIFS(G:G,B:B,B148)</f>
        <v>-27203620</v>
      </c>
      <c r="R148" s="8">
        <f>+SUMIFS(H:H,B:B,B148)</f>
        <v>-27925558.125</v>
      </c>
      <c r="S148" s="10">
        <f t="shared" si="5"/>
        <v>1.0265383108939179</v>
      </c>
    </row>
    <row r="149" spans="1:19" x14ac:dyDescent="0.25">
      <c r="A149">
        <v>25</v>
      </c>
      <c r="B149" t="s">
        <v>48</v>
      </c>
      <c r="C149" s="8">
        <v>5863160</v>
      </c>
      <c r="D149" s="8">
        <v>6973305.53125</v>
      </c>
      <c r="E149" s="8">
        <v>12565155</v>
      </c>
      <c r="F149" s="8">
        <v>13585521</v>
      </c>
      <c r="G149" s="9">
        <f>+C149-E149</f>
        <v>-6701995</v>
      </c>
      <c r="H149" s="9">
        <f>+D149-F149</f>
        <v>-6612215.46875</v>
      </c>
      <c r="I149" s="9">
        <f>+H149-N149</f>
        <v>-7585358.3187499996</v>
      </c>
      <c r="J149" s="9">
        <f>+H149+N149</f>
        <v>-5639072.6187500004</v>
      </c>
      <c r="K149" t="s">
        <v>28</v>
      </c>
      <c r="L149" t="s">
        <v>29</v>
      </c>
      <c r="M149" s="8">
        <f>+ABS(H149-G149)</f>
        <v>89779.53125</v>
      </c>
      <c r="N149" s="8">
        <f>+AVERAGEIFS(M:M,B:B,B149)</f>
        <v>973142.85</v>
      </c>
      <c r="O149" s="8">
        <v>46499790.694444448</v>
      </c>
      <c r="P149" s="10">
        <f t="shared" si="4"/>
        <v>2.0927897426348329E-2</v>
      </c>
      <c r="Q149" s="8">
        <f>+SUMIFS(G:G,B:B,B149)</f>
        <v>-27203620</v>
      </c>
      <c r="R149" s="8">
        <f>+SUMIFS(H:H,B:B,B149)</f>
        <v>-27925558.125</v>
      </c>
      <c r="S149" s="10">
        <f t="shared" si="5"/>
        <v>1.0265383108939179</v>
      </c>
    </row>
    <row r="150" spans="1:19" x14ac:dyDescent="0.25">
      <c r="A150">
        <v>26</v>
      </c>
      <c r="B150" t="s">
        <v>48</v>
      </c>
      <c r="C150" s="8">
        <v>7685966</v>
      </c>
      <c r="D150" s="8">
        <v>7202834.53125</v>
      </c>
      <c r="E150" s="8">
        <v>14429593</v>
      </c>
      <c r="F150" s="8">
        <v>13519991.5</v>
      </c>
      <c r="G150" s="9">
        <f>+C150-E150</f>
        <v>-6743627</v>
      </c>
      <c r="H150" s="9">
        <f>+D150-F150</f>
        <v>-6317156.96875</v>
      </c>
      <c r="I150" s="9">
        <f>+H150-N150</f>
        <v>-7290299.8187499996</v>
      </c>
      <c r="J150" s="9">
        <f>+H150+N150</f>
        <v>-5344014.1187500004</v>
      </c>
      <c r="K150" t="s">
        <v>28</v>
      </c>
      <c r="L150" t="s">
        <v>29</v>
      </c>
      <c r="M150" s="8">
        <f>+ABS(H150-G150)</f>
        <v>426470.03125</v>
      </c>
      <c r="N150" s="8">
        <f>+AVERAGEIFS(M:M,B:B,B150)</f>
        <v>973142.85</v>
      </c>
      <c r="O150" s="8">
        <v>46499790.694444448</v>
      </c>
      <c r="P150" s="10">
        <f t="shared" si="4"/>
        <v>2.0927897426348329E-2</v>
      </c>
      <c r="Q150" s="8">
        <f>+SUMIFS(G:G,B:B,B150)</f>
        <v>-27203620</v>
      </c>
      <c r="R150" s="8">
        <f>+SUMIFS(H:H,B:B,B150)</f>
        <v>-27925558.125</v>
      </c>
      <c r="S150" s="10">
        <f t="shared" si="5"/>
        <v>1.0265383108939179</v>
      </c>
    </row>
    <row r="151" spans="1:19" x14ac:dyDescent="0.25">
      <c r="A151">
        <v>22</v>
      </c>
      <c r="B151" t="s">
        <v>49</v>
      </c>
      <c r="C151" s="8">
        <v>7630250</v>
      </c>
      <c r="D151" s="8">
        <v>5690903.5</v>
      </c>
      <c r="E151" s="8">
        <v>6018197</v>
      </c>
      <c r="F151" s="8">
        <v>5370423.5</v>
      </c>
      <c r="G151" s="9">
        <f>+C151-E151</f>
        <v>1612053</v>
      </c>
      <c r="H151" s="9">
        <f>+D151-F151</f>
        <v>320480</v>
      </c>
      <c r="I151" s="9">
        <f>+H151-N151</f>
        <v>-2917500.7</v>
      </c>
      <c r="J151" s="9">
        <f>+H151+N151</f>
        <v>3558460.7</v>
      </c>
      <c r="K151" s="11" t="s">
        <v>15</v>
      </c>
      <c r="L151" s="11" t="s">
        <v>16</v>
      </c>
      <c r="M151" s="8">
        <f>+ABS(H151-G151)</f>
        <v>1291573</v>
      </c>
      <c r="N151" s="8">
        <f>+AVERAGEIFS(M:M,B:B,B151)</f>
        <v>3237980.7</v>
      </c>
      <c r="O151" s="8">
        <v>235905451.1111111</v>
      </c>
      <c r="P151" s="10">
        <f t="shared" si="4"/>
        <v>1.3725756165231282E-2</v>
      </c>
      <c r="Q151" s="8">
        <f>+SUMIFS(G:G,B:B,B151)</f>
        <v>-14494819</v>
      </c>
      <c r="R151" s="8">
        <f>+SUMIFS(H:H,B:B,B151)</f>
        <v>-23433386.5</v>
      </c>
      <c r="S151" s="10">
        <f t="shared" si="5"/>
        <v>1.6166732747749386</v>
      </c>
    </row>
    <row r="152" spans="1:19" x14ac:dyDescent="0.25">
      <c r="A152">
        <v>23</v>
      </c>
      <c r="B152" t="s">
        <v>49</v>
      </c>
      <c r="C152" s="8">
        <v>54759883</v>
      </c>
      <c r="D152" s="8">
        <v>52099240</v>
      </c>
      <c r="E152" s="8">
        <v>64146242</v>
      </c>
      <c r="F152" s="8">
        <v>57859931</v>
      </c>
      <c r="G152" s="9">
        <f>+C152-E152</f>
        <v>-9386359</v>
      </c>
      <c r="H152" s="9">
        <f>+D152-F152</f>
        <v>-5760691</v>
      </c>
      <c r="I152" s="9">
        <f>+H152-N152</f>
        <v>-8998671.6999999993</v>
      </c>
      <c r="J152" s="9">
        <f>+H152+N152</f>
        <v>-2522710.2999999998</v>
      </c>
      <c r="K152" s="11" t="s">
        <v>15</v>
      </c>
      <c r="L152" s="11" t="s">
        <v>16</v>
      </c>
      <c r="M152" s="8">
        <f>+ABS(H152-G152)</f>
        <v>3625668</v>
      </c>
      <c r="N152" s="8">
        <f>+AVERAGEIFS(M:M,B:B,B152)</f>
        <v>3237980.7</v>
      </c>
      <c r="O152" s="8">
        <v>235905451.1111111</v>
      </c>
      <c r="P152" s="10">
        <f t="shared" si="4"/>
        <v>1.3725756165231282E-2</v>
      </c>
      <c r="Q152" s="8">
        <f>+SUMIFS(G:G,B:B,B152)</f>
        <v>-14494819</v>
      </c>
      <c r="R152" s="8">
        <f>+SUMIFS(H:H,B:B,B152)</f>
        <v>-23433386.5</v>
      </c>
      <c r="S152" s="10">
        <f t="shared" si="5"/>
        <v>1.6166732747749386</v>
      </c>
    </row>
    <row r="153" spans="1:19" x14ac:dyDescent="0.25">
      <c r="A153">
        <v>24</v>
      </c>
      <c r="B153" t="s">
        <v>49</v>
      </c>
      <c r="C153" s="8">
        <v>47470367</v>
      </c>
      <c r="D153" s="8">
        <v>52061734</v>
      </c>
      <c r="E153" s="8">
        <v>45345851</v>
      </c>
      <c r="F153" s="8">
        <v>57771666</v>
      </c>
      <c r="G153" s="9">
        <f>+C153-E153</f>
        <v>2124516</v>
      </c>
      <c r="H153" s="9">
        <f>+D153-F153</f>
        <v>-5709932</v>
      </c>
      <c r="I153" s="9">
        <f>+H153-N153</f>
        <v>-8947912.6999999993</v>
      </c>
      <c r="J153" s="9">
        <f>+H153+N153</f>
        <v>-2471951.2999999998</v>
      </c>
      <c r="K153" s="11" t="s">
        <v>15</v>
      </c>
      <c r="L153" s="11" t="s">
        <v>16</v>
      </c>
      <c r="M153" s="8">
        <f>+ABS(H153-G153)</f>
        <v>7834448</v>
      </c>
      <c r="N153" s="8">
        <f>+AVERAGEIFS(M:M,B:B,B153)</f>
        <v>3237980.7</v>
      </c>
      <c r="O153" s="8">
        <v>235905451.1111111</v>
      </c>
      <c r="P153" s="10">
        <f t="shared" si="4"/>
        <v>1.3725756165231282E-2</v>
      </c>
      <c r="Q153" s="8">
        <f>+SUMIFS(G:G,B:B,B153)</f>
        <v>-14494819</v>
      </c>
      <c r="R153" s="8">
        <f>+SUMIFS(H:H,B:B,B153)</f>
        <v>-23433386.5</v>
      </c>
      <c r="S153" s="10">
        <f t="shared" si="5"/>
        <v>1.6166732747749386</v>
      </c>
    </row>
    <row r="154" spans="1:19" x14ac:dyDescent="0.25">
      <c r="A154">
        <v>25</v>
      </c>
      <c r="B154" t="s">
        <v>49</v>
      </c>
      <c r="C154" s="8">
        <v>50715917</v>
      </c>
      <c r="D154" s="8">
        <v>52065992.5</v>
      </c>
      <c r="E154" s="8">
        <v>57230455</v>
      </c>
      <c r="F154" s="8">
        <v>59121771.5</v>
      </c>
      <c r="G154" s="9">
        <f>+C154-E154</f>
        <v>-6514538</v>
      </c>
      <c r="H154" s="9">
        <f>+D154-F154</f>
        <v>-7055779</v>
      </c>
      <c r="I154" s="9">
        <f>+H154-N154</f>
        <v>-10293759.699999999</v>
      </c>
      <c r="J154" s="9">
        <f>+H154+N154</f>
        <v>-3817798.3</v>
      </c>
      <c r="K154" s="11" t="s">
        <v>15</v>
      </c>
      <c r="L154" s="11" t="s">
        <v>16</v>
      </c>
      <c r="M154" s="8">
        <f>+ABS(H154-G154)</f>
        <v>541241</v>
      </c>
      <c r="N154" s="8">
        <f>+AVERAGEIFS(M:M,B:B,B154)</f>
        <v>3237980.7</v>
      </c>
      <c r="O154" s="8">
        <v>235905451.1111111</v>
      </c>
      <c r="P154" s="10">
        <f t="shared" si="4"/>
        <v>1.3725756165231282E-2</v>
      </c>
      <c r="Q154" s="8">
        <f>+SUMIFS(G:G,B:B,B154)</f>
        <v>-14494819</v>
      </c>
      <c r="R154" s="8">
        <f>+SUMIFS(H:H,B:B,B154)</f>
        <v>-23433386.5</v>
      </c>
      <c r="S154" s="10">
        <f t="shared" si="5"/>
        <v>1.6166732747749386</v>
      </c>
    </row>
    <row r="155" spans="1:19" x14ac:dyDescent="0.25">
      <c r="A155">
        <v>26</v>
      </c>
      <c r="B155" t="s">
        <v>49</v>
      </c>
      <c r="C155" s="8">
        <v>59639914</v>
      </c>
      <c r="D155" s="8">
        <v>52030503.5</v>
      </c>
      <c r="E155" s="8">
        <v>61970405</v>
      </c>
      <c r="F155" s="8">
        <v>57257968</v>
      </c>
      <c r="G155" s="9">
        <f>+C155-E155</f>
        <v>-2330491</v>
      </c>
      <c r="H155" s="9">
        <f>+D155-F155</f>
        <v>-5227464.5</v>
      </c>
      <c r="I155" s="9">
        <f>+H155-N155</f>
        <v>-8465445.1999999993</v>
      </c>
      <c r="J155" s="9">
        <f>+H155+N155</f>
        <v>-1989483.7999999998</v>
      </c>
      <c r="K155" s="11" t="s">
        <v>15</v>
      </c>
      <c r="L155" s="11" t="s">
        <v>16</v>
      </c>
      <c r="M155" s="8">
        <f>+ABS(H155-G155)</f>
        <v>2896973.5</v>
      </c>
      <c r="N155" s="8">
        <f>+AVERAGEIFS(M:M,B:B,B155)</f>
        <v>3237980.7</v>
      </c>
      <c r="O155" s="8">
        <v>235905451.1111111</v>
      </c>
      <c r="P155" s="10">
        <f t="shared" si="4"/>
        <v>1.3725756165231282E-2</v>
      </c>
      <c r="Q155" s="8">
        <f>+SUMIFS(G:G,B:B,B155)</f>
        <v>-14494819</v>
      </c>
      <c r="R155" s="8">
        <f>+SUMIFS(H:H,B:B,B155)</f>
        <v>-23433386.5</v>
      </c>
      <c r="S155" s="10">
        <f t="shared" si="5"/>
        <v>1.6166732747749386</v>
      </c>
    </row>
    <row r="156" spans="1:19" x14ac:dyDescent="0.25">
      <c r="A156">
        <v>22</v>
      </c>
      <c r="B156" t="s">
        <v>50</v>
      </c>
      <c r="C156" s="8">
        <v>4475621</v>
      </c>
      <c r="D156" s="8">
        <v>4198194</v>
      </c>
      <c r="E156" s="8">
        <v>2894094</v>
      </c>
      <c r="F156" s="8">
        <v>6389678</v>
      </c>
      <c r="G156" s="9">
        <f>+C156-E156</f>
        <v>1581527</v>
      </c>
      <c r="H156" s="9">
        <f>+D156-F156</f>
        <v>-2191484</v>
      </c>
      <c r="I156" s="9">
        <f>+H156-N156</f>
        <v>-10562851.050000001</v>
      </c>
      <c r="J156" s="9">
        <f>+H156+N156</f>
        <v>6179883.0499999998</v>
      </c>
      <c r="K156" t="s">
        <v>15</v>
      </c>
      <c r="L156" s="11" t="s">
        <v>16</v>
      </c>
      <c r="M156" s="8">
        <f>+ABS(H156-G156)</f>
        <v>3773011</v>
      </c>
      <c r="N156" s="8">
        <f>+AVERAGEIFS(M:M,B:B,B156)</f>
        <v>8371367.0499999998</v>
      </c>
      <c r="O156" s="8">
        <v>230280558.44444445</v>
      </c>
      <c r="P156" s="10">
        <f t="shared" si="4"/>
        <v>3.6352904068623779E-2</v>
      </c>
      <c r="Q156" s="8">
        <f>+SUMIFS(G:G,B:B,B156)</f>
        <v>-37558487</v>
      </c>
      <c r="R156" s="8">
        <f>+SUMIFS(H:H,B:B,B156)</f>
        <v>-61091426.75</v>
      </c>
      <c r="S156" s="10">
        <f t="shared" si="5"/>
        <v>1.6265678313932082</v>
      </c>
    </row>
    <row r="157" spans="1:19" x14ac:dyDescent="0.25">
      <c r="A157">
        <v>23</v>
      </c>
      <c r="B157" t="s">
        <v>50</v>
      </c>
      <c r="C157" s="8">
        <v>46454542</v>
      </c>
      <c r="D157" s="8">
        <v>45117147.25</v>
      </c>
      <c r="E157" s="8">
        <v>49335043</v>
      </c>
      <c r="F157" s="8">
        <v>57872549.5</v>
      </c>
      <c r="G157" s="9">
        <f>+C157-E157</f>
        <v>-2880501</v>
      </c>
      <c r="H157" s="9">
        <f>+D157-F157</f>
        <v>-12755402.25</v>
      </c>
      <c r="I157" s="9">
        <f>+H157-N157</f>
        <v>-21126769.300000001</v>
      </c>
      <c r="J157" s="9">
        <f>+H157+N157</f>
        <v>-4384035.2</v>
      </c>
      <c r="K157" t="s">
        <v>15</v>
      </c>
      <c r="L157" s="11" t="s">
        <v>16</v>
      </c>
      <c r="M157" s="8">
        <f>+ABS(H157-G157)</f>
        <v>9874901.25</v>
      </c>
      <c r="N157" s="8">
        <f>+AVERAGEIFS(M:M,B:B,B157)</f>
        <v>8371367.0499999998</v>
      </c>
      <c r="O157" s="8">
        <v>230280558.44444445</v>
      </c>
      <c r="P157" s="10">
        <f t="shared" si="4"/>
        <v>3.6352904068623779E-2</v>
      </c>
      <c r="Q157" s="8">
        <f>+SUMIFS(G:G,B:B,B157)</f>
        <v>-37558487</v>
      </c>
      <c r="R157" s="8">
        <f>+SUMIFS(H:H,B:B,B157)</f>
        <v>-61091426.75</v>
      </c>
      <c r="S157" s="10">
        <f t="shared" si="5"/>
        <v>1.6265678313932082</v>
      </c>
    </row>
    <row r="158" spans="1:19" x14ac:dyDescent="0.25">
      <c r="A158">
        <v>24</v>
      </c>
      <c r="B158" t="s">
        <v>50</v>
      </c>
      <c r="C158" s="8">
        <v>39018392</v>
      </c>
      <c r="D158" s="8">
        <v>45169925.25</v>
      </c>
      <c r="E158" s="8">
        <v>47971240</v>
      </c>
      <c r="F158" s="8">
        <v>58837663</v>
      </c>
      <c r="G158" s="9">
        <f>+C158-E158</f>
        <v>-8952848</v>
      </c>
      <c r="H158" s="9">
        <f>+D158-F158</f>
        <v>-13667737.75</v>
      </c>
      <c r="I158" s="9">
        <f>+H158-N158</f>
        <v>-22039104.800000001</v>
      </c>
      <c r="J158" s="9">
        <f>+H158+N158</f>
        <v>-5296370.7</v>
      </c>
      <c r="K158" t="s">
        <v>15</v>
      </c>
      <c r="L158" s="11" t="s">
        <v>16</v>
      </c>
      <c r="M158" s="8">
        <f>+ABS(H158-G158)</f>
        <v>4714889.75</v>
      </c>
      <c r="N158" s="8">
        <f>+AVERAGEIFS(M:M,B:B,B158)</f>
        <v>8371367.0499999998</v>
      </c>
      <c r="O158" s="8">
        <v>230280558.44444445</v>
      </c>
      <c r="P158" s="10">
        <f t="shared" si="4"/>
        <v>3.6352904068623779E-2</v>
      </c>
      <c r="Q158" s="8">
        <f>+SUMIFS(G:G,B:B,B158)</f>
        <v>-37558487</v>
      </c>
      <c r="R158" s="8">
        <f>+SUMIFS(H:H,B:B,B158)</f>
        <v>-61091426.75</v>
      </c>
      <c r="S158" s="10">
        <f t="shared" si="5"/>
        <v>1.6265678313932082</v>
      </c>
    </row>
    <row r="159" spans="1:19" x14ac:dyDescent="0.25">
      <c r="A159">
        <v>25</v>
      </c>
      <c r="B159" t="s">
        <v>50</v>
      </c>
      <c r="C159" s="8">
        <v>41999321</v>
      </c>
      <c r="D159" s="8">
        <v>44968635.25</v>
      </c>
      <c r="E159" s="8">
        <v>66398518</v>
      </c>
      <c r="F159" s="8">
        <v>60205884.5</v>
      </c>
      <c r="G159" s="9">
        <f>+C159-E159</f>
        <v>-24399197</v>
      </c>
      <c r="H159" s="9">
        <f>+D159-F159</f>
        <v>-15237249.25</v>
      </c>
      <c r="I159" s="9">
        <f>+H159-N159</f>
        <v>-23608616.300000001</v>
      </c>
      <c r="J159" s="9">
        <f>+H159+N159</f>
        <v>-6865882.2000000002</v>
      </c>
      <c r="K159" t="s">
        <v>15</v>
      </c>
      <c r="L159" s="11" t="s">
        <v>16</v>
      </c>
      <c r="M159" s="8">
        <f>+ABS(H159-G159)</f>
        <v>9161947.75</v>
      </c>
      <c r="N159" s="8">
        <f>+AVERAGEIFS(M:M,B:B,B159)</f>
        <v>8371367.0499999998</v>
      </c>
      <c r="O159" s="8">
        <v>230280558.44444445</v>
      </c>
      <c r="P159" s="10">
        <f t="shared" si="4"/>
        <v>3.6352904068623779E-2</v>
      </c>
      <c r="Q159" s="8">
        <f>+SUMIFS(G:G,B:B,B159)</f>
        <v>-37558487</v>
      </c>
      <c r="R159" s="8">
        <f>+SUMIFS(H:H,B:B,B159)</f>
        <v>-61091426.75</v>
      </c>
      <c r="S159" s="10">
        <f t="shared" si="5"/>
        <v>1.6265678313932082</v>
      </c>
    </row>
    <row r="160" spans="1:19" x14ac:dyDescent="0.25">
      <c r="A160">
        <v>26</v>
      </c>
      <c r="B160" t="s">
        <v>50</v>
      </c>
      <c r="C160" s="8">
        <v>41405958</v>
      </c>
      <c r="D160" s="8">
        <v>45059032.5</v>
      </c>
      <c r="E160" s="8">
        <v>44313426</v>
      </c>
      <c r="F160" s="8">
        <v>62298586</v>
      </c>
      <c r="G160" s="9">
        <f>+C160-E160</f>
        <v>-2907468</v>
      </c>
      <c r="H160" s="9">
        <f>+D160-F160</f>
        <v>-17239553.5</v>
      </c>
      <c r="I160" s="9">
        <f>+H160-N160</f>
        <v>-25610920.550000001</v>
      </c>
      <c r="J160" s="9">
        <f>+H160+N160</f>
        <v>-8868186.4499999993</v>
      </c>
      <c r="K160" t="s">
        <v>15</v>
      </c>
      <c r="L160" s="11" t="s">
        <v>16</v>
      </c>
      <c r="M160" s="8">
        <f>+ABS(H160-G160)</f>
        <v>14332085.5</v>
      </c>
      <c r="N160" s="8">
        <f>+AVERAGEIFS(M:M,B:B,B160)</f>
        <v>8371367.0499999998</v>
      </c>
      <c r="O160" s="8">
        <v>230280558.44444445</v>
      </c>
      <c r="P160" s="10">
        <f t="shared" si="4"/>
        <v>3.6352904068623779E-2</v>
      </c>
      <c r="Q160" s="8">
        <f>+SUMIFS(G:G,B:B,B160)</f>
        <v>-37558487</v>
      </c>
      <c r="R160" s="8">
        <f>+SUMIFS(H:H,B:B,B160)</f>
        <v>-61091426.75</v>
      </c>
      <c r="S160" s="10">
        <f t="shared" si="5"/>
        <v>1.6265678313932082</v>
      </c>
    </row>
    <row r="161" spans="1:19" x14ac:dyDescent="0.25">
      <c r="A161">
        <v>22</v>
      </c>
      <c r="B161" t="s">
        <v>51</v>
      </c>
      <c r="C161" s="8">
        <v>2962164</v>
      </c>
      <c r="D161" s="8">
        <v>2592241.25</v>
      </c>
      <c r="E161" s="8">
        <v>2447149</v>
      </c>
      <c r="F161" s="8">
        <v>2281925.25</v>
      </c>
      <c r="G161" s="9">
        <f>+C161-E161</f>
        <v>515015</v>
      </c>
      <c r="H161" s="9">
        <f>+D161-F161</f>
        <v>310316</v>
      </c>
      <c r="I161" s="9">
        <f>+H161-N161</f>
        <v>-974012.2</v>
      </c>
      <c r="J161" s="9">
        <f>+H161+N161</f>
        <v>1594644.2</v>
      </c>
      <c r="K161" s="11" t="s">
        <v>15</v>
      </c>
      <c r="L161" s="11" t="s">
        <v>16</v>
      </c>
      <c r="M161" s="8">
        <f>+ABS(H161-G161)</f>
        <v>204699</v>
      </c>
      <c r="N161" s="8">
        <f>+AVERAGEIFS(M:M,B:B,B161)</f>
        <v>1284328.2</v>
      </c>
      <c r="O161" s="8">
        <v>116071667.44444445</v>
      </c>
      <c r="P161" s="10">
        <f t="shared" si="4"/>
        <v>1.1064958643888871E-2</v>
      </c>
      <c r="Q161" s="8">
        <f>+SUMIFS(G:G,B:B,B161)</f>
        <v>7223104</v>
      </c>
      <c r="R161" s="8">
        <f>+SUMIFS(H:H,B:B,B161)</f>
        <v>6836784.5</v>
      </c>
      <c r="S161" s="10">
        <f t="shared" si="5"/>
        <v>0.94651613766048504</v>
      </c>
    </row>
    <row r="162" spans="1:19" x14ac:dyDescent="0.25">
      <c r="A162">
        <v>23</v>
      </c>
      <c r="B162" t="s">
        <v>51</v>
      </c>
      <c r="C162" s="8">
        <v>26142200</v>
      </c>
      <c r="D162" s="8">
        <v>25396683.75</v>
      </c>
      <c r="E162" s="8">
        <v>24730358</v>
      </c>
      <c r="F162" s="8">
        <v>22357987.75</v>
      </c>
      <c r="G162" s="9">
        <f>+C162-E162</f>
        <v>1411842</v>
      </c>
      <c r="H162" s="9">
        <f>+D162-F162</f>
        <v>3038696</v>
      </c>
      <c r="I162" s="9">
        <f>+H162-N162</f>
        <v>1754367.8</v>
      </c>
      <c r="J162" s="9">
        <f>+H162+N162</f>
        <v>4323024.2</v>
      </c>
      <c r="K162" s="11" t="s">
        <v>15</v>
      </c>
      <c r="L162" s="11" t="s">
        <v>16</v>
      </c>
      <c r="M162" s="8">
        <f>+ABS(H162-G162)</f>
        <v>1626854</v>
      </c>
      <c r="N162" s="8">
        <f>+AVERAGEIFS(M:M,B:B,B162)</f>
        <v>1284328.2</v>
      </c>
      <c r="O162" s="8">
        <v>116071667.44444445</v>
      </c>
      <c r="P162" s="10">
        <f t="shared" si="4"/>
        <v>1.1064958643888871E-2</v>
      </c>
      <c r="Q162" s="8">
        <f>+SUMIFS(G:G,B:B,B162)</f>
        <v>7223104</v>
      </c>
      <c r="R162" s="8">
        <f>+SUMIFS(H:H,B:B,B162)</f>
        <v>6836784.5</v>
      </c>
      <c r="S162" s="10">
        <f t="shared" si="5"/>
        <v>0.94651613766048504</v>
      </c>
    </row>
    <row r="163" spans="1:19" x14ac:dyDescent="0.25">
      <c r="A163">
        <v>24</v>
      </c>
      <c r="B163" t="s">
        <v>51</v>
      </c>
      <c r="C163" s="8">
        <v>23246005</v>
      </c>
      <c r="D163" s="8">
        <v>25394843</v>
      </c>
      <c r="E163" s="8">
        <v>22610999</v>
      </c>
      <c r="F163" s="8">
        <v>25154313.75</v>
      </c>
      <c r="G163" s="9">
        <f>+C163-E163</f>
        <v>635006</v>
      </c>
      <c r="H163" s="9">
        <f>+D163-F163</f>
        <v>240529.25</v>
      </c>
      <c r="I163" s="9">
        <f>+H163-N163</f>
        <v>-1043798.95</v>
      </c>
      <c r="J163" s="9">
        <f>+H163+N163</f>
        <v>1524857.45</v>
      </c>
      <c r="K163" s="11" t="s">
        <v>15</v>
      </c>
      <c r="L163" s="11" t="s">
        <v>16</v>
      </c>
      <c r="M163" s="8">
        <f>+ABS(H163-G163)</f>
        <v>394476.75</v>
      </c>
      <c r="N163" s="8">
        <f>+AVERAGEIFS(M:M,B:B,B163)</f>
        <v>1284328.2</v>
      </c>
      <c r="O163" s="8">
        <v>116071667.44444445</v>
      </c>
      <c r="P163" s="10">
        <f t="shared" si="4"/>
        <v>1.1064958643888871E-2</v>
      </c>
      <c r="Q163" s="8">
        <f>+SUMIFS(G:G,B:B,B163)</f>
        <v>7223104</v>
      </c>
      <c r="R163" s="8">
        <f>+SUMIFS(H:H,B:B,B163)</f>
        <v>6836784.5</v>
      </c>
      <c r="S163" s="10">
        <f t="shared" si="5"/>
        <v>0.94651613766048504</v>
      </c>
    </row>
    <row r="164" spans="1:19" x14ac:dyDescent="0.25">
      <c r="A164">
        <v>25</v>
      </c>
      <c r="B164" t="s">
        <v>51</v>
      </c>
      <c r="C164" s="8">
        <v>21596502</v>
      </c>
      <c r="D164" s="8">
        <v>25465897.5</v>
      </c>
      <c r="E164" s="8">
        <v>20597050</v>
      </c>
      <c r="F164" s="8">
        <v>23075638.75</v>
      </c>
      <c r="G164" s="9">
        <f>+C164-E164</f>
        <v>999452</v>
      </c>
      <c r="H164" s="9">
        <f>+D164-F164</f>
        <v>2390258.75</v>
      </c>
      <c r="I164" s="9">
        <f>+H164-N164</f>
        <v>1105930.55</v>
      </c>
      <c r="J164" s="9">
        <f>+H164+N164</f>
        <v>3674586.95</v>
      </c>
      <c r="K164" s="11" t="s">
        <v>15</v>
      </c>
      <c r="L164" s="11" t="s">
        <v>16</v>
      </c>
      <c r="M164" s="8">
        <f>+ABS(H164-G164)</f>
        <v>1390806.75</v>
      </c>
      <c r="N164" s="8">
        <f>+AVERAGEIFS(M:M,B:B,B164)</f>
        <v>1284328.2</v>
      </c>
      <c r="O164" s="8">
        <v>116071667.44444445</v>
      </c>
      <c r="P164" s="10">
        <f t="shared" si="4"/>
        <v>1.1064958643888871E-2</v>
      </c>
      <c r="Q164" s="8">
        <f>+SUMIFS(G:G,B:B,B164)</f>
        <v>7223104</v>
      </c>
      <c r="R164" s="8">
        <f>+SUMIFS(H:H,B:B,B164)</f>
        <v>6836784.5</v>
      </c>
      <c r="S164" s="10">
        <f t="shared" si="5"/>
        <v>0.94651613766048504</v>
      </c>
    </row>
    <row r="165" spans="1:19" x14ac:dyDescent="0.25">
      <c r="A165">
        <v>26</v>
      </c>
      <c r="B165" t="s">
        <v>51</v>
      </c>
      <c r="C165" s="8">
        <v>24103951</v>
      </c>
      <c r="D165" s="8">
        <v>25370583.75</v>
      </c>
      <c r="E165" s="8">
        <v>20442162</v>
      </c>
      <c r="F165" s="8">
        <v>24513599.25</v>
      </c>
      <c r="G165" s="9">
        <f>+C165-E165</f>
        <v>3661789</v>
      </c>
      <c r="H165" s="9">
        <f>+D165-F165</f>
        <v>856984.5</v>
      </c>
      <c r="I165" s="9">
        <f>+H165-N165</f>
        <v>-427343.69999999995</v>
      </c>
      <c r="J165" s="9">
        <f>+H165+N165</f>
        <v>2141312.7000000002</v>
      </c>
      <c r="K165" s="11" t="s">
        <v>15</v>
      </c>
      <c r="L165" s="11" t="s">
        <v>16</v>
      </c>
      <c r="M165" s="8">
        <f>+ABS(H165-G165)</f>
        <v>2804804.5</v>
      </c>
      <c r="N165" s="8">
        <f>+AVERAGEIFS(M:M,B:B,B165)</f>
        <v>1284328.2</v>
      </c>
      <c r="O165" s="8">
        <v>116071667.44444445</v>
      </c>
      <c r="P165" s="10">
        <f t="shared" si="4"/>
        <v>1.1064958643888871E-2</v>
      </c>
      <c r="Q165" s="8">
        <f>+SUMIFS(G:G,B:B,B165)</f>
        <v>7223104</v>
      </c>
      <c r="R165" s="8">
        <f>+SUMIFS(H:H,B:B,B165)</f>
        <v>6836784.5</v>
      </c>
      <c r="S165" s="10">
        <f t="shared" si="5"/>
        <v>0.94651613766048504</v>
      </c>
    </row>
    <row r="166" spans="1:19" x14ac:dyDescent="0.25">
      <c r="A166">
        <v>22</v>
      </c>
      <c r="B166" t="s">
        <v>52</v>
      </c>
      <c r="C166" s="8">
        <v>854984</v>
      </c>
      <c r="D166" s="8">
        <v>1573806.12</v>
      </c>
      <c r="E166" s="8">
        <v>713025</v>
      </c>
      <c r="F166" s="8">
        <v>1707660.62</v>
      </c>
      <c r="G166" s="9">
        <f>+C166-E166</f>
        <v>141959</v>
      </c>
      <c r="H166" s="9">
        <f>+D166-F166</f>
        <v>-133854.5</v>
      </c>
      <c r="I166" s="9">
        <f>+H166-N166</f>
        <v>-1231298.7619999996</v>
      </c>
      <c r="J166" s="9">
        <f>+H166+N166</f>
        <v>963589.76199999964</v>
      </c>
      <c r="K166" s="11" t="s">
        <v>12</v>
      </c>
      <c r="L166" t="s">
        <v>13</v>
      </c>
      <c r="M166" s="8">
        <f>+ABS(H166-G166)</f>
        <v>275813.5</v>
      </c>
      <c r="N166" s="8">
        <f>+AVERAGEIFS(M:M,B:B,B166)</f>
        <v>1097444.2619999996</v>
      </c>
      <c r="O166" s="8">
        <v>52038968.933333337</v>
      </c>
      <c r="P166" s="10">
        <f t="shared" si="4"/>
        <v>2.1088893275459122E-2</v>
      </c>
      <c r="Q166" s="8">
        <f>+SUMIFS(G:G,B:B,B166)</f>
        <v>-7031088</v>
      </c>
      <c r="R166" s="8">
        <f>+SUMIFS(H:H,B:B,B166)</f>
        <v>-3359953.6900000013</v>
      </c>
      <c r="S166" s="10">
        <f t="shared" si="5"/>
        <v>0.47787109050548099</v>
      </c>
    </row>
    <row r="167" spans="1:19" x14ac:dyDescent="0.25">
      <c r="A167">
        <v>23</v>
      </c>
      <c r="B167" t="s">
        <v>52</v>
      </c>
      <c r="C167" s="8">
        <v>19995485</v>
      </c>
      <c r="D167" s="8">
        <v>18848053.25</v>
      </c>
      <c r="E167" s="8">
        <v>19798425</v>
      </c>
      <c r="F167" s="8">
        <v>16293987.880000001</v>
      </c>
      <c r="G167" s="9">
        <f>+C167-E167</f>
        <v>197060</v>
      </c>
      <c r="H167" s="9">
        <f>+D167-F167</f>
        <v>2554065.3699999992</v>
      </c>
      <c r="I167" s="9">
        <f>+H167-N167</f>
        <v>1456621.1079999995</v>
      </c>
      <c r="J167" s="9">
        <f>+H167+N167</f>
        <v>3651509.6319999988</v>
      </c>
      <c r="K167" s="11" t="s">
        <v>12</v>
      </c>
      <c r="L167" t="s">
        <v>13</v>
      </c>
      <c r="M167" s="8">
        <f>+ABS(H167-G167)</f>
        <v>2357005.3699999992</v>
      </c>
      <c r="N167" s="8">
        <f>+AVERAGEIFS(M:M,B:B,B167)</f>
        <v>1097444.2619999996</v>
      </c>
      <c r="O167" s="8">
        <v>52038968.933333337</v>
      </c>
      <c r="P167" s="10">
        <f t="shared" si="4"/>
        <v>2.1088893275459122E-2</v>
      </c>
      <c r="Q167" s="8">
        <f>+SUMIFS(G:G,B:B,B167)</f>
        <v>-7031088</v>
      </c>
      <c r="R167" s="8">
        <f>+SUMIFS(H:H,B:B,B167)</f>
        <v>-3359953.6900000013</v>
      </c>
      <c r="S167" s="10">
        <f t="shared" si="5"/>
        <v>0.47787109050548099</v>
      </c>
    </row>
    <row r="168" spans="1:19" x14ac:dyDescent="0.25">
      <c r="A168">
        <v>24</v>
      </c>
      <c r="B168" t="s">
        <v>52</v>
      </c>
      <c r="C168" s="8">
        <v>12601806</v>
      </c>
      <c r="D168" s="8">
        <v>13534710.5</v>
      </c>
      <c r="E168" s="8">
        <v>17266019</v>
      </c>
      <c r="F168" s="8">
        <v>16953637.5</v>
      </c>
      <c r="G168" s="9">
        <f>+C168-E168</f>
        <v>-4664213</v>
      </c>
      <c r="H168" s="9">
        <f>+D168-F168</f>
        <v>-3418927</v>
      </c>
      <c r="I168" s="9">
        <f>+H168-N168</f>
        <v>-4516371.2620000001</v>
      </c>
      <c r="J168" s="9">
        <f>+H168+N168</f>
        <v>-2321482.7380000004</v>
      </c>
      <c r="K168" s="11" t="s">
        <v>12</v>
      </c>
      <c r="L168" t="s">
        <v>13</v>
      </c>
      <c r="M168" s="8">
        <f>+ABS(H168-G168)</f>
        <v>1245286</v>
      </c>
      <c r="N168" s="8">
        <f>+AVERAGEIFS(M:M,B:B,B168)</f>
        <v>1097444.2619999996</v>
      </c>
      <c r="O168" s="8">
        <v>52038968.933333337</v>
      </c>
      <c r="P168" s="10">
        <f t="shared" si="4"/>
        <v>2.1088893275459122E-2</v>
      </c>
      <c r="Q168" s="8">
        <f>+SUMIFS(G:G,B:B,B168)</f>
        <v>-7031088</v>
      </c>
      <c r="R168" s="8">
        <f>+SUMIFS(H:H,B:B,B168)</f>
        <v>-3359953.6900000013</v>
      </c>
      <c r="S168" s="10">
        <f t="shared" si="5"/>
        <v>0.47787109050548099</v>
      </c>
    </row>
    <row r="169" spans="1:19" x14ac:dyDescent="0.25">
      <c r="A169">
        <v>25</v>
      </c>
      <c r="B169" t="s">
        <v>52</v>
      </c>
      <c r="C169" s="8">
        <v>11641901</v>
      </c>
      <c r="D169" s="8">
        <v>13379485.5</v>
      </c>
      <c r="E169" s="8">
        <v>14087546</v>
      </c>
      <c r="F169" s="8">
        <v>14848244.060000001</v>
      </c>
      <c r="G169" s="9">
        <f>+C169-E169</f>
        <v>-2445645</v>
      </c>
      <c r="H169" s="9">
        <f>+D169-F169</f>
        <v>-1468758.5600000005</v>
      </c>
      <c r="I169" s="9">
        <f>+H169-N169</f>
        <v>-2566202.8220000002</v>
      </c>
      <c r="J169" s="9">
        <f>+H169+N169</f>
        <v>-371314.29800000088</v>
      </c>
      <c r="K169" s="11" t="s">
        <v>12</v>
      </c>
      <c r="L169" t="s">
        <v>13</v>
      </c>
      <c r="M169" s="8">
        <f>+ABS(H169-G169)</f>
        <v>976886.43999999948</v>
      </c>
      <c r="N169" s="8">
        <f>+AVERAGEIFS(M:M,B:B,B169)</f>
        <v>1097444.2619999996</v>
      </c>
      <c r="O169" s="8">
        <v>52038968.933333337</v>
      </c>
      <c r="P169" s="10">
        <f t="shared" si="4"/>
        <v>2.1088893275459122E-2</v>
      </c>
      <c r="Q169" s="8">
        <f>+SUMIFS(G:G,B:B,B169)</f>
        <v>-7031088</v>
      </c>
      <c r="R169" s="8">
        <f>+SUMIFS(H:H,B:B,B169)</f>
        <v>-3359953.6900000013</v>
      </c>
      <c r="S169" s="10">
        <f t="shared" si="5"/>
        <v>0.47787109050548099</v>
      </c>
    </row>
    <row r="170" spans="1:19" x14ac:dyDescent="0.25">
      <c r="A170">
        <v>26</v>
      </c>
      <c r="B170" t="s">
        <v>52</v>
      </c>
      <c r="C170" s="8">
        <v>12436298</v>
      </c>
      <c r="D170" s="8">
        <v>12548352.380000001</v>
      </c>
      <c r="E170" s="8">
        <v>12696547</v>
      </c>
      <c r="F170" s="8">
        <v>13440831.380000001</v>
      </c>
      <c r="G170" s="9">
        <f>+C170-E170</f>
        <v>-260249</v>
      </c>
      <c r="H170" s="9">
        <f>+D170-F170</f>
        <v>-892479</v>
      </c>
      <c r="I170" s="9">
        <f>+H170-N170</f>
        <v>-1989923.2619999996</v>
      </c>
      <c r="J170" s="9">
        <f>+H170+N170</f>
        <v>204965.26199999964</v>
      </c>
      <c r="K170" s="11" t="s">
        <v>12</v>
      </c>
      <c r="L170" t="s">
        <v>13</v>
      </c>
      <c r="M170" s="8">
        <f>+ABS(H170-G170)</f>
        <v>632230</v>
      </c>
      <c r="N170" s="8">
        <f>+AVERAGEIFS(M:M,B:B,B170)</f>
        <v>1097444.2619999996</v>
      </c>
      <c r="O170" s="8">
        <v>52038968.933333337</v>
      </c>
      <c r="P170" s="10">
        <f t="shared" si="4"/>
        <v>2.1088893275459122E-2</v>
      </c>
      <c r="Q170" s="8">
        <f>+SUMIFS(G:G,B:B,B170)</f>
        <v>-7031088</v>
      </c>
      <c r="R170" s="8">
        <f>+SUMIFS(H:H,B:B,B170)</f>
        <v>-3359953.6900000013</v>
      </c>
      <c r="S170" s="10">
        <f t="shared" si="5"/>
        <v>0.47787109050548099</v>
      </c>
    </row>
    <row r="171" spans="1:19" x14ac:dyDescent="0.25">
      <c r="A171">
        <v>22</v>
      </c>
      <c r="B171" t="s">
        <v>53</v>
      </c>
      <c r="C171" s="8">
        <v>11891792</v>
      </c>
      <c r="D171" s="8">
        <v>9911383</v>
      </c>
      <c r="E171" s="8">
        <v>3368977</v>
      </c>
      <c r="F171" s="8">
        <v>4276144.5</v>
      </c>
      <c r="G171" s="9">
        <f>+C171-E171</f>
        <v>8522815</v>
      </c>
      <c r="H171" s="9">
        <f>+D171-F171</f>
        <v>5635238.5</v>
      </c>
      <c r="I171" s="9">
        <f>+H171-N171</f>
        <v>-1681101.2000000002</v>
      </c>
      <c r="J171" s="9">
        <f>+H171+N171</f>
        <v>12951578.199999999</v>
      </c>
      <c r="K171" t="s">
        <v>12</v>
      </c>
      <c r="L171" t="s">
        <v>13</v>
      </c>
      <c r="M171" s="8">
        <f>+ABS(H171-G171)</f>
        <v>2887576.5</v>
      </c>
      <c r="N171" s="8">
        <f>+AVERAGEIFS(M:M,B:B,B171)</f>
        <v>7316339.7000000002</v>
      </c>
      <c r="O171" s="8">
        <v>310065950.80555558</v>
      </c>
      <c r="P171" s="10">
        <f t="shared" si="4"/>
        <v>2.3596075870285175E-2</v>
      </c>
      <c r="Q171" s="8">
        <f>+SUMIFS(G:G,B:B,B171)</f>
        <v>97263620</v>
      </c>
      <c r="R171" s="8">
        <f>+SUMIFS(H:H,B:B,B171)</f>
        <v>121231173.5</v>
      </c>
      <c r="S171" s="10">
        <f t="shared" si="5"/>
        <v>1.2464184810312426</v>
      </c>
    </row>
    <row r="172" spans="1:19" x14ac:dyDescent="0.25">
      <c r="A172">
        <v>23</v>
      </c>
      <c r="B172" t="s">
        <v>53</v>
      </c>
      <c r="C172" s="8">
        <v>80837051</v>
      </c>
      <c r="D172" s="8">
        <v>80132997</v>
      </c>
      <c r="E172" s="8">
        <v>58016973</v>
      </c>
      <c r="F172" s="8">
        <v>50375894.5</v>
      </c>
      <c r="G172" s="9">
        <f>+C172-E172</f>
        <v>22820078</v>
      </c>
      <c r="H172" s="9">
        <f>+D172-F172</f>
        <v>29757102.5</v>
      </c>
      <c r="I172" s="9">
        <f>+H172-N172</f>
        <v>22440762.800000001</v>
      </c>
      <c r="J172" s="9">
        <f>+H172+N172</f>
        <v>37073442.200000003</v>
      </c>
      <c r="K172" t="s">
        <v>12</v>
      </c>
      <c r="L172" t="s">
        <v>13</v>
      </c>
      <c r="M172" s="8">
        <f>+ABS(H172-G172)</f>
        <v>6937024.5</v>
      </c>
      <c r="N172" s="8">
        <f>+AVERAGEIFS(M:M,B:B,B172)</f>
        <v>7316339.7000000002</v>
      </c>
      <c r="O172" s="8">
        <v>310065950.80555558</v>
      </c>
      <c r="P172" s="10">
        <f t="shared" si="4"/>
        <v>2.3596075870285175E-2</v>
      </c>
      <c r="Q172" s="8">
        <f>+SUMIFS(G:G,B:B,B172)</f>
        <v>97263620</v>
      </c>
      <c r="R172" s="8">
        <f>+SUMIFS(H:H,B:B,B172)</f>
        <v>121231173.5</v>
      </c>
      <c r="S172" s="10">
        <f t="shared" si="5"/>
        <v>1.2464184810312426</v>
      </c>
    </row>
    <row r="173" spans="1:19" x14ac:dyDescent="0.25">
      <c r="A173">
        <v>24</v>
      </c>
      <c r="B173" t="s">
        <v>53</v>
      </c>
      <c r="C173" s="8">
        <v>69727579</v>
      </c>
      <c r="D173" s="8">
        <v>80147350</v>
      </c>
      <c r="E173" s="8">
        <v>63302703</v>
      </c>
      <c r="F173" s="8">
        <v>50384872.5</v>
      </c>
      <c r="G173" s="9">
        <f>+C173-E173</f>
        <v>6424876</v>
      </c>
      <c r="H173" s="9">
        <f>+D173-F173</f>
        <v>29762477.5</v>
      </c>
      <c r="I173" s="9">
        <f>+H173-N173</f>
        <v>22446137.800000001</v>
      </c>
      <c r="J173" s="9">
        <f>+H173+N173</f>
        <v>37078817.200000003</v>
      </c>
      <c r="K173" t="s">
        <v>12</v>
      </c>
      <c r="L173" t="s">
        <v>13</v>
      </c>
      <c r="M173" s="8">
        <f>+ABS(H173-G173)</f>
        <v>23337601.5</v>
      </c>
      <c r="N173" s="8">
        <f>+AVERAGEIFS(M:M,B:B,B173)</f>
        <v>7316339.7000000002</v>
      </c>
      <c r="O173" s="8">
        <v>310065950.80555558</v>
      </c>
      <c r="P173" s="10">
        <f t="shared" si="4"/>
        <v>2.3596075870285175E-2</v>
      </c>
      <c r="Q173" s="8">
        <f>+SUMIFS(G:G,B:B,B173)</f>
        <v>97263620</v>
      </c>
      <c r="R173" s="8">
        <f>+SUMIFS(H:H,B:B,B173)</f>
        <v>121231173.5</v>
      </c>
      <c r="S173" s="10">
        <f t="shared" si="5"/>
        <v>1.2464184810312426</v>
      </c>
    </row>
    <row r="174" spans="1:19" x14ac:dyDescent="0.25">
      <c r="A174">
        <v>25</v>
      </c>
      <c r="B174" t="s">
        <v>53</v>
      </c>
      <c r="C174" s="8">
        <v>75850018</v>
      </c>
      <c r="D174" s="8">
        <v>80786086</v>
      </c>
      <c r="E174" s="8">
        <v>45067261</v>
      </c>
      <c r="F174" s="8">
        <v>52067794</v>
      </c>
      <c r="G174" s="9">
        <f>+C174-E174</f>
        <v>30782757</v>
      </c>
      <c r="H174" s="9">
        <f>+D174-F174</f>
        <v>28718292</v>
      </c>
      <c r="I174" s="9">
        <f>+H174-N174</f>
        <v>21401952.300000001</v>
      </c>
      <c r="J174" s="9">
        <f>+H174+N174</f>
        <v>36034631.700000003</v>
      </c>
      <c r="K174" t="s">
        <v>12</v>
      </c>
      <c r="L174" t="s">
        <v>13</v>
      </c>
      <c r="M174" s="8">
        <f>+ABS(H174-G174)</f>
        <v>2064465</v>
      </c>
      <c r="N174" s="8">
        <f>+AVERAGEIFS(M:M,B:B,B174)</f>
        <v>7316339.7000000002</v>
      </c>
      <c r="O174" s="8">
        <v>310065950.80555558</v>
      </c>
      <c r="P174" s="10">
        <f t="shared" si="4"/>
        <v>2.3596075870285175E-2</v>
      </c>
      <c r="Q174" s="8">
        <f>+SUMIFS(G:G,B:B,B174)</f>
        <v>97263620</v>
      </c>
      <c r="R174" s="8">
        <f>+SUMIFS(H:H,B:B,B174)</f>
        <v>121231173.5</v>
      </c>
      <c r="S174" s="10">
        <f t="shared" si="5"/>
        <v>1.2464184810312426</v>
      </c>
    </row>
    <row r="175" spans="1:19" x14ac:dyDescent="0.25">
      <c r="A175">
        <v>26</v>
      </c>
      <c r="B175" t="s">
        <v>53</v>
      </c>
      <c r="C175" s="8">
        <v>76767767</v>
      </c>
      <c r="D175" s="8">
        <v>80736955</v>
      </c>
      <c r="E175" s="8">
        <v>48054673</v>
      </c>
      <c r="F175" s="8">
        <v>53378892</v>
      </c>
      <c r="G175" s="9">
        <f>+C175-E175</f>
        <v>28713094</v>
      </c>
      <c r="H175" s="9">
        <f>+D175-F175</f>
        <v>27358063</v>
      </c>
      <c r="I175" s="9">
        <f>+H175-N175</f>
        <v>20041723.300000001</v>
      </c>
      <c r="J175" s="9">
        <f>+H175+N175</f>
        <v>34674402.700000003</v>
      </c>
      <c r="K175" t="s">
        <v>12</v>
      </c>
      <c r="L175" t="s">
        <v>13</v>
      </c>
      <c r="M175" s="8">
        <f>+ABS(H175-G175)</f>
        <v>1355031</v>
      </c>
      <c r="N175" s="8">
        <f>+AVERAGEIFS(M:M,B:B,B175)</f>
        <v>7316339.7000000002</v>
      </c>
      <c r="O175" s="8">
        <v>310065950.80555558</v>
      </c>
      <c r="P175" s="10">
        <f t="shared" si="4"/>
        <v>2.3596075870285175E-2</v>
      </c>
      <c r="Q175" s="8">
        <f>+SUMIFS(G:G,B:B,B175)</f>
        <v>97263620</v>
      </c>
      <c r="R175" s="8">
        <f>+SUMIFS(H:H,B:B,B175)</f>
        <v>121231173.5</v>
      </c>
      <c r="S175" s="10">
        <f t="shared" si="5"/>
        <v>1.2464184810312426</v>
      </c>
    </row>
    <row r="176" spans="1:19" x14ac:dyDescent="0.25">
      <c r="A176">
        <v>22</v>
      </c>
      <c r="B176" t="s">
        <v>54</v>
      </c>
      <c r="C176" s="8">
        <v>4016095</v>
      </c>
      <c r="D176" s="8">
        <v>5609117</v>
      </c>
      <c r="E176" s="8">
        <v>4502904</v>
      </c>
      <c r="F176" s="8">
        <v>8072960</v>
      </c>
      <c r="G176" s="9">
        <f>+C176-E176</f>
        <v>-486809</v>
      </c>
      <c r="H176" s="9">
        <f>+D176-F176</f>
        <v>-2463843</v>
      </c>
      <c r="I176" s="9">
        <f>+H176-N176</f>
        <v>-20956196</v>
      </c>
      <c r="J176" s="9">
        <f>+H176+N176</f>
        <v>16028510</v>
      </c>
      <c r="K176" t="s">
        <v>19</v>
      </c>
      <c r="L176" t="s">
        <v>20</v>
      </c>
      <c r="M176" s="8">
        <f>+ABS(H176-G176)</f>
        <v>1977034</v>
      </c>
      <c r="N176" s="8">
        <f>+AVERAGEIFS(M:M,B:B,B176)</f>
        <v>18492353</v>
      </c>
      <c r="O176" s="8">
        <v>236674383.94444445</v>
      </c>
      <c r="P176" s="10">
        <f t="shared" si="4"/>
        <v>7.8134155001501074E-2</v>
      </c>
      <c r="Q176" s="8">
        <f>+SUMIFS(G:G,B:B,B176)</f>
        <v>38202874</v>
      </c>
      <c r="R176" s="8">
        <f>+SUMIFS(H:H,B:B,B176)</f>
        <v>-54258891</v>
      </c>
      <c r="S176" s="10">
        <f t="shared" si="5"/>
        <v>-1.4202829609102183</v>
      </c>
    </row>
    <row r="177" spans="1:19" x14ac:dyDescent="0.25">
      <c r="A177">
        <v>23</v>
      </c>
      <c r="B177" t="s">
        <v>54</v>
      </c>
      <c r="C177" s="8">
        <v>66055533</v>
      </c>
      <c r="D177" s="8">
        <v>54752822.5</v>
      </c>
      <c r="E177" s="8">
        <v>52799969</v>
      </c>
      <c r="F177" s="8">
        <v>64870189</v>
      </c>
      <c r="G177" s="9">
        <f>+C177-E177</f>
        <v>13255564</v>
      </c>
      <c r="H177" s="9">
        <f>+D177-F177</f>
        <v>-10117366.5</v>
      </c>
      <c r="I177" s="9">
        <f>+H177-N177</f>
        <v>-28609719.5</v>
      </c>
      <c r="J177" s="9">
        <f>+H177+N177</f>
        <v>8374986.5</v>
      </c>
      <c r="K177" t="s">
        <v>19</v>
      </c>
      <c r="L177" t="s">
        <v>20</v>
      </c>
      <c r="M177" s="8">
        <f>+ABS(H177-G177)</f>
        <v>23372930.5</v>
      </c>
      <c r="N177" s="8">
        <f>+AVERAGEIFS(M:M,B:B,B177)</f>
        <v>18492353</v>
      </c>
      <c r="O177" s="8">
        <v>236674383.94444445</v>
      </c>
      <c r="P177" s="10">
        <f t="shared" si="4"/>
        <v>7.8134155001501074E-2</v>
      </c>
      <c r="Q177" s="8">
        <f>+SUMIFS(G:G,B:B,B177)</f>
        <v>38202874</v>
      </c>
      <c r="R177" s="8">
        <f>+SUMIFS(H:H,B:B,B177)</f>
        <v>-54258891</v>
      </c>
      <c r="S177" s="10">
        <f t="shared" si="5"/>
        <v>-1.4202829609102183</v>
      </c>
    </row>
    <row r="178" spans="1:19" x14ac:dyDescent="0.25">
      <c r="A178">
        <v>24</v>
      </c>
      <c r="B178" t="s">
        <v>54</v>
      </c>
      <c r="C178" s="8">
        <v>53647476</v>
      </c>
      <c r="D178" s="8">
        <v>53552903</v>
      </c>
      <c r="E178" s="8">
        <v>41659394</v>
      </c>
      <c r="F178" s="8">
        <v>63726158.5</v>
      </c>
      <c r="G178" s="9">
        <f>+C178-E178</f>
        <v>11988082</v>
      </c>
      <c r="H178" s="9">
        <f>+D178-F178</f>
        <v>-10173255.5</v>
      </c>
      <c r="I178" s="9">
        <f>+H178-N178</f>
        <v>-28665608.5</v>
      </c>
      <c r="J178" s="9">
        <f>+H178+N178</f>
        <v>8319097.5</v>
      </c>
      <c r="K178" t="s">
        <v>19</v>
      </c>
      <c r="L178" t="s">
        <v>20</v>
      </c>
      <c r="M178" s="8">
        <f>+ABS(H178-G178)</f>
        <v>22161337.5</v>
      </c>
      <c r="N178" s="8">
        <f>+AVERAGEIFS(M:M,B:B,B178)</f>
        <v>18492353</v>
      </c>
      <c r="O178" s="8">
        <v>236674383.94444445</v>
      </c>
      <c r="P178" s="10">
        <f t="shared" si="4"/>
        <v>7.8134155001501074E-2</v>
      </c>
      <c r="Q178" s="8">
        <f>+SUMIFS(G:G,B:B,B178)</f>
        <v>38202874</v>
      </c>
      <c r="R178" s="8">
        <f>+SUMIFS(H:H,B:B,B178)</f>
        <v>-54258891</v>
      </c>
      <c r="S178" s="10">
        <f t="shared" si="5"/>
        <v>-1.4202829609102183</v>
      </c>
    </row>
    <row r="179" spans="1:19" x14ac:dyDescent="0.25">
      <c r="A179">
        <v>25</v>
      </c>
      <c r="B179" t="s">
        <v>54</v>
      </c>
      <c r="C179" s="8">
        <v>52149496</v>
      </c>
      <c r="D179" s="8">
        <v>53941322.5</v>
      </c>
      <c r="E179" s="8">
        <v>45222230</v>
      </c>
      <c r="F179" s="8">
        <v>69031614</v>
      </c>
      <c r="G179" s="9">
        <f>+C179-E179</f>
        <v>6927266</v>
      </c>
      <c r="H179" s="9">
        <f>+D179-F179</f>
        <v>-15090291.5</v>
      </c>
      <c r="I179" s="9">
        <f>+H179-N179</f>
        <v>-33582644.5</v>
      </c>
      <c r="J179" s="9">
        <f>+H179+N179</f>
        <v>3402061.5</v>
      </c>
      <c r="K179" t="s">
        <v>19</v>
      </c>
      <c r="L179" t="s">
        <v>20</v>
      </c>
      <c r="M179" s="8">
        <f>+ABS(H179-G179)</f>
        <v>22017557.5</v>
      </c>
      <c r="N179" s="8">
        <f>+AVERAGEIFS(M:M,B:B,B179)</f>
        <v>18492353</v>
      </c>
      <c r="O179" s="8">
        <v>236674383.94444445</v>
      </c>
      <c r="P179" s="10">
        <f t="shared" si="4"/>
        <v>7.8134155001501074E-2</v>
      </c>
      <c r="Q179" s="8">
        <f>+SUMIFS(G:G,B:B,B179)</f>
        <v>38202874</v>
      </c>
      <c r="R179" s="8">
        <f>+SUMIFS(H:H,B:B,B179)</f>
        <v>-54258891</v>
      </c>
      <c r="S179" s="10">
        <f t="shared" si="5"/>
        <v>-1.4202829609102183</v>
      </c>
    </row>
    <row r="180" spans="1:19" x14ac:dyDescent="0.25">
      <c r="A180">
        <v>26</v>
      </c>
      <c r="B180" t="s">
        <v>54</v>
      </c>
      <c r="C180" s="8">
        <v>41676543</v>
      </c>
      <c r="D180" s="8">
        <v>54327013.5</v>
      </c>
      <c r="E180" s="8">
        <v>35157772</v>
      </c>
      <c r="F180" s="8">
        <v>70741148</v>
      </c>
      <c r="G180" s="9">
        <f>+C180-E180</f>
        <v>6518771</v>
      </c>
      <c r="H180" s="9">
        <f>+D180-F180</f>
        <v>-16414134.5</v>
      </c>
      <c r="I180" s="9">
        <f>+H180-N180</f>
        <v>-34906487.5</v>
      </c>
      <c r="J180" s="9">
        <f>+H180+N180</f>
        <v>2078218.5</v>
      </c>
      <c r="K180" t="s">
        <v>19</v>
      </c>
      <c r="L180" t="s">
        <v>20</v>
      </c>
      <c r="M180" s="8">
        <f>+ABS(H180-G180)</f>
        <v>22932905.5</v>
      </c>
      <c r="N180" s="8">
        <f>+AVERAGEIFS(M:M,B:B,B180)</f>
        <v>18492353</v>
      </c>
      <c r="O180" s="8">
        <v>236674383.94444445</v>
      </c>
      <c r="P180" s="10">
        <f t="shared" si="4"/>
        <v>7.8134155001501074E-2</v>
      </c>
      <c r="Q180" s="8">
        <f>+SUMIFS(G:G,B:B,B180)</f>
        <v>38202874</v>
      </c>
      <c r="R180" s="8">
        <f>+SUMIFS(H:H,B:B,B180)</f>
        <v>-54258891</v>
      </c>
      <c r="S180" s="10">
        <f t="shared" si="5"/>
        <v>-1.4202829609102183</v>
      </c>
    </row>
    <row r="181" spans="1:19" x14ac:dyDescent="0.25">
      <c r="A181">
        <v>22</v>
      </c>
      <c r="B181" t="s">
        <v>55</v>
      </c>
      <c r="C181" s="8">
        <v>1623363</v>
      </c>
      <c r="D181" s="8">
        <v>3781718.5</v>
      </c>
      <c r="E181" s="8">
        <v>5247850</v>
      </c>
      <c r="F181" s="8">
        <v>8509298</v>
      </c>
      <c r="G181" s="9">
        <f>+C181-E181</f>
        <v>-3624487</v>
      </c>
      <c r="H181" s="9">
        <f>+D181-F181</f>
        <v>-4727579.5</v>
      </c>
      <c r="I181" s="9">
        <f>+H181-N181</f>
        <v>-7853821.75</v>
      </c>
      <c r="J181" s="9">
        <f>+H181+N181</f>
        <v>-1601337.25</v>
      </c>
      <c r="K181" t="s">
        <v>28</v>
      </c>
      <c r="L181" t="s">
        <v>29</v>
      </c>
      <c r="M181" s="8">
        <f>+ABS(H181-G181)</f>
        <v>1103092.5</v>
      </c>
      <c r="N181" s="8">
        <f>+AVERAGEIFS(M:M,B:B,B181)</f>
        <v>3126242.25</v>
      </c>
      <c r="O181" s="8">
        <v>226808811.58333331</v>
      </c>
      <c r="P181" s="10">
        <f t="shared" si="4"/>
        <v>1.3783601387335724E-2</v>
      </c>
      <c r="Q181" s="8">
        <f>+SUMIFS(G:G,B:B,B181)</f>
        <v>-110586093</v>
      </c>
      <c r="R181" s="8">
        <f>+SUMIFS(H:H,B:B,B181)</f>
        <v>-105100795.75</v>
      </c>
      <c r="S181" s="10">
        <f t="shared" si="5"/>
        <v>0.95039794696427149</v>
      </c>
    </row>
    <row r="182" spans="1:19" x14ac:dyDescent="0.25">
      <c r="A182">
        <v>23</v>
      </c>
      <c r="B182" t="s">
        <v>55</v>
      </c>
      <c r="C182" s="8">
        <v>44147700</v>
      </c>
      <c r="D182" s="8">
        <v>33608315.25</v>
      </c>
      <c r="E182" s="8">
        <v>64644815</v>
      </c>
      <c r="F182" s="8">
        <v>56459279.5</v>
      </c>
      <c r="G182" s="9">
        <f>+C182-E182</f>
        <v>-20497115</v>
      </c>
      <c r="H182" s="9">
        <f>+D182-F182</f>
        <v>-22850964.25</v>
      </c>
      <c r="I182" s="9">
        <f>+H182-N182</f>
        <v>-25977206.5</v>
      </c>
      <c r="J182" s="9">
        <f>+H182+N182</f>
        <v>-19724722</v>
      </c>
      <c r="K182" t="s">
        <v>28</v>
      </c>
      <c r="L182" t="s">
        <v>29</v>
      </c>
      <c r="M182" s="8">
        <f>+ABS(H182-G182)</f>
        <v>2353849.25</v>
      </c>
      <c r="N182" s="8">
        <f>+AVERAGEIFS(M:M,B:B,B182)</f>
        <v>3126242.25</v>
      </c>
      <c r="O182" s="8">
        <v>226808811.58333331</v>
      </c>
      <c r="P182" s="10">
        <f t="shared" si="4"/>
        <v>1.3783601387335724E-2</v>
      </c>
      <c r="Q182" s="8">
        <f>+SUMIFS(G:G,B:B,B182)</f>
        <v>-110586093</v>
      </c>
      <c r="R182" s="8">
        <f>+SUMIFS(H:H,B:B,B182)</f>
        <v>-105100795.75</v>
      </c>
      <c r="S182" s="10">
        <f t="shared" si="5"/>
        <v>0.95039794696427149</v>
      </c>
    </row>
    <row r="183" spans="1:19" x14ac:dyDescent="0.25">
      <c r="A183">
        <v>24</v>
      </c>
      <c r="B183" t="s">
        <v>55</v>
      </c>
      <c r="C183" s="8">
        <v>36496143</v>
      </c>
      <c r="D183" s="8">
        <v>33215711.25</v>
      </c>
      <c r="E183" s="8">
        <v>59279825</v>
      </c>
      <c r="F183" s="8">
        <v>57410720.5</v>
      </c>
      <c r="G183" s="9">
        <f>+C183-E183</f>
        <v>-22783682</v>
      </c>
      <c r="H183" s="9">
        <f>+D183-F183</f>
        <v>-24195009.25</v>
      </c>
      <c r="I183" s="9">
        <f>+H183-N183</f>
        <v>-27321251.5</v>
      </c>
      <c r="J183" s="9">
        <f>+H183+N183</f>
        <v>-21068767</v>
      </c>
      <c r="K183" t="s">
        <v>28</v>
      </c>
      <c r="L183" t="s">
        <v>29</v>
      </c>
      <c r="M183" s="8">
        <f>+ABS(H183-G183)</f>
        <v>1411327.25</v>
      </c>
      <c r="N183" s="8">
        <f>+AVERAGEIFS(M:M,B:B,B183)</f>
        <v>3126242.25</v>
      </c>
      <c r="O183" s="8">
        <v>226808811.58333331</v>
      </c>
      <c r="P183" s="10">
        <f t="shared" si="4"/>
        <v>1.3783601387335724E-2</v>
      </c>
      <c r="Q183" s="8">
        <f>+SUMIFS(G:G,B:B,B183)</f>
        <v>-110586093</v>
      </c>
      <c r="R183" s="8">
        <f>+SUMIFS(H:H,B:B,B183)</f>
        <v>-105100795.75</v>
      </c>
      <c r="S183" s="10">
        <f t="shared" si="5"/>
        <v>0.95039794696427149</v>
      </c>
    </row>
    <row r="184" spans="1:19" x14ac:dyDescent="0.25">
      <c r="A184">
        <v>25</v>
      </c>
      <c r="B184" t="s">
        <v>55</v>
      </c>
      <c r="C184" s="8">
        <v>33391953</v>
      </c>
      <c r="D184" s="8">
        <v>33078786.75</v>
      </c>
      <c r="E184" s="8">
        <v>70048811</v>
      </c>
      <c r="F184" s="8">
        <v>59177390.5</v>
      </c>
      <c r="G184" s="9">
        <f>+C184-E184</f>
        <v>-36656858</v>
      </c>
      <c r="H184" s="9">
        <f>+D184-F184</f>
        <v>-26098603.75</v>
      </c>
      <c r="I184" s="9">
        <f>+H184-N184</f>
        <v>-29224846</v>
      </c>
      <c r="J184" s="9">
        <f>+H184+N184</f>
        <v>-22972361.5</v>
      </c>
      <c r="K184" t="s">
        <v>28</v>
      </c>
      <c r="L184" t="s">
        <v>29</v>
      </c>
      <c r="M184" s="8">
        <f>+ABS(H184-G184)</f>
        <v>10558254.25</v>
      </c>
      <c r="N184" s="8">
        <f>+AVERAGEIFS(M:M,B:B,B184)</f>
        <v>3126242.25</v>
      </c>
      <c r="O184" s="8">
        <v>226808811.58333331</v>
      </c>
      <c r="P184" s="10">
        <f t="shared" si="4"/>
        <v>1.3783601387335724E-2</v>
      </c>
      <c r="Q184" s="8">
        <f>+SUMIFS(G:G,B:B,B184)</f>
        <v>-110586093</v>
      </c>
      <c r="R184" s="8">
        <f>+SUMIFS(H:H,B:B,B184)</f>
        <v>-105100795.75</v>
      </c>
      <c r="S184" s="10">
        <f t="shared" si="5"/>
        <v>0.95039794696427149</v>
      </c>
    </row>
    <row r="185" spans="1:19" x14ac:dyDescent="0.25">
      <c r="A185">
        <v>26</v>
      </c>
      <c r="B185" t="s">
        <v>55</v>
      </c>
      <c r="C185" s="8">
        <v>33838758</v>
      </c>
      <c r="D185" s="8">
        <v>32796757</v>
      </c>
      <c r="E185" s="8">
        <v>60862709</v>
      </c>
      <c r="F185" s="8">
        <v>60025396</v>
      </c>
      <c r="G185" s="9">
        <f>+C185-E185</f>
        <v>-27023951</v>
      </c>
      <c r="H185" s="9">
        <f>+D185-F185</f>
        <v>-27228639</v>
      </c>
      <c r="I185" s="9">
        <f>+H185-N185</f>
        <v>-30354881.25</v>
      </c>
      <c r="J185" s="9">
        <f>+H185+N185</f>
        <v>-24102396.75</v>
      </c>
      <c r="K185" t="s">
        <v>28</v>
      </c>
      <c r="L185" t="s">
        <v>29</v>
      </c>
      <c r="M185" s="8">
        <f>+ABS(H185-G185)</f>
        <v>204688</v>
      </c>
      <c r="N185" s="8">
        <f>+AVERAGEIFS(M:M,B:B,B185)</f>
        <v>3126242.25</v>
      </c>
      <c r="O185" s="8">
        <v>226808811.58333331</v>
      </c>
      <c r="P185" s="10">
        <f t="shared" si="4"/>
        <v>1.3783601387335724E-2</v>
      </c>
      <c r="Q185" s="8">
        <f>+SUMIFS(G:G,B:B,B185)</f>
        <v>-110586093</v>
      </c>
      <c r="R185" s="8">
        <f>+SUMIFS(H:H,B:B,B185)</f>
        <v>-105100795.75</v>
      </c>
      <c r="S185" s="10">
        <f t="shared" si="5"/>
        <v>0.95039794696427149</v>
      </c>
    </row>
    <row r="186" spans="1:19" x14ac:dyDescent="0.25">
      <c r="A186">
        <v>22</v>
      </c>
      <c r="B186" t="s">
        <v>56</v>
      </c>
      <c r="C186" s="8">
        <v>5748235</v>
      </c>
      <c r="D186" s="8">
        <v>5549100.5</v>
      </c>
      <c r="E186" s="8">
        <v>2351629</v>
      </c>
      <c r="F186" s="8">
        <v>3569702</v>
      </c>
      <c r="G186" s="9">
        <f>+C186-E186</f>
        <v>3396606</v>
      </c>
      <c r="H186" s="9">
        <f>+D186-F186</f>
        <v>1979398.5</v>
      </c>
      <c r="I186" s="9">
        <f>+H186-N186</f>
        <v>-5401812.4500000002</v>
      </c>
      <c r="J186" s="9">
        <f>+H186+N186</f>
        <v>9360609.4499999993</v>
      </c>
      <c r="K186" t="s">
        <v>15</v>
      </c>
      <c r="L186" s="11" t="s">
        <v>16</v>
      </c>
      <c r="M186" s="8">
        <f>+ABS(H186-G186)</f>
        <v>1417207.5</v>
      </c>
      <c r="N186" s="8">
        <f>+AVERAGEIFS(M:M,B:B,B186)</f>
        <v>7381210.9500000002</v>
      </c>
      <c r="O186" s="8">
        <v>188098631.80555555</v>
      </c>
      <c r="P186" s="10">
        <f t="shared" si="4"/>
        <v>3.9241172990722377E-2</v>
      </c>
      <c r="Q186" s="8">
        <f>+SUMIFS(G:G,B:B,B186)</f>
        <v>16250271</v>
      </c>
      <c r="R186" s="8">
        <f>+SUMIFS(H:H,B:B,B186)</f>
        <v>35074964.25</v>
      </c>
      <c r="S186" s="10">
        <f t="shared" si="5"/>
        <v>2.1584233426014863</v>
      </c>
    </row>
    <row r="187" spans="1:19" x14ac:dyDescent="0.25">
      <c r="A187">
        <v>23</v>
      </c>
      <c r="B187" t="s">
        <v>56</v>
      </c>
      <c r="C187" s="8">
        <v>46632972</v>
      </c>
      <c r="D187" s="8">
        <v>47325176.5</v>
      </c>
      <c r="E187" s="8">
        <v>55862298</v>
      </c>
      <c r="F187" s="8">
        <v>33043793.5</v>
      </c>
      <c r="G187" s="9">
        <f>+C187-E187</f>
        <v>-9229326</v>
      </c>
      <c r="H187" s="9">
        <f>+D187-F187</f>
        <v>14281383</v>
      </c>
      <c r="I187" s="9">
        <f>+H187-N187</f>
        <v>6900172.0499999998</v>
      </c>
      <c r="J187" s="9">
        <f>+H187+N187</f>
        <v>21662593.949999999</v>
      </c>
      <c r="K187" t="s">
        <v>15</v>
      </c>
      <c r="L187" s="11" t="s">
        <v>16</v>
      </c>
      <c r="M187" s="8">
        <f>+ABS(H187-G187)</f>
        <v>23510709</v>
      </c>
      <c r="N187" s="8">
        <f>+AVERAGEIFS(M:M,B:B,B187)</f>
        <v>7381210.9500000002</v>
      </c>
      <c r="O187" s="8">
        <v>188098631.80555555</v>
      </c>
      <c r="P187" s="10">
        <f t="shared" si="4"/>
        <v>3.9241172990722377E-2</v>
      </c>
      <c r="Q187" s="8">
        <f>+SUMIFS(G:G,B:B,B187)</f>
        <v>16250271</v>
      </c>
      <c r="R187" s="8">
        <f>+SUMIFS(H:H,B:B,B187)</f>
        <v>35074964.25</v>
      </c>
      <c r="S187" s="10">
        <f t="shared" si="5"/>
        <v>2.1584233426014863</v>
      </c>
    </row>
    <row r="188" spans="1:19" x14ac:dyDescent="0.25">
      <c r="A188">
        <v>24</v>
      </c>
      <c r="B188" t="s">
        <v>56</v>
      </c>
      <c r="C188" s="8">
        <v>44067579</v>
      </c>
      <c r="D188" s="8">
        <v>46602883</v>
      </c>
      <c r="E188" s="8">
        <v>27914828</v>
      </c>
      <c r="F188" s="8">
        <v>31567341.5</v>
      </c>
      <c r="G188" s="9">
        <f>+C188-E188</f>
        <v>16152751</v>
      </c>
      <c r="H188" s="9">
        <f>+D188-F188</f>
        <v>15035541.5</v>
      </c>
      <c r="I188" s="9">
        <f>+H188-N188</f>
        <v>7654330.5499999998</v>
      </c>
      <c r="J188" s="9">
        <f>+H188+N188</f>
        <v>22416752.449999999</v>
      </c>
      <c r="K188" t="s">
        <v>15</v>
      </c>
      <c r="L188" s="11" t="s">
        <v>16</v>
      </c>
      <c r="M188" s="8">
        <f>+ABS(H188-G188)</f>
        <v>1117209.5</v>
      </c>
      <c r="N188" s="8">
        <f>+AVERAGEIFS(M:M,B:B,B188)</f>
        <v>7381210.9500000002</v>
      </c>
      <c r="O188" s="8">
        <v>188098631.80555555</v>
      </c>
      <c r="P188" s="10">
        <f t="shared" si="4"/>
        <v>3.9241172990722377E-2</v>
      </c>
      <c r="Q188" s="8">
        <f>+SUMIFS(G:G,B:B,B188)</f>
        <v>16250271</v>
      </c>
      <c r="R188" s="8">
        <f>+SUMIFS(H:H,B:B,B188)</f>
        <v>35074964.25</v>
      </c>
      <c r="S188" s="10">
        <f t="shared" si="5"/>
        <v>2.1584233426014863</v>
      </c>
    </row>
    <row r="189" spans="1:19" x14ac:dyDescent="0.25">
      <c r="A189">
        <v>25</v>
      </c>
      <c r="B189" t="s">
        <v>56</v>
      </c>
      <c r="C189" s="8">
        <v>43131817</v>
      </c>
      <c r="D189" s="8">
        <v>46238063</v>
      </c>
      <c r="E189" s="8">
        <v>52659940</v>
      </c>
      <c r="F189" s="8">
        <v>51411521</v>
      </c>
      <c r="G189" s="9">
        <f>+C189-E189</f>
        <v>-9528123</v>
      </c>
      <c r="H189" s="9">
        <f>+D189-F189</f>
        <v>-5173458</v>
      </c>
      <c r="I189" s="9">
        <f>+H189-N189</f>
        <v>-12554668.949999999</v>
      </c>
      <c r="J189" s="9">
        <f>+H189+N189</f>
        <v>2207752.9500000002</v>
      </c>
      <c r="K189" t="s">
        <v>15</v>
      </c>
      <c r="L189" s="11" t="s">
        <v>16</v>
      </c>
      <c r="M189" s="8">
        <f>+ABS(H189-G189)</f>
        <v>4354665</v>
      </c>
      <c r="N189" s="8">
        <f>+AVERAGEIFS(M:M,B:B,B189)</f>
        <v>7381210.9500000002</v>
      </c>
      <c r="O189" s="8">
        <v>188098631.80555555</v>
      </c>
      <c r="P189" s="10">
        <f t="shared" si="4"/>
        <v>3.9241172990722377E-2</v>
      </c>
      <c r="Q189" s="8">
        <f>+SUMIFS(G:G,B:B,B189)</f>
        <v>16250271</v>
      </c>
      <c r="R189" s="8">
        <f>+SUMIFS(H:H,B:B,B189)</f>
        <v>35074964.25</v>
      </c>
      <c r="S189" s="10">
        <f t="shared" si="5"/>
        <v>2.1584233426014863</v>
      </c>
    </row>
    <row r="190" spans="1:19" x14ac:dyDescent="0.25">
      <c r="A190">
        <v>26</v>
      </c>
      <c r="B190" t="s">
        <v>56</v>
      </c>
      <c r="C190" s="8">
        <v>48371626</v>
      </c>
      <c r="D190" s="8">
        <v>45844022.5</v>
      </c>
      <c r="E190" s="8">
        <v>32913263</v>
      </c>
      <c r="F190" s="8">
        <v>36891923.25</v>
      </c>
      <c r="G190" s="9">
        <f>+C190-E190</f>
        <v>15458363</v>
      </c>
      <c r="H190" s="9">
        <f>+D190-F190</f>
        <v>8952099.25</v>
      </c>
      <c r="I190" s="9">
        <f>+H190-N190</f>
        <v>1570888.2999999998</v>
      </c>
      <c r="J190" s="9">
        <f>+H190+N190</f>
        <v>16333310.199999999</v>
      </c>
      <c r="K190" t="s">
        <v>15</v>
      </c>
      <c r="L190" s="11" t="s">
        <v>16</v>
      </c>
      <c r="M190" s="8">
        <f>+ABS(H190-G190)</f>
        <v>6506263.75</v>
      </c>
      <c r="N190" s="8">
        <f>+AVERAGEIFS(M:M,B:B,B190)</f>
        <v>7381210.9500000002</v>
      </c>
      <c r="O190" s="8">
        <v>188098631.80555555</v>
      </c>
      <c r="P190" s="10">
        <f t="shared" si="4"/>
        <v>3.9241172990722377E-2</v>
      </c>
      <c r="Q190" s="8">
        <f>+SUMIFS(G:G,B:B,B190)</f>
        <v>16250271</v>
      </c>
      <c r="R190" s="8">
        <f>+SUMIFS(H:H,B:B,B190)</f>
        <v>35074964.25</v>
      </c>
      <c r="S190" s="10">
        <f t="shared" si="5"/>
        <v>2.1584233426014863</v>
      </c>
    </row>
    <row r="191" spans="1:19" x14ac:dyDescent="0.25">
      <c r="A191">
        <v>22</v>
      </c>
      <c r="B191" t="s">
        <v>57</v>
      </c>
      <c r="C191" s="8">
        <v>725803</v>
      </c>
      <c r="D191" s="8">
        <v>805391</v>
      </c>
      <c r="E191" s="8">
        <v>1195030</v>
      </c>
      <c r="F191" s="8">
        <v>1207421.5</v>
      </c>
      <c r="G191" s="9">
        <f>+C191-E191</f>
        <v>-469227</v>
      </c>
      <c r="H191" s="9">
        <f>+D191-F191</f>
        <v>-402030.5</v>
      </c>
      <c r="I191" s="9">
        <f>+H191-N191</f>
        <v>-1518970.0375000001</v>
      </c>
      <c r="J191" s="9">
        <f>+H191+N191</f>
        <v>714909.03750000009</v>
      </c>
      <c r="K191" t="s">
        <v>15</v>
      </c>
      <c r="L191" s="11" t="s">
        <v>16</v>
      </c>
      <c r="M191" s="8">
        <f>+ABS(H191-G191)</f>
        <v>67196.5</v>
      </c>
      <c r="N191" s="8">
        <f>+AVERAGEIFS(M:M,B:B,B191)</f>
        <v>1116939.5375000001</v>
      </c>
      <c r="O191" s="8">
        <v>48808006.555555552</v>
      </c>
      <c r="P191" s="10">
        <f t="shared" si="4"/>
        <v>2.2884350669569908E-2</v>
      </c>
      <c r="Q191" s="8">
        <f>+SUMIFS(G:G,B:B,B191)</f>
        <v>-2616118</v>
      </c>
      <c r="R191" s="8">
        <f>+SUMIFS(H:H,B:B,B191)</f>
        <v>-4678049.3125</v>
      </c>
      <c r="S191" s="10">
        <f t="shared" si="5"/>
        <v>1.7881644912423675</v>
      </c>
    </row>
    <row r="192" spans="1:19" x14ac:dyDescent="0.25">
      <c r="A192">
        <v>23</v>
      </c>
      <c r="B192" t="s">
        <v>57</v>
      </c>
      <c r="C192" s="8">
        <v>11001968</v>
      </c>
      <c r="D192" s="8">
        <v>9687123</v>
      </c>
      <c r="E192" s="8">
        <v>11077772</v>
      </c>
      <c r="F192" s="8">
        <v>10839880</v>
      </c>
      <c r="G192" s="9">
        <f>+C192-E192</f>
        <v>-75804</v>
      </c>
      <c r="H192" s="9">
        <f>+D192-F192</f>
        <v>-1152757</v>
      </c>
      <c r="I192" s="9">
        <f>+H192-N192</f>
        <v>-2269696.5375000001</v>
      </c>
      <c r="J192" s="9">
        <f>+H192+N192</f>
        <v>-35817.462499999907</v>
      </c>
      <c r="K192" t="s">
        <v>15</v>
      </c>
      <c r="L192" s="11" t="s">
        <v>16</v>
      </c>
      <c r="M192" s="8">
        <f>+ABS(H192-G192)</f>
        <v>1076953</v>
      </c>
      <c r="N192" s="8">
        <f>+AVERAGEIFS(M:M,B:B,B192)</f>
        <v>1116939.5375000001</v>
      </c>
      <c r="O192" s="8">
        <v>48808006.555555552</v>
      </c>
      <c r="P192" s="10">
        <f t="shared" si="4"/>
        <v>2.2884350669569908E-2</v>
      </c>
      <c r="Q192" s="8">
        <f>+SUMIFS(G:G,B:B,B192)</f>
        <v>-2616118</v>
      </c>
      <c r="R192" s="8">
        <f>+SUMIFS(H:H,B:B,B192)</f>
        <v>-4678049.3125</v>
      </c>
      <c r="S192" s="10">
        <f t="shared" si="5"/>
        <v>1.7881644912423675</v>
      </c>
    </row>
    <row r="193" spans="1:19" x14ac:dyDescent="0.25">
      <c r="A193">
        <v>24</v>
      </c>
      <c r="B193" t="s">
        <v>57</v>
      </c>
      <c r="C193" s="8">
        <v>9326783</v>
      </c>
      <c r="D193" s="8">
        <v>9805125.6875</v>
      </c>
      <c r="E193" s="8">
        <v>11008627</v>
      </c>
      <c r="F193" s="8">
        <v>10896075.5</v>
      </c>
      <c r="G193" s="9">
        <f>+C193-E193</f>
        <v>-1681844</v>
      </c>
      <c r="H193" s="9">
        <f>+D193-F193</f>
        <v>-1090949.8125</v>
      </c>
      <c r="I193" s="9">
        <f>+H193-N193</f>
        <v>-2207889.35</v>
      </c>
      <c r="J193" s="9">
        <f>+H193+N193</f>
        <v>25989.725000000093</v>
      </c>
      <c r="K193" t="s">
        <v>15</v>
      </c>
      <c r="L193" s="11" t="s">
        <v>16</v>
      </c>
      <c r="M193" s="8">
        <f>+ABS(H193-G193)</f>
        <v>590894.1875</v>
      </c>
      <c r="N193" s="8">
        <f>+AVERAGEIFS(M:M,B:B,B193)</f>
        <v>1116939.5375000001</v>
      </c>
      <c r="O193" s="8">
        <v>48808006.555555552</v>
      </c>
      <c r="P193" s="10">
        <f t="shared" si="4"/>
        <v>2.2884350669569908E-2</v>
      </c>
      <c r="Q193" s="8">
        <f>+SUMIFS(G:G,B:B,B193)</f>
        <v>-2616118</v>
      </c>
      <c r="R193" s="8">
        <f>+SUMIFS(H:H,B:B,B193)</f>
        <v>-4678049.3125</v>
      </c>
      <c r="S193" s="10">
        <f t="shared" si="5"/>
        <v>1.7881644912423675</v>
      </c>
    </row>
    <row r="194" spans="1:19" x14ac:dyDescent="0.25">
      <c r="A194">
        <v>25</v>
      </c>
      <c r="B194" t="s">
        <v>57</v>
      </c>
      <c r="C194" s="8">
        <v>12783146</v>
      </c>
      <c r="D194" s="8">
        <v>10234819.375</v>
      </c>
      <c r="E194" s="8">
        <v>11021912</v>
      </c>
      <c r="F194" s="8">
        <v>11219946.875</v>
      </c>
      <c r="G194" s="9">
        <f>+C194-E194</f>
        <v>1761234</v>
      </c>
      <c r="H194" s="9">
        <f>+D194-F194</f>
        <v>-985127.5</v>
      </c>
      <c r="I194" s="9">
        <f>+H194-N194</f>
        <v>-2102067.0375000001</v>
      </c>
      <c r="J194" s="9">
        <f>+H194+N194</f>
        <v>131812.03750000009</v>
      </c>
      <c r="K194" t="s">
        <v>15</v>
      </c>
      <c r="L194" s="11" t="s">
        <v>16</v>
      </c>
      <c r="M194" s="8">
        <f>+ABS(H194-G194)</f>
        <v>2746361.5</v>
      </c>
      <c r="N194" s="8">
        <f>+AVERAGEIFS(M:M,B:B,B194)</f>
        <v>1116939.5375000001</v>
      </c>
      <c r="O194" s="8">
        <v>48808006.555555552</v>
      </c>
      <c r="P194" s="10">
        <f t="shared" si="4"/>
        <v>2.2884350669569908E-2</v>
      </c>
      <c r="Q194" s="8">
        <f>+SUMIFS(G:G,B:B,B194)</f>
        <v>-2616118</v>
      </c>
      <c r="R194" s="8">
        <f>+SUMIFS(H:H,B:B,B194)</f>
        <v>-4678049.3125</v>
      </c>
      <c r="S194" s="10">
        <f t="shared" si="5"/>
        <v>1.7881644912423675</v>
      </c>
    </row>
    <row r="195" spans="1:19" x14ac:dyDescent="0.25">
      <c r="A195">
        <v>26</v>
      </c>
      <c r="B195" t="s">
        <v>57</v>
      </c>
      <c r="C195" s="8">
        <v>8358718</v>
      </c>
      <c r="D195" s="8">
        <v>10285720.875</v>
      </c>
      <c r="E195" s="8">
        <v>10509195</v>
      </c>
      <c r="F195" s="8">
        <v>11332905.375</v>
      </c>
      <c r="G195" s="9">
        <f>+C195-E195</f>
        <v>-2150477</v>
      </c>
      <c r="H195" s="9">
        <f>+D195-F195</f>
        <v>-1047184.5</v>
      </c>
      <c r="I195" s="9">
        <f>+H195-N195</f>
        <v>-2164124.0375000001</v>
      </c>
      <c r="J195" s="9">
        <f>+H195+N195</f>
        <v>69755.037500000093</v>
      </c>
      <c r="K195" t="s">
        <v>15</v>
      </c>
      <c r="L195" s="11" t="s">
        <v>16</v>
      </c>
      <c r="M195" s="8">
        <f>+ABS(H195-G195)</f>
        <v>1103292.5</v>
      </c>
      <c r="N195" s="8">
        <f>+AVERAGEIFS(M:M,B:B,B195)</f>
        <v>1116939.5375000001</v>
      </c>
      <c r="O195" s="8">
        <v>48808006.555555552</v>
      </c>
      <c r="P195" s="10">
        <f t="shared" ref="P195:P255" si="6">+N195/O195</f>
        <v>2.2884350669569908E-2</v>
      </c>
      <c r="Q195" s="8">
        <f>+SUMIFS(G:G,B:B,B195)</f>
        <v>-2616118</v>
      </c>
      <c r="R195" s="8">
        <f>+SUMIFS(H:H,B:B,B195)</f>
        <v>-4678049.3125</v>
      </c>
      <c r="S195" s="10">
        <f t="shared" ref="S195:S255" si="7">+R195/Q195</f>
        <v>1.7881644912423675</v>
      </c>
    </row>
    <row r="196" spans="1:19" x14ac:dyDescent="0.25">
      <c r="A196">
        <v>22</v>
      </c>
      <c r="B196" t="s">
        <v>58</v>
      </c>
      <c r="C196" s="8">
        <v>3027803</v>
      </c>
      <c r="D196" s="8">
        <v>4679416</v>
      </c>
      <c r="E196" s="8">
        <v>2838224</v>
      </c>
      <c r="F196" s="8">
        <v>6190951.5</v>
      </c>
      <c r="G196" s="9">
        <f>+C196-E196</f>
        <v>189579</v>
      </c>
      <c r="H196" s="9">
        <f>+D196-F196</f>
        <v>-1511535.5</v>
      </c>
      <c r="I196" s="9">
        <f>+H196-N196</f>
        <v>-7334504.0999999996</v>
      </c>
      <c r="J196" s="9">
        <f>+H196+N196</f>
        <v>4311433.0999999996</v>
      </c>
      <c r="K196" t="s">
        <v>15</v>
      </c>
      <c r="L196" s="11" t="s">
        <v>16</v>
      </c>
      <c r="M196" s="8">
        <f>+ABS(H196-G196)</f>
        <v>1701114.5</v>
      </c>
      <c r="N196" s="8">
        <f>+AVERAGEIFS(M:M,B:B,B196)</f>
        <v>5822968.5999999996</v>
      </c>
      <c r="O196" s="8">
        <v>189753562.8611111</v>
      </c>
      <c r="P196" s="10">
        <f t="shared" si="6"/>
        <v>3.0687005356848471E-2</v>
      </c>
      <c r="Q196" s="8">
        <f>+SUMIFS(G:G,B:B,B196)</f>
        <v>-21873209</v>
      </c>
      <c r="R196" s="8">
        <f>+SUMIFS(H:H,B:B,B196)</f>
        <v>-25242025</v>
      </c>
      <c r="S196" s="10">
        <f t="shared" si="7"/>
        <v>1.1540156270623116</v>
      </c>
    </row>
    <row r="197" spans="1:19" x14ac:dyDescent="0.25">
      <c r="A197">
        <v>23</v>
      </c>
      <c r="B197" t="s">
        <v>58</v>
      </c>
      <c r="C197" s="8">
        <v>38658694</v>
      </c>
      <c r="D197" s="8">
        <v>39176641</v>
      </c>
      <c r="E197" s="8">
        <v>43746716</v>
      </c>
      <c r="F197" s="8">
        <v>44397273</v>
      </c>
      <c r="G197" s="9">
        <f>+C197-E197</f>
        <v>-5088022</v>
      </c>
      <c r="H197" s="9">
        <f>+D197-F197</f>
        <v>-5220632</v>
      </c>
      <c r="I197" s="9">
        <f>+H197-N197</f>
        <v>-11043600.6</v>
      </c>
      <c r="J197" s="9">
        <f>+H197+N197</f>
        <v>602336.59999999963</v>
      </c>
      <c r="K197" t="s">
        <v>15</v>
      </c>
      <c r="L197" s="11" t="s">
        <v>16</v>
      </c>
      <c r="M197" s="8">
        <f>+ABS(H197-G197)</f>
        <v>132610</v>
      </c>
      <c r="N197" s="8">
        <f>+AVERAGEIFS(M:M,B:B,B197)</f>
        <v>5822968.5999999996</v>
      </c>
      <c r="O197" s="8">
        <v>189753562.8611111</v>
      </c>
      <c r="P197" s="10">
        <f t="shared" si="6"/>
        <v>3.0687005356848471E-2</v>
      </c>
      <c r="Q197" s="8">
        <f>+SUMIFS(G:G,B:B,B197)</f>
        <v>-21873209</v>
      </c>
      <c r="R197" s="8">
        <f>+SUMIFS(H:H,B:B,B197)</f>
        <v>-25242025</v>
      </c>
      <c r="S197" s="10">
        <f t="shared" si="7"/>
        <v>1.1540156270623116</v>
      </c>
    </row>
    <row r="198" spans="1:19" x14ac:dyDescent="0.25">
      <c r="A198">
        <v>24</v>
      </c>
      <c r="B198" t="s">
        <v>58</v>
      </c>
      <c r="C198" s="8">
        <v>40832171</v>
      </c>
      <c r="D198" s="8">
        <v>39398081.5</v>
      </c>
      <c r="E198" s="8">
        <v>31239161</v>
      </c>
      <c r="F198" s="8">
        <v>44213176.5</v>
      </c>
      <c r="G198" s="9">
        <f>+C198-E198</f>
        <v>9593010</v>
      </c>
      <c r="H198" s="9">
        <f>+D198-F198</f>
        <v>-4815095</v>
      </c>
      <c r="I198" s="9">
        <f>+H198-N198</f>
        <v>-10638063.6</v>
      </c>
      <c r="J198" s="9">
        <f>+H198+N198</f>
        <v>1007873.5999999996</v>
      </c>
      <c r="K198" t="s">
        <v>15</v>
      </c>
      <c r="L198" s="11" t="s">
        <v>16</v>
      </c>
      <c r="M198" s="8">
        <f>+ABS(H198-G198)</f>
        <v>14408105</v>
      </c>
      <c r="N198" s="8">
        <f>+AVERAGEIFS(M:M,B:B,B198)</f>
        <v>5822968.5999999996</v>
      </c>
      <c r="O198" s="8">
        <v>189753562.8611111</v>
      </c>
      <c r="P198" s="10">
        <f t="shared" si="6"/>
        <v>3.0687005356848471E-2</v>
      </c>
      <c r="Q198" s="8">
        <f>+SUMIFS(G:G,B:B,B198)</f>
        <v>-21873209</v>
      </c>
      <c r="R198" s="8">
        <f>+SUMIFS(H:H,B:B,B198)</f>
        <v>-25242025</v>
      </c>
      <c r="S198" s="10">
        <f t="shared" si="7"/>
        <v>1.1540156270623116</v>
      </c>
    </row>
    <row r="199" spans="1:19" x14ac:dyDescent="0.25">
      <c r="A199">
        <v>25</v>
      </c>
      <c r="B199" t="s">
        <v>58</v>
      </c>
      <c r="C199" s="8">
        <v>36510399</v>
      </c>
      <c r="D199" s="8">
        <v>40267096.5</v>
      </c>
      <c r="E199" s="8">
        <v>52987770</v>
      </c>
      <c r="F199" s="8">
        <v>46540408</v>
      </c>
      <c r="G199" s="9">
        <f>+C199-E199</f>
        <v>-16477371</v>
      </c>
      <c r="H199" s="9">
        <f>+D199-F199</f>
        <v>-6273311.5</v>
      </c>
      <c r="I199" s="9">
        <f>+H199-N199</f>
        <v>-12096280.1</v>
      </c>
      <c r="J199" s="9">
        <f>+H199+N199</f>
        <v>-450342.90000000037</v>
      </c>
      <c r="K199" t="s">
        <v>15</v>
      </c>
      <c r="L199" s="11" t="s">
        <v>16</v>
      </c>
      <c r="M199" s="8">
        <f>+ABS(H199-G199)</f>
        <v>10204059.5</v>
      </c>
      <c r="N199" s="8">
        <f>+AVERAGEIFS(M:M,B:B,B199)</f>
        <v>5822968.5999999996</v>
      </c>
      <c r="O199" s="8">
        <v>189753562.8611111</v>
      </c>
      <c r="P199" s="10">
        <f t="shared" si="6"/>
        <v>3.0687005356848471E-2</v>
      </c>
      <c r="Q199" s="8">
        <f>+SUMIFS(G:G,B:B,B199)</f>
        <v>-21873209</v>
      </c>
      <c r="R199" s="8">
        <f>+SUMIFS(H:H,B:B,B199)</f>
        <v>-25242025</v>
      </c>
      <c r="S199" s="10">
        <f t="shared" si="7"/>
        <v>1.1540156270623116</v>
      </c>
    </row>
    <row r="200" spans="1:19" x14ac:dyDescent="0.25">
      <c r="A200">
        <v>26</v>
      </c>
      <c r="B200" t="s">
        <v>58</v>
      </c>
      <c r="C200" s="8">
        <v>38823798</v>
      </c>
      <c r="D200" s="8">
        <v>39613797.5</v>
      </c>
      <c r="E200" s="8">
        <v>48914203</v>
      </c>
      <c r="F200" s="8">
        <v>47035248.5</v>
      </c>
      <c r="G200" s="9">
        <f>+C200-E200</f>
        <v>-10090405</v>
      </c>
      <c r="H200" s="9">
        <f>+D200-F200</f>
        <v>-7421451</v>
      </c>
      <c r="I200" s="9">
        <f>+H200-N200</f>
        <v>-13244419.6</v>
      </c>
      <c r="J200" s="9">
        <f>+H200+N200</f>
        <v>-1598482.4000000004</v>
      </c>
      <c r="K200" t="s">
        <v>15</v>
      </c>
      <c r="L200" s="11" t="s">
        <v>16</v>
      </c>
      <c r="M200" s="8">
        <f>+ABS(H200-G200)</f>
        <v>2668954</v>
      </c>
      <c r="N200" s="8">
        <f>+AVERAGEIFS(M:M,B:B,B200)</f>
        <v>5822968.5999999996</v>
      </c>
      <c r="O200" s="8">
        <v>189753562.8611111</v>
      </c>
      <c r="P200" s="10">
        <f t="shared" si="6"/>
        <v>3.0687005356848471E-2</v>
      </c>
      <c r="Q200" s="8">
        <f>+SUMIFS(G:G,B:B,B200)</f>
        <v>-21873209</v>
      </c>
      <c r="R200" s="8">
        <f>+SUMIFS(H:H,B:B,B200)</f>
        <v>-25242025</v>
      </c>
      <c r="S200" s="10">
        <f t="shared" si="7"/>
        <v>1.1540156270623116</v>
      </c>
    </row>
    <row r="201" spans="1:19" x14ac:dyDescent="0.25">
      <c r="A201">
        <v>22</v>
      </c>
      <c r="B201" t="s">
        <v>59</v>
      </c>
      <c r="C201" s="8">
        <v>763577</v>
      </c>
      <c r="D201" s="8">
        <v>566853.625</v>
      </c>
      <c r="E201" s="8">
        <v>2559409</v>
      </c>
      <c r="F201" s="8">
        <v>1105146.875</v>
      </c>
      <c r="G201" s="9">
        <f>+C201-E201</f>
        <v>-1795832</v>
      </c>
      <c r="H201" s="9">
        <f>+D201-F201</f>
        <v>-538293.25</v>
      </c>
      <c r="I201" s="9">
        <f>+H201-N201</f>
        <v>-1446085.5125</v>
      </c>
      <c r="J201" s="9">
        <f>+H201+N201</f>
        <v>369499.01249999995</v>
      </c>
      <c r="K201" t="s">
        <v>28</v>
      </c>
      <c r="L201" t="s">
        <v>29</v>
      </c>
      <c r="M201" s="8">
        <f>+ABS(H201-G201)</f>
        <v>1257538.75</v>
      </c>
      <c r="N201" s="8">
        <f>+AVERAGEIFS(M:M,B:B,B201)</f>
        <v>907792.26249999995</v>
      </c>
      <c r="O201" s="8">
        <v>31181013.638888888</v>
      </c>
      <c r="P201" s="10">
        <f t="shared" si="6"/>
        <v>2.9113622572160502E-2</v>
      </c>
      <c r="Q201" s="8">
        <f>+SUMIFS(G:G,B:B,B201)</f>
        <v>-17722947</v>
      </c>
      <c r="R201" s="8">
        <f>+SUMIFS(H:H,B:B,B201)</f>
        <v>-13288352.3125</v>
      </c>
      <c r="S201" s="10">
        <f t="shared" si="7"/>
        <v>0.74978231963905329</v>
      </c>
    </row>
    <row r="202" spans="1:19" x14ac:dyDescent="0.25">
      <c r="A202">
        <v>23</v>
      </c>
      <c r="B202" t="s">
        <v>59</v>
      </c>
      <c r="C202" s="8">
        <v>5359244</v>
      </c>
      <c r="D202" s="8">
        <v>4988405.3125</v>
      </c>
      <c r="E202" s="8">
        <v>11153462</v>
      </c>
      <c r="F202" s="8">
        <v>8085389.75</v>
      </c>
      <c r="G202" s="9">
        <f>+C202-E202</f>
        <v>-5794218</v>
      </c>
      <c r="H202" s="9">
        <f>+D202-F202</f>
        <v>-3096984.4375</v>
      </c>
      <c r="I202" s="9">
        <f>+H202-N202</f>
        <v>-4004776.7</v>
      </c>
      <c r="J202" s="9">
        <f>+H202+N202</f>
        <v>-2189192.1749999998</v>
      </c>
      <c r="K202" t="s">
        <v>28</v>
      </c>
      <c r="L202" t="s">
        <v>29</v>
      </c>
      <c r="M202" s="8">
        <f>+ABS(H202-G202)</f>
        <v>2697233.5625</v>
      </c>
      <c r="N202" s="8">
        <f>+AVERAGEIFS(M:M,B:B,B202)</f>
        <v>907792.26249999995</v>
      </c>
      <c r="O202" s="8">
        <v>31181013.638888888</v>
      </c>
      <c r="P202" s="10">
        <f t="shared" si="6"/>
        <v>2.9113622572160502E-2</v>
      </c>
      <c r="Q202" s="8">
        <f>+SUMIFS(G:G,B:B,B202)</f>
        <v>-17722947</v>
      </c>
      <c r="R202" s="8">
        <f>+SUMIFS(H:H,B:B,B202)</f>
        <v>-13288352.3125</v>
      </c>
      <c r="S202" s="10">
        <f t="shared" si="7"/>
        <v>0.74978231963905329</v>
      </c>
    </row>
    <row r="203" spans="1:19" x14ac:dyDescent="0.25">
      <c r="A203">
        <v>24</v>
      </c>
      <c r="B203" t="s">
        <v>59</v>
      </c>
      <c r="C203" s="8">
        <v>4407788</v>
      </c>
      <c r="D203" s="8">
        <v>5039941.75</v>
      </c>
      <c r="E203" s="8">
        <v>7907233</v>
      </c>
      <c r="F203" s="8">
        <v>8095119.5</v>
      </c>
      <c r="G203" s="9">
        <f>+C203-E203</f>
        <v>-3499445</v>
      </c>
      <c r="H203" s="9">
        <f>+D203-F203</f>
        <v>-3055177.75</v>
      </c>
      <c r="I203" s="9">
        <f>+H203-N203</f>
        <v>-3962970.0125000002</v>
      </c>
      <c r="J203" s="9">
        <f>+H203+N203</f>
        <v>-2147385.4874999998</v>
      </c>
      <c r="K203" t="s">
        <v>28</v>
      </c>
      <c r="L203" t="s">
        <v>29</v>
      </c>
      <c r="M203" s="8">
        <f>+ABS(H203-G203)</f>
        <v>444267.25</v>
      </c>
      <c r="N203" s="8">
        <f>+AVERAGEIFS(M:M,B:B,B203)</f>
        <v>907792.26249999995</v>
      </c>
      <c r="O203" s="8">
        <v>31181013.638888888</v>
      </c>
      <c r="P203" s="10">
        <f t="shared" si="6"/>
        <v>2.9113622572160502E-2</v>
      </c>
      <c r="Q203" s="8">
        <f>+SUMIFS(G:G,B:B,B203)</f>
        <v>-17722947</v>
      </c>
      <c r="R203" s="8">
        <f>+SUMIFS(H:H,B:B,B203)</f>
        <v>-13288352.3125</v>
      </c>
      <c r="S203" s="10">
        <f t="shared" si="7"/>
        <v>0.74978231963905329</v>
      </c>
    </row>
    <row r="204" spans="1:19" x14ac:dyDescent="0.25">
      <c r="A204">
        <v>25</v>
      </c>
      <c r="B204" t="s">
        <v>59</v>
      </c>
      <c r="C204" s="8">
        <v>4335851</v>
      </c>
      <c r="D204" s="8">
        <v>4915705.5625</v>
      </c>
      <c r="E204" s="8">
        <v>7732251</v>
      </c>
      <c r="F204" s="8">
        <v>8224367.125</v>
      </c>
      <c r="G204" s="9">
        <f>+C204-E204</f>
        <v>-3396400</v>
      </c>
      <c r="H204" s="9">
        <f>+D204-F204</f>
        <v>-3308661.5625</v>
      </c>
      <c r="I204" s="9">
        <f>+H204-N204</f>
        <v>-4216453.8250000002</v>
      </c>
      <c r="J204" s="9">
        <f>+H204+N204</f>
        <v>-2400869.2999999998</v>
      </c>
      <c r="K204" t="s">
        <v>28</v>
      </c>
      <c r="L204" t="s">
        <v>29</v>
      </c>
      <c r="M204" s="8">
        <f>+ABS(H204-G204)</f>
        <v>87738.4375</v>
      </c>
      <c r="N204" s="8">
        <f>+AVERAGEIFS(M:M,B:B,B204)</f>
        <v>907792.26249999995</v>
      </c>
      <c r="O204" s="8">
        <v>31181013.638888888</v>
      </c>
      <c r="P204" s="10">
        <f t="shared" si="6"/>
        <v>2.9113622572160502E-2</v>
      </c>
      <c r="Q204" s="8">
        <f>+SUMIFS(G:G,B:B,B204)</f>
        <v>-17722947</v>
      </c>
      <c r="R204" s="8">
        <f>+SUMIFS(H:H,B:B,B204)</f>
        <v>-13288352.3125</v>
      </c>
      <c r="S204" s="10">
        <f t="shared" si="7"/>
        <v>0.74978231963905329</v>
      </c>
    </row>
    <row r="205" spans="1:19" x14ac:dyDescent="0.25">
      <c r="A205">
        <v>26</v>
      </c>
      <c r="B205" t="s">
        <v>59</v>
      </c>
      <c r="C205" s="8">
        <v>4151663</v>
      </c>
      <c r="D205" s="8">
        <v>4891113.0625</v>
      </c>
      <c r="E205" s="8">
        <v>7388715</v>
      </c>
      <c r="F205" s="8">
        <v>8180348.375</v>
      </c>
      <c r="G205" s="9">
        <f>+C205-E205</f>
        <v>-3237052</v>
      </c>
      <c r="H205" s="9">
        <f>+D205-F205</f>
        <v>-3289235.3125</v>
      </c>
      <c r="I205" s="9">
        <f>+H205-N205</f>
        <v>-4197027.5750000002</v>
      </c>
      <c r="J205" s="9">
        <f>+H205+N205</f>
        <v>-2381443.0499999998</v>
      </c>
      <c r="K205" t="s">
        <v>28</v>
      </c>
      <c r="L205" t="s">
        <v>29</v>
      </c>
      <c r="M205" s="8">
        <f>+ABS(H205-G205)</f>
        <v>52183.3125</v>
      </c>
      <c r="N205" s="8">
        <f>+AVERAGEIFS(M:M,B:B,B205)</f>
        <v>907792.26249999995</v>
      </c>
      <c r="O205" s="8">
        <v>31181013.638888888</v>
      </c>
      <c r="P205" s="10">
        <f t="shared" si="6"/>
        <v>2.9113622572160502E-2</v>
      </c>
      <c r="Q205" s="8">
        <f>+SUMIFS(G:G,B:B,B205)</f>
        <v>-17722947</v>
      </c>
      <c r="R205" s="8">
        <f>+SUMIFS(H:H,B:B,B205)</f>
        <v>-13288352.3125</v>
      </c>
      <c r="S205" s="10">
        <f t="shared" si="7"/>
        <v>0.74978231963905329</v>
      </c>
    </row>
    <row r="206" spans="1:19" x14ac:dyDescent="0.25">
      <c r="A206">
        <v>22</v>
      </c>
      <c r="B206" t="s">
        <v>60</v>
      </c>
      <c r="C206" s="8">
        <v>3495632</v>
      </c>
      <c r="D206" s="8">
        <v>2841292.75</v>
      </c>
      <c r="E206" s="8">
        <v>3138918</v>
      </c>
      <c r="F206" s="8">
        <v>3429370.5</v>
      </c>
      <c r="G206" s="9">
        <f>+C206-E206</f>
        <v>356714</v>
      </c>
      <c r="H206" s="9">
        <f>+D206-F206</f>
        <v>-588077.75</v>
      </c>
      <c r="I206" s="9">
        <f>+H206-N206</f>
        <v>-3625620.6</v>
      </c>
      <c r="J206" s="9">
        <f>+H206+N206</f>
        <v>2449465.1</v>
      </c>
      <c r="K206" t="s">
        <v>19</v>
      </c>
      <c r="L206" t="s">
        <v>20</v>
      </c>
      <c r="M206" s="8">
        <f>+ABS(H206-G206)</f>
        <v>944791.75</v>
      </c>
      <c r="N206" s="8">
        <f>+AVERAGEIFS(M:M,B:B,B206)</f>
        <v>3037542.85</v>
      </c>
      <c r="O206" s="8">
        <v>115828438.6111111</v>
      </c>
      <c r="P206" s="10">
        <f t="shared" si="6"/>
        <v>2.622449966884572E-2</v>
      </c>
      <c r="Q206" s="8">
        <f>+SUMIFS(G:G,B:B,B206)</f>
        <v>10323486</v>
      </c>
      <c r="R206" s="8">
        <f>+SUMIFS(H:H,B:B,B206)</f>
        <v>-4864228.25</v>
      </c>
      <c r="S206" s="10">
        <f t="shared" si="7"/>
        <v>-0.47118078621891868</v>
      </c>
    </row>
    <row r="207" spans="1:19" x14ac:dyDescent="0.25">
      <c r="A207">
        <v>23</v>
      </c>
      <c r="B207" t="s">
        <v>60</v>
      </c>
      <c r="C207" s="8">
        <v>26957748</v>
      </c>
      <c r="D207" s="8">
        <v>28115609.5</v>
      </c>
      <c r="E207" s="8">
        <v>21878936</v>
      </c>
      <c r="F207" s="8">
        <v>28425052.25</v>
      </c>
      <c r="G207" s="9">
        <f>+C207-E207</f>
        <v>5078812</v>
      </c>
      <c r="H207" s="9">
        <f>+D207-F207</f>
        <v>-309442.75</v>
      </c>
      <c r="I207" s="9">
        <f>+H207-N207</f>
        <v>-3346985.6</v>
      </c>
      <c r="J207" s="9">
        <f>+H207+N207</f>
        <v>2728100.1</v>
      </c>
      <c r="K207" t="s">
        <v>19</v>
      </c>
      <c r="L207" t="s">
        <v>20</v>
      </c>
      <c r="M207" s="8">
        <f>+ABS(H207-G207)</f>
        <v>5388254.75</v>
      </c>
      <c r="N207" s="8">
        <f>+AVERAGEIFS(M:M,B:B,B207)</f>
        <v>3037542.85</v>
      </c>
      <c r="O207" s="8">
        <v>115828438.6111111</v>
      </c>
      <c r="P207" s="10">
        <f t="shared" si="6"/>
        <v>2.622449966884572E-2</v>
      </c>
      <c r="Q207" s="8">
        <f>+SUMIFS(G:G,B:B,B207)</f>
        <v>10323486</v>
      </c>
      <c r="R207" s="8">
        <f>+SUMIFS(H:H,B:B,B207)</f>
        <v>-4864228.25</v>
      </c>
      <c r="S207" s="10">
        <f t="shared" si="7"/>
        <v>-0.47118078621891868</v>
      </c>
    </row>
    <row r="208" spans="1:19" x14ac:dyDescent="0.25">
      <c r="A208">
        <v>24</v>
      </c>
      <c r="B208" t="s">
        <v>60</v>
      </c>
      <c r="C208" s="8">
        <v>29016660</v>
      </c>
      <c r="D208" s="8">
        <v>27028649.5</v>
      </c>
      <c r="E208" s="8">
        <v>26614456</v>
      </c>
      <c r="F208" s="8">
        <v>28621164</v>
      </c>
      <c r="G208" s="9">
        <f>+C208-E208</f>
        <v>2402204</v>
      </c>
      <c r="H208" s="9">
        <f>+D208-F208</f>
        <v>-1592514.5</v>
      </c>
      <c r="I208" s="9">
        <f>+H208-N208</f>
        <v>-4630057.3499999996</v>
      </c>
      <c r="J208" s="9">
        <f>+H208+N208</f>
        <v>1445028.35</v>
      </c>
      <c r="K208" t="s">
        <v>19</v>
      </c>
      <c r="L208" t="s">
        <v>20</v>
      </c>
      <c r="M208" s="8">
        <f>+ABS(H208-G208)</f>
        <v>3994718.5</v>
      </c>
      <c r="N208" s="8">
        <f>+AVERAGEIFS(M:M,B:B,B208)</f>
        <v>3037542.85</v>
      </c>
      <c r="O208" s="8">
        <v>115828438.6111111</v>
      </c>
      <c r="P208" s="10">
        <f t="shared" si="6"/>
        <v>2.622449966884572E-2</v>
      </c>
      <c r="Q208" s="8">
        <f>+SUMIFS(G:G,B:B,B208)</f>
        <v>10323486</v>
      </c>
      <c r="R208" s="8">
        <f>+SUMIFS(H:H,B:B,B208)</f>
        <v>-4864228.25</v>
      </c>
      <c r="S208" s="10">
        <f t="shared" si="7"/>
        <v>-0.47118078621891868</v>
      </c>
    </row>
    <row r="209" spans="1:19" x14ac:dyDescent="0.25">
      <c r="A209">
        <v>25</v>
      </c>
      <c r="B209" t="s">
        <v>60</v>
      </c>
      <c r="C209" s="8">
        <v>24175045</v>
      </c>
      <c r="D209" s="8">
        <v>27532732.25</v>
      </c>
      <c r="E209" s="8">
        <v>23118654</v>
      </c>
      <c r="F209" s="8">
        <v>28654936.25</v>
      </c>
      <c r="G209" s="9">
        <f>+C209-E209</f>
        <v>1056391</v>
      </c>
      <c r="H209" s="9">
        <f>+D209-F209</f>
        <v>-1122204</v>
      </c>
      <c r="I209" s="9">
        <f>+H209-N209</f>
        <v>-4159746.85</v>
      </c>
      <c r="J209" s="9">
        <f>+H209+N209</f>
        <v>1915338.85</v>
      </c>
      <c r="K209" t="s">
        <v>19</v>
      </c>
      <c r="L209" t="s">
        <v>20</v>
      </c>
      <c r="M209" s="8">
        <f>+ABS(H209-G209)</f>
        <v>2178595</v>
      </c>
      <c r="N209" s="8">
        <f>+AVERAGEIFS(M:M,B:B,B209)</f>
        <v>3037542.85</v>
      </c>
      <c r="O209" s="8">
        <v>115828438.6111111</v>
      </c>
      <c r="P209" s="10">
        <f t="shared" si="6"/>
        <v>2.622449966884572E-2</v>
      </c>
      <c r="Q209" s="8">
        <f>+SUMIFS(G:G,B:B,B209)</f>
        <v>10323486</v>
      </c>
      <c r="R209" s="8">
        <f>+SUMIFS(H:H,B:B,B209)</f>
        <v>-4864228.25</v>
      </c>
      <c r="S209" s="10">
        <f t="shared" si="7"/>
        <v>-0.47118078621891868</v>
      </c>
    </row>
    <row r="210" spans="1:19" x14ac:dyDescent="0.25">
      <c r="A210">
        <v>26</v>
      </c>
      <c r="B210" t="s">
        <v>60</v>
      </c>
      <c r="C210" s="8">
        <v>21662856</v>
      </c>
      <c r="D210" s="8">
        <v>27661347.5</v>
      </c>
      <c r="E210" s="8">
        <v>20233491</v>
      </c>
      <c r="F210" s="8">
        <v>28913336.75</v>
      </c>
      <c r="G210" s="9">
        <f>+C210-E210</f>
        <v>1429365</v>
      </c>
      <c r="H210" s="9">
        <f>+D210-F210</f>
        <v>-1251989.25</v>
      </c>
      <c r="I210" s="9">
        <f>+H210-N210</f>
        <v>-4289532.0999999996</v>
      </c>
      <c r="J210" s="9">
        <f>+H210+N210</f>
        <v>1785553.6</v>
      </c>
      <c r="K210" t="s">
        <v>19</v>
      </c>
      <c r="L210" t="s">
        <v>20</v>
      </c>
      <c r="M210" s="8">
        <f>+ABS(H210-G210)</f>
        <v>2681354.25</v>
      </c>
      <c r="N210" s="8">
        <f>+AVERAGEIFS(M:M,B:B,B210)</f>
        <v>3037542.85</v>
      </c>
      <c r="O210" s="8">
        <v>115828438.6111111</v>
      </c>
      <c r="P210" s="10">
        <f t="shared" si="6"/>
        <v>2.622449966884572E-2</v>
      </c>
      <c r="Q210" s="8">
        <f>+SUMIFS(G:G,B:B,B210)</f>
        <v>10323486</v>
      </c>
      <c r="R210" s="8">
        <f>+SUMIFS(H:H,B:B,B210)</f>
        <v>-4864228.25</v>
      </c>
      <c r="S210" s="10">
        <f t="shared" si="7"/>
        <v>-0.47118078621891868</v>
      </c>
    </row>
    <row r="211" spans="1:19" x14ac:dyDescent="0.25">
      <c r="A211">
        <v>22</v>
      </c>
      <c r="B211" t="s">
        <v>61</v>
      </c>
      <c r="C211" s="8">
        <v>3090681</v>
      </c>
      <c r="D211" s="8">
        <v>3693811</v>
      </c>
      <c r="E211" s="8">
        <v>5259305</v>
      </c>
      <c r="F211" s="8">
        <v>3110956.75</v>
      </c>
      <c r="G211" s="9">
        <f>+C211-E211</f>
        <v>-2168624</v>
      </c>
      <c r="H211" s="9">
        <f>+D211-F211</f>
        <v>582854.25</v>
      </c>
      <c r="I211" s="9">
        <f>+H211-N211</f>
        <v>-1723168.25</v>
      </c>
      <c r="J211" s="9">
        <f>+H211+N211</f>
        <v>2888876.75</v>
      </c>
      <c r="K211" s="11" t="s">
        <v>15</v>
      </c>
      <c r="L211" s="11" t="s">
        <v>16</v>
      </c>
      <c r="M211" s="8">
        <f>+ABS(H211-G211)</f>
        <v>2751478.25</v>
      </c>
      <c r="N211" s="8">
        <f>+AVERAGEIFS(M:M,B:B,B211)</f>
        <v>2306022.5</v>
      </c>
      <c r="O211" s="8">
        <v>152387644</v>
      </c>
      <c r="P211" s="10">
        <f t="shared" si="6"/>
        <v>1.5132608126679877E-2</v>
      </c>
      <c r="Q211" s="8">
        <f>+SUMIFS(G:G,B:B,B211)</f>
        <v>12472336</v>
      </c>
      <c r="R211" s="8">
        <f>+SUMIFS(H:H,B:B,B211)</f>
        <v>22946680</v>
      </c>
      <c r="S211" s="10">
        <f t="shared" si="7"/>
        <v>1.8398061117019298</v>
      </c>
    </row>
    <row r="212" spans="1:19" x14ac:dyDescent="0.25">
      <c r="A212">
        <v>23</v>
      </c>
      <c r="B212" t="s">
        <v>61</v>
      </c>
      <c r="C212" s="8">
        <v>35691562</v>
      </c>
      <c r="D212" s="8">
        <v>35378753.25</v>
      </c>
      <c r="E212" s="8">
        <v>32850817</v>
      </c>
      <c r="F212" s="8">
        <v>29753696.25</v>
      </c>
      <c r="G212" s="9">
        <f>+C212-E212</f>
        <v>2840745</v>
      </c>
      <c r="H212" s="9">
        <f>+D212-F212</f>
        <v>5625057</v>
      </c>
      <c r="I212" s="9">
        <f>+H212-N212</f>
        <v>3319034.5</v>
      </c>
      <c r="J212" s="9">
        <f>+H212+N212</f>
        <v>7931079.5</v>
      </c>
      <c r="K212" s="11" t="s">
        <v>15</v>
      </c>
      <c r="L212" s="11" t="s">
        <v>16</v>
      </c>
      <c r="M212" s="8">
        <f>+ABS(H212-G212)</f>
        <v>2784312</v>
      </c>
      <c r="N212" s="8">
        <f>+AVERAGEIFS(M:M,B:B,B212)</f>
        <v>2306022.5</v>
      </c>
      <c r="O212" s="8">
        <v>152387644</v>
      </c>
      <c r="P212" s="10">
        <f t="shared" si="6"/>
        <v>1.5132608126679877E-2</v>
      </c>
      <c r="Q212" s="8">
        <f>+SUMIFS(G:G,B:B,B212)</f>
        <v>12472336</v>
      </c>
      <c r="R212" s="8">
        <f>+SUMIFS(H:H,B:B,B212)</f>
        <v>22946680</v>
      </c>
      <c r="S212" s="10">
        <f t="shared" si="7"/>
        <v>1.8398061117019298</v>
      </c>
    </row>
    <row r="213" spans="1:19" x14ac:dyDescent="0.25">
      <c r="A213">
        <v>24</v>
      </c>
      <c r="B213" t="s">
        <v>61</v>
      </c>
      <c r="C213" s="8">
        <v>34793375</v>
      </c>
      <c r="D213" s="8">
        <v>34722869.25</v>
      </c>
      <c r="E213" s="8">
        <v>27329880</v>
      </c>
      <c r="F213" s="8">
        <v>27105119.75</v>
      </c>
      <c r="G213" s="9">
        <f>+C213-E213</f>
        <v>7463495</v>
      </c>
      <c r="H213" s="9">
        <f>+D213-F213</f>
        <v>7617749.5</v>
      </c>
      <c r="I213" s="9">
        <f>+H213-N213</f>
        <v>5311727</v>
      </c>
      <c r="J213" s="9">
        <f>+H213+N213</f>
        <v>9923772</v>
      </c>
      <c r="K213" s="11" t="s">
        <v>15</v>
      </c>
      <c r="L213" s="11" t="s">
        <v>16</v>
      </c>
      <c r="M213" s="8">
        <f>+ABS(H213-G213)</f>
        <v>154254.5</v>
      </c>
      <c r="N213" s="8">
        <f>+AVERAGEIFS(M:M,B:B,B213)</f>
        <v>2306022.5</v>
      </c>
      <c r="O213" s="8">
        <v>152387644</v>
      </c>
      <c r="P213" s="10">
        <f t="shared" si="6"/>
        <v>1.5132608126679877E-2</v>
      </c>
      <c r="Q213" s="8">
        <f>+SUMIFS(G:G,B:B,B213)</f>
        <v>12472336</v>
      </c>
      <c r="R213" s="8">
        <f>+SUMIFS(H:H,B:B,B213)</f>
        <v>22946680</v>
      </c>
      <c r="S213" s="10">
        <f t="shared" si="7"/>
        <v>1.8398061117019298</v>
      </c>
    </row>
    <row r="214" spans="1:19" x14ac:dyDescent="0.25">
      <c r="A214">
        <v>25</v>
      </c>
      <c r="B214" t="s">
        <v>61</v>
      </c>
      <c r="C214" s="8">
        <v>35173680</v>
      </c>
      <c r="D214" s="8">
        <v>34652835</v>
      </c>
      <c r="E214" s="8">
        <v>35051979</v>
      </c>
      <c r="F214" s="8">
        <v>29218950.5</v>
      </c>
      <c r="G214" s="9">
        <f>+C214-E214</f>
        <v>121701</v>
      </c>
      <c r="H214" s="9">
        <f>+D214-F214</f>
        <v>5433884.5</v>
      </c>
      <c r="I214" s="9">
        <f>+H214-N214</f>
        <v>3127862</v>
      </c>
      <c r="J214" s="9">
        <f>+H214+N214</f>
        <v>7739907</v>
      </c>
      <c r="K214" s="11" t="s">
        <v>15</v>
      </c>
      <c r="L214" s="11" t="s">
        <v>16</v>
      </c>
      <c r="M214" s="8">
        <f>+ABS(H214-G214)</f>
        <v>5312183.5</v>
      </c>
      <c r="N214" s="8">
        <f>+AVERAGEIFS(M:M,B:B,B214)</f>
        <v>2306022.5</v>
      </c>
      <c r="O214" s="8">
        <v>152387644</v>
      </c>
      <c r="P214" s="10">
        <f t="shared" si="6"/>
        <v>1.5132608126679877E-2</v>
      </c>
      <c r="Q214" s="8">
        <f>+SUMIFS(G:G,B:B,B214)</f>
        <v>12472336</v>
      </c>
      <c r="R214" s="8">
        <f>+SUMIFS(H:H,B:B,B214)</f>
        <v>22946680</v>
      </c>
      <c r="S214" s="10">
        <f t="shared" si="7"/>
        <v>1.8398061117019298</v>
      </c>
    </row>
    <row r="215" spans="1:19" x14ac:dyDescent="0.25">
      <c r="A215">
        <v>26</v>
      </c>
      <c r="B215" t="s">
        <v>61</v>
      </c>
      <c r="C215" s="8">
        <v>28050595</v>
      </c>
      <c r="D215" s="8">
        <v>34694345.75</v>
      </c>
      <c r="E215" s="8">
        <v>23835576</v>
      </c>
      <c r="F215" s="8">
        <v>31007211</v>
      </c>
      <c r="G215" s="9">
        <f>+C215-E215</f>
        <v>4215019</v>
      </c>
      <c r="H215" s="9">
        <f>+D215-F215</f>
        <v>3687134.75</v>
      </c>
      <c r="I215" s="9">
        <f>+H215-N215</f>
        <v>1381112.25</v>
      </c>
      <c r="J215" s="9">
        <f>+H215+N215</f>
        <v>5993157.25</v>
      </c>
      <c r="K215" s="11" t="s">
        <v>15</v>
      </c>
      <c r="L215" s="11" t="s">
        <v>16</v>
      </c>
      <c r="M215" s="8">
        <f>+ABS(H215-G215)</f>
        <v>527884.25</v>
      </c>
      <c r="N215" s="8">
        <f>+AVERAGEIFS(M:M,B:B,B215)</f>
        <v>2306022.5</v>
      </c>
      <c r="O215" s="8">
        <v>152387644</v>
      </c>
      <c r="P215" s="10">
        <f t="shared" si="6"/>
        <v>1.5132608126679877E-2</v>
      </c>
      <c r="Q215" s="8">
        <f>+SUMIFS(G:G,B:B,B215)</f>
        <v>12472336</v>
      </c>
      <c r="R215" s="8">
        <f>+SUMIFS(H:H,B:B,B215)</f>
        <v>22946680</v>
      </c>
      <c r="S215" s="10">
        <f t="shared" si="7"/>
        <v>1.8398061117019298</v>
      </c>
    </row>
    <row r="216" spans="1:19" x14ac:dyDescent="0.25">
      <c r="A216">
        <v>22</v>
      </c>
      <c r="B216" t="s">
        <v>62</v>
      </c>
      <c r="C216" s="8">
        <v>1995164</v>
      </c>
      <c r="D216" s="8">
        <v>2218981.5</v>
      </c>
      <c r="E216" s="8">
        <v>2154714</v>
      </c>
      <c r="F216" s="8">
        <v>3333437.25</v>
      </c>
      <c r="G216" s="9">
        <f>+C216-E216</f>
        <v>-159550</v>
      </c>
      <c r="H216" s="9">
        <f>+D216-F216</f>
        <v>-1114455.75</v>
      </c>
      <c r="I216" s="9">
        <f>+H216-N216</f>
        <v>-4386447.4000000004</v>
      </c>
      <c r="J216" s="9">
        <f>+H216+N216</f>
        <v>2157535.9</v>
      </c>
      <c r="K216" t="s">
        <v>19</v>
      </c>
      <c r="L216" t="s">
        <v>20</v>
      </c>
      <c r="M216" s="8">
        <f>+ABS(H216-G216)</f>
        <v>954905.75</v>
      </c>
      <c r="N216" s="8">
        <f>+AVERAGEIFS(M:M,B:B,B216)</f>
        <v>3271991.65</v>
      </c>
      <c r="O216" s="8">
        <v>98665511.388888896</v>
      </c>
      <c r="P216" s="10">
        <f t="shared" si="6"/>
        <v>3.3162465829660426E-2</v>
      </c>
      <c r="Q216" s="8">
        <f>+SUMIFS(G:G,B:B,B216)</f>
        <v>241066</v>
      </c>
      <c r="R216" s="8">
        <f>+SUMIFS(H:H,B:B,B216)</f>
        <v>-16118892.25</v>
      </c>
      <c r="S216" s="10">
        <f t="shared" si="7"/>
        <v>-66.86505873910049</v>
      </c>
    </row>
    <row r="217" spans="1:19" x14ac:dyDescent="0.25">
      <c r="A217">
        <v>23</v>
      </c>
      <c r="B217" t="s">
        <v>62</v>
      </c>
      <c r="C217" s="8">
        <v>27359345</v>
      </c>
      <c r="D217" s="8">
        <v>22612834</v>
      </c>
      <c r="E217" s="8">
        <v>24576761</v>
      </c>
      <c r="F217" s="8">
        <v>25414651</v>
      </c>
      <c r="G217" s="9">
        <f>+C217-E217</f>
        <v>2782584</v>
      </c>
      <c r="H217" s="9">
        <f>+D217-F217</f>
        <v>-2801817</v>
      </c>
      <c r="I217" s="9">
        <f>+H217-N217</f>
        <v>-6073808.6500000004</v>
      </c>
      <c r="J217" s="9">
        <f>+H217+N217</f>
        <v>470174.64999999991</v>
      </c>
      <c r="K217" t="s">
        <v>19</v>
      </c>
      <c r="L217" t="s">
        <v>20</v>
      </c>
      <c r="M217" s="8">
        <f>+ABS(H217-G217)</f>
        <v>5584401</v>
      </c>
      <c r="N217" s="8">
        <f>+AVERAGEIFS(M:M,B:B,B217)</f>
        <v>3271991.65</v>
      </c>
      <c r="O217" s="8">
        <v>98665511.388888896</v>
      </c>
      <c r="P217" s="10">
        <f t="shared" si="6"/>
        <v>3.3162465829660426E-2</v>
      </c>
      <c r="Q217" s="8">
        <f>+SUMIFS(G:G,B:B,B217)</f>
        <v>241066</v>
      </c>
      <c r="R217" s="8">
        <f>+SUMIFS(H:H,B:B,B217)</f>
        <v>-16118892.25</v>
      </c>
      <c r="S217" s="10">
        <f t="shared" si="7"/>
        <v>-66.86505873910049</v>
      </c>
    </row>
    <row r="218" spans="1:19" x14ac:dyDescent="0.25">
      <c r="A218">
        <v>24</v>
      </c>
      <c r="B218" t="s">
        <v>62</v>
      </c>
      <c r="C218" s="8">
        <v>22624391</v>
      </c>
      <c r="D218" s="8">
        <v>22918034.25</v>
      </c>
      <c r="E218" s="8">
        <v>25398133</v>
      </c>
      <c r="F218" s="8">
        <v>26345719</v>
      </c>
      <c r="G218" s="9">
        <f>+C218-E218</f>
        <v>-2773742</v>
      </c>
      <c r="H218" s="9">
        <f>+D218-F218</f>
        <v>-3427684.75</v>
      </c>
      <c r="I218" s="9">
        <f>+H218-N218</f>
        <v>-6699676.4000000004</v>
      </c>
      <c r="J218" s="9">
        <f>+H218+N218</f>
        <v>-155693.10000000009</v>
      </c>
      <c r="K218" t="s">
        <v>19</v>
      </c>
      <c r="L218" t="s">
        <v>20</v>
      </c>
      <c r="M218" s="8">
        <f>+ABS(H218-G218)</f>
        <v>653942.75</v>
      </c>
      <c r="N218" s="8">
        <f>+AVERAGEIFS(M:M,B:B,B218)</f>
        <v>3271991.65</v>
      </c>
      <c r="O218" s="8">
        <v>98665511.388888896</v>
      </c>
      <c r="P218" s="10">
        <f t="shared" si="6"/>
        <v>3.3162465829660426E-2</v>
      </c>
      <c r="Q218" s="8">
        <f>+SUMIFS(G:G,B:B,B218)</f>
        <v>241066</v>
      </c>
      <c r="R218" s="8">
        <f>+SUMIFS(H:H,B:B,B218)</f>
        <v>-16118892.25</v>
      </c>
      <c r="S218" s="10">
        <f t="shared" si="7"/>
        <v>-66.86505873910049</v>
      </c>
    </row>
    <row r="219" spans="1:19" x14ac:dyDescent="0.25">
      <c r="A219">
        <v>25</v>
      </c>
      <c r="B219" t="s">
        <v>62</v>
      </c>
      <c r="C219" s="8">
        <v>22628375</v>
      </c>
      <c r="D219" s="8">
        <v>23011256.75</v>
      </c>
      <c r="E219" s="8">
        <v>22153021</v>
      </c>
      <c r="F219" s="8">
        <v>26722412.25</v>
      </c>
      <c r="G219" s="9">
        <f>+C219-E219</f>
        <v>475354</v>
      </c>
      <c r="H219" s="9">
        <f>+D219-F219</f>
        <v>-3711155.5</v>
      </c>
      <c r="I219" s="9">
        <f>+H219-N219</f>
        <v>-6983147.1500000004</v>
      </c>
      <c r="J219" s="9">
        <f>+H219+N219</f>
        <v>-439163.85000000009</v>
      </c>
      <c r="K219" t="s">
        <v>19</v>
      </c>
      <c r="L219" t="s">
        <v>20</v>
      </c>
      <c r="M219" s="8">
        <f>+ABS(H219-G219)</f>
        <v>4186509.5</v>
      </c>
      <c r="N219" s="8">
        <f>+AVERAGEIFS(M:M,B:B,B219)</f>
        <v>3271991.65</v>
      </c>
      <c r="O219" s="8">
        <v>98665511.388888896</v>
      </c>
      <c r="P219" s="10">
        <f t="shared" si="6"/>
        <v>3.3162465829660426E-2</v>
      </c>
      <c r="Q219" s="8">
        <f>+SUMIFS(G:G,B:B,B219)</f>
        <v>241066</v>
      </c>
      <c r="R219" s="8">
        <f>+SUMIFS(H:H,B:B,B219)</f>
        <v>-16118892.25</v>
      </c>
      <c r="S219" s="10">
        <f t="shared" si="7"/>
        <v>-66.86505873910049</v>
      </c>
    </row>
    <row r="220" spans="1:19" x14ac:dyDescent="0.25">
      <c r="A220">
        <v>26</v>
      </c>
      <c r="B220" t="s">
        <v>62</v>
      </c>
      <c r="C220" s="8">
        <v>23381399</v>
      </c>
      <c r="D220" s="8">
        <v>22852220.75</v>
      </c>
      <c r="E220" s="8">
        <v>23464979</v>
      </c>
      <c r="F220" s="8">
        <v>27916000</v>
      </c>
      <c r="G220" s="9">
        <f>+C220-E220</f>
        <v>-83580</v>
      </c>
      <c r="H220" s="9">
        <f>+D220-F220</f>
        <v>-5063779.25</v>
      </c>
      <c r="I220" s="9">
        <f>+H220-N220</f>
        <v>-8335770.9000000004</v>
      </c>
      <c r="J220" s="9">
        <f>+H220+N220</f>
        <v>-1791787.6</v>
      </c>
      <c r="K220" t="s">
        <v>19</v>
      </c>
      <c r="L220" t="s">
        <v>20</v>
      </c>
      <c r="M220" s="8">
        <f>+ABS(H220-G220)</f>
        <v>4980199.25</v>
      </c>
      <c r="N220" s="8">
        <f>+AVERAGEIFS(M:M,B:B,B220)</f>
        <v>3271991.65</v>
      </c>
      <c r="O220" s="8">
        <v>98665511.388888896</v>
      </c>
      <c r="P220" s="10">
        <f t="shared" si="6"/>
        <v>3.3162465829660426E-2</v>
      </c>
      <c r="Q220" s="8">
        <f>+SUMIFS(G:G,B:B,B220)</f>
        <v>241066</v>
      </c>
      <c r="R220" s="8">
        <f>+SUMIFS(H:H,B:B,B220)</f>
        <v>-16118892.25</v>
      </c>
      <c r="S220" s="10">
        <f t="shared" si="7"/>
        <v>-66.86505873910049</v>
      </c>
    </row>
    <row r="221" spans="1:19" x14ac:dyDescent="0.25">
      <c r="A221">
        <v>22</v>
      </c>
      <c r="B221" t="s">
        <v>63</v>
      </c>
      <c r="C221" s="8">
        <v>3070393</v>
      </c>
      <c r="D221" s="8">
        <v>3895419</v>
      </c>
      <c r="E221" s="8">
        <v>2099382</v>
      </c>
      <c r="F221" s="8">
        <v>3187414.75</v>
      </c>
      <c r="G221" s="9">
        <f>+C221-E221</f>
        <v>971011</v>
      </c>
      <c r="H221" s="9">
        <f>+D221-F221</f>
        <v>708004.25</v>
      </c>
      <c r="I221" s="9">
        <f>+H221-N221</f>
        <v>-108835.69999999995</v>
      </c>
      <c r="J221" s="9">
        <f>+H221+N221</f>
        <v>1524844.2</v>
      </c>
      <c r="K221" t="s">
        <v>28</v>
      </c>
      <c r="L221" t="s">
        <v>29</v>
      </c>
      <c r="M221" s="8">
        <f>+ABS(H221-G221)</f>
        <v>263006.75</v>
      </c>
      <c r="N221" s="8">
        <f>+AVERAGEIFS(M:M,B:B,B221)</f>
        <v>816839.95</v>
      </c>
      <c r="O221" s="8">
        <v>153133823.22222221</v>
      </c>
      <c r="P221" s="10">
        <f t="shared" si="6"/>
        <v>5.3341576198658062E-3</v>
      </c>
      <c r="Q221" s="8">
        <f>+SUMIFS(G:G,B:B,B221)</f>
        <v>19550480</v>
      </c>
      <c r="R221" s="8">
        <f>+SUMIFS(H:H,B:B,B221)</f>
        <v>17376458.75</v>
      </c>
      <c r="S221" s="10">
        <f t="shared" si="7"/>
        <v>0.88879959724774016</v>
      </c>
    </row>
    <row r="222" spans="1:19" x14ac:dyDescent="0.25">
      <c r="A222">
        <v>23</v>
      </c>
      <c r="B222" t="s">
        <v>63</v>
      </c>
      <c r="C222" s="8">
        <v>37264921</v>
      </c>
      <c r="D222" s="8">
        <v>37060547.75</v>
      </c>
      <c r="E222" s="8">
        <v>30233618</v>
      </c>
      <c r="F222" s="8">
        <v>32013396.25</v>
      </c>
      <c r="G222" s="9">
        <f>+C222-E222</f>
        <v>7031303</v>
      </c>
      <c r="H222" s="9">
        <f>+D222-F222</f>
        <v>5047151.5</v>
      </c>
      <c r="I222" s="9">
        <f>+H222-N222</f>
        <v>4230311.55</v>
      </c>
      <c r="J222" s="9">
        <f>+H222+N222</f>
        <v>5863991.4500000002</v>
      </c>
      <c r="K222" t="s">
        <v>28</v>
      </c>
      <c r="L222" t="s">
        <v>29</v>
      </c>
      <c r="M222" s="8">
        <f>+ABS(H222-G222)</f>
        <v>1984151.5</v>
      </c>
      <c r="N222" s="8">
        <f>+AVERAGEIFS(M:M,B:B,B222)</f>
        <v>816839.95</v>
      </c>
      <c r="O222" s="8">
        <v>153133823.22222221</v>
      </c>
      <c r="P222" s="10">
        <f t="shared" si="6"/>
        <v>5.3341576198658062E-3</v>
      </c>
      <c r="Q222" s="8">
        <f>+SUMIFS(G:G,B:B,B222)</f>
        <v>19550480</v>
      </c>
      <c r="R222" s="8">
        <f>+SUMIFS(H:H,B:B,B222)</f>
        <v>17376458.75</v>
      </c>
      <c r="S222" s="10">
        <f t="shared" si="7"/>
        <v>0.88879959724774016</v>
      </c>
    </row>
    <row r="223" spans="1:19" x14ac:dyDescent="0.25">
      <c r="A223">
        <v>24</v>
      </c>
      <c r="B223" t="s">
        <v>63</v>
      </c>
      <c r="C223" s="8">
        <v>35337889</v>
      </c>
      <c r="D223" s="8">
        <v>36685748.25</v>
      </c>
      <c r="E223" s="8">
        <v>31744452</v>
      </c>
      <c r="F223" s="8">
        <v>32403610.75</v>
      </c>
      <c r="G223" s="9">
        <f>+C223-E223</f>
        <v>3593437</v>
      </c>
      <c r="H223" s="9">
        <f>+D223-F223</f>
        <v>4282137.5</v>
      </c>
      <c r="I223" s="9">
        <f>+H223-N223</f>
        <v>3465297.55</v>
      </c>
      <c r="J223" s="9">
        <f>+H223+N223</f>
        <v>5098977.45</v>
      </c>
      <c r="K223" t="s">
        <v>28</v>
      </c>
      <c r="L223" t="s">
        <v>29</v>
      </c>
      <c r="M223" s="8">
        <f>+ABS(H223-G223)</f>
        <v>688700.5</v>
      </c>
      <c r="N223" s="8">
        <f>+AVERAGEIFS(M:M,B:B,B223)</f>
        <v>816839.95</v>
      </c>
      <c r="O223" s="8">
        <v>153133823.22222221</v>
      </c>
      <c r="P223" s="10">
        <f t="shared" si="6"/>
        <v>5.3341576198658062E-3</v>
      </c>
      <c r="Q223" s="8">
        <f>+SUMIFS(G:G,B:B,B223)</f>
        <v>19550480</v>
      </c>
      <c r="R223" s="8">
        <f>+SUMIFS(H:H,B:B,B223)</f>
        <v>17376458.75</v>
      </c>
      <c r="S223" s="10">
        <f t="shared" si="7"/>
        <v>0.88879959724774016</v>
      </c>
    </row>
    <row r="224" spans="1:19" x14ac:dyDescent="0.25">
      <c r="A224">
        <v>25</v>
      </c>
      <c r="B224" t="s">
        <v>63</v>
      </c>
      <c r="C224" s="8">
        <v>33050837</v>
      </c>
      <c r="D224" s="8">
        <v>37089329</v>
      </c>
      <c r="E224" s="8">
        <v>28409884</v>
      </c>
      <c r="F224" s="8">
        <v>33330328.25</v>
      </c>
      <c r="G224" s="9">
        <f>+C224-E224</f>
        <v>4640953</v>
      </c>
      <c r="H224" s="9">
        <f>+D224-F224</f>
        <v>3759000.75</v>
      </c>
      <c r="I224" s="9">
        <f>+H224-N224</f>
        <v>2942160.8</v>
      </c>
      <c r="J224" s="9">
        <f>+H224+N224</f>
        <v>4575840.7</v>
      </c>
      <c r="K224" t="s">
        <v>28</v>
      </c>
      <c r="L224" t="s">
        <v>29</v>
      </c>
      <c r="M224" s="8">
        <f>+ABS(H224-G224)</f>
        <v>881952.25</v>
      </c>
      <c r="N224" s="8">
        <f>+AVERAGEIFS(M:M,B:B,B224)</f>
        <v>816839.95</v>
      </c>
      <c r="O224" s="8">
        <v>153133823.22222221</v>
      </c>
      <c r="P224" s="10">
        <f t="shared" si="6"/>
        <v>5.3341576198658062E-3</v>
      </c>
      <c r="Q224" s="8">
        <f>+SUMIFS(G:G,B:B,B224)</f>
        <v>19550480</v>
      </c>
      <c r="R224" s="8">
        <f>+SUMIFS(H:H,B:B,B224)</f>
        <v>17376458.75</v>
      </c>
      <c r="S224" s="10">
        <f t="shared" si="7"/>
        <v>0.88879959724774016</v>
      </c>
    </row>
    <row r="225" spans="1:19" x14ac:dyDescent="0.25">
      <c r="A225">
        <v>26</v>
      </c>
      <c r="B225" t="s">
        <v>63</v>
      </c>
      <c r="C225" s="8">
        <v>33175294</v>
      </c>
      <c r="D225" s="8">
        <v>36866462</v>
      </c>
      <c r="E225" s="8">
        <v>29861518</v>
      </c>
      <c r="F225" s="8">
        <v>33286297.25</v>
      </c>
      <c r="G225" s="9">
        <f>+C225-E225</f>
        <v>3313776</v>
      </c>
      <c r="H225" s="9">
        <f>+D225-F225</f>
        <v>3580164.75</v>
      </c>
      <c r="I225" s="9">
        <f>+H225-N225</f>
        <v>2763324.8</v>
      </c>
      <c r="J225" s="9">
        <f>+H225+N225</f>
        <v>4397004.7</v>
      </c>
      <c r="K225" t="s">
        <v>28</v>
      </c>
      <c r="L225" t="s">
        <v>29</v>
      </c>
      <c r="M225" s="8">
        <f>+ABS(H225-G225)</f>
        <v>266388.75</v>
      </c>
      <c r="N225" s="8">
        <f>+AVERAGEIFS(M:M,B:B,B225)</f>
        <v>816839.95</v>
      </c>
      <c r="O225" s="8">
        <v>153133823.22222221</v>
      </c>
      <c r="P225" s="10">
        <f t="shared" si="6"/>
        <v>5.3341576198658062E-3</v>
      </c>
      <c r="Q225" s="8">
        <f>+SUMIFS(G:G,B:B,B225)</f>
        <v>19550480</v>
      </c>
      <c r="R225" s="8">
        <f>+SUMIFS(H:H,B:B,B225)</f>
        <v>17376458.75</v>
      </c>
      <c r="S225" s="10">
        <f t="shared" si="7"/>
        <v>0.88879959724774016</v>
      </c>
    </row>
    <row r="226" spans="1:19" x14ac:dyDescent="0.25">
      <c r="A226">
        <v>22</v>
      </c>
      <c r="B226" t="s">
        <v>64</v>
      </c>
      <c r="C226" s="8">
        <v>2998539</v>
      </c>
      <c r="D226" s="8">
        <v>2595875</v>
      </c>
      <c r="E226" s="8">
        <v>3116695</v>
      </c>
      <c r="F226" s="8">
        <v>2981331.25</v>
      </c>
      <c r="G226" s="9">
        <f>+C226-E226</f>
        <v>-118156</v>
      </c>
      <c r="H226" s="9">
        <f>+D226-F226</f>
        <v>-385456.25</v>
      </c>
      <c r="I226" s="9">
        <f>+H226-N226</f>
        <v>-1540349.9</v>
      </c>
      <c r="J226" s="9">
        <f>+H226+N226</f>
        <v>769437.39999999991</v>
      </c>
      <c r="K226" t="s">
        <v>15</v>
      </c>
      <c r="L226" s="11" t="s">
        <v>16</v>
      </c>
      <c r="M226" s="8">
        <f>+ABS(H226-G226)</f>
        <v>267300.25</v>
      </c>
      <c r="N226" s="8">
        <f>+AVERAGEIFS(M:M,B:B,B226)</f>
        <v>1154893.6499999999</v>
      </c>
      <c r="O226" s="8">
        <v>125564038.33333334</v>
      </c>
      <c r="P226" s="10">
        <f t="shared" si="6"/>
        <v>9.1976465979384768E-3</v>
      </c>
      <c r="Q226" s="8">
        <f>+SUMIFS(G:G,B:B,B226)</f>
        <v>-9880000</v>
      </c>
      <c r="R226" s="8">
        <f>+SUMIFS(H:H,B:B,B226)</f>
        <v>-4640132.25</v>
      </c>
      <c r="S226" s="10">
        <f t="shared" si="7"/>
        <v>0.46964901315789476</v>
      </c>
    </row>
    <row r="227" spans="1:19" x14ac:dyDescent="0.25">
      <c r="A227">
        <v>23</v>
      </c>
      <c r="B227" t="s">
        <v>64</v>
      </c>
      <c r="C227" s="8">
        <v>27667824</v>
      </c>
      <c r="D227" s="8">
        <v>25824941.25</v>
      </c>
      <c r="E227" s="8">
        <v>30366165</v>
      </c>
      <c r="F227" s="8">
        <v>26261939.25</v>
      </c>
      <c r="G227" s="9">
        <f>+C227-E227</f>
        <v>-2698341</v>
      </c>
      <c r="H227" s="9">
        <f>+D227-F227</f>
        <v>-436998</v>
      </c>
      <c r="I227" s="9">
        <f>+H227-N227</f>
        <v>-1591891.65</v>
      </c>
      <c r="J227" s="9">
        <f>+H227+N227</f>
        <v>717895.64999999991</v>
      </c>
      <c r="K227" t="s">
        <v>15</v>
      </c>
      <c r="L227" s="11" t="s">
        <v>16</v>
      </c>
      <c r="M227" s="8">
        <f>+ABS(H227-G227)</f>
        <v>2261343</v>
      </c>
      <c r="N227" s="8">
        <f>+AVERAGEIFS(M:M,B:B,B227)</f>
        <v>1154893.6499999999</v>
      </c>
      <c r="O227" s="8">
        <v>125564038.33333334</v>
      </c>
      <c r="P227" s="10">
        <f t="shared" si="6"/>
        <v>9.1976465979384768E-3</v>
      </c>
      <c r="Q227" s="8">
        <f>+SUMIFS(G:G,B:B,B227)</f>
        <v>-9880000</v>
      </c>
      <c r="R227" s="8">
        <f>+SUMIFS(H:H,B:B,B227)</f>
        <v>-4640132.25</v>
      </c>
      <c r="S227" s="10">
        <f t="shared" si="7"/>
        <v>0.46964901315789476</v>
      </c>
    </row>
    <row r="228" spans="1:19" x14ac:dyDescent="0.25">
      <c r="A228">
        <v>24</v>
      </c>
      <c r="B228" t="s">
        <v>64</v>
      </c>
      <c r="C228" s="8">
        <v>25076277</v>
      </c>
      <c r="D228" s="8">
        <v>25972504.25</v>
      </c>
      <c r="E228" s="8">
        <v>25945661</v>
      </c>
      <c r="F228" s="8">
        <v>26301350.25</v>
      </c>
      <c r="G228" s="9">
        <f>+C228-E228</f>
        <v>-869384</v>
      </c>
      <c r="H228" s="9">
        <f>+D228-F228</f>
        <v>-328846</v>
      </c>
      <c r="I228" s="9">
        <f>+H228-N228</f>
        <v>-1483739.65</v>
      </c>
      <c r="J228" s="9">
        <f>+H228+N228</f>
        <v>826047.64999999991</v>
      </c>
      <c r="K228" t="s">
        <v>15</v>
      </c>
      <c r="L228" s="11" t="s">
        <v>16</v>
      </c>
      <c r="M228" s="8">
        <f>+ABS(H228-G228)</f>
        <v>540538</v>
      </c>
      <c r="N228" s="8">
        <f>+AVERAGEIFS(M:M,B:B,B228)</f>
        <v>1154893.6499999999</v>
      </c>
      <c r="O228" s="8">
        <v>125564038.33333334</v>
      </c>
      <c r="P228" s="10">
        <f t="shared" si="6"/>
        <v>9.1976465979384768E-3</v>
      </c>
      <c r="Q228" s="8">
        <f>+SUMIFS(G:G,B:B,B228)</f>
        <v>-9880000</v>
      </c>
      <c r="R228" s="8">
        <f>+SUMIFS(H:H,B:B,B228)</f>
        <v>-4640132.25</v>
      </c>
      <c r="S228" s="10">
        <f t="shared" si="7"/>
        <v>0.46964901315789476</v>
      </c>
    </row>
    <row r="229" spans="1:19" x14ac:dyDescent="0.25">
      <c r="A229">
        <v>25</v>
      </c>
      <c r="B229" t="s">
        <v>64</v>
      </c>
      <c r="C229" s="8">
        <v>27022319</v>
      </c>
      <c r="D229" s="8">
        <v>25599458.5</v>
      </c>
      <c r="E229" s="8">
        <v>28764958</v>
      </c>
      <c r="F229" s="8">
        <v>27218976.5</v>
      </c>
      <c r="G229" s="9">
        <f>+C229-E229</f>
        <v>-1742639</v>
      </c>
      <c r="H229" s="9">
        <f>+D229-F229</f>
        <v>-1619518</v>
      </c>
      <c r="I229" s="9">
        <f>+H229-N229</f>
        <v>-2774411.65</v>
      </c>
      <c r="J229" s="9">
        <f>+H229+N229</f>
        <v>-464624.35000000009</v>
      </c>
      <c r="K229" t="s">
        <v>15</v>
      </c>
      <c r="L229" s="11" t="s">
        <v>16</v>
      </c>
      <c r="M229" s="8">
        <f>+ABS(H229-G229)</f>
        <v>123121</v>
      </c>
      <c r="N229" s="8">
        <f>+AVERAGEIFS(M:M,B:B,B229)</f>
        <v>1154893.6499999999</v>
      </c>
      <c r="O229" s="8">
        <v>125564038.33333334</v>
      </c>
      <c r="P229" s="10">
        <f t="shared" si="6"/>
        <v>9.1976465979384768E-3</v>
      </c>
      <c r="Q229" s="8">
        <f>+SUMIFS(G:G,B:B,B229)</f>
        <v>-9880000</v>
      </c>
      <c r="R229" s="8">
        <f>+SUMIFS(H:H,B:B,B229)</f>
        <v>-4640132.25</v>
      </c>
      <c r="S229" s="10">
        <f t="shared" si="7"/>
        <v>0.46964901315789476</v>
      </c>
    </row>
    <row r="230" spans="1:19" x14ac:dyDescent="0.25">
      <c r="A230">
        <v>26</v>
      </c>
      <c r="B230" t="s">
        <v>64</v>
      </c>
      <c r="C230" s="8">
        <v>22165075</v>
      </c>
      <c r="D230" s="8">
        <v>25646972.25</v>
      </c>
      <c r="E230" s="8">
        <v>26616555</v>
      </c>
      <c r="F230" s="8">
        <v>27516286.25</v>
      </c>
      <c r="G230" s="9">
        <f>+C230-E230</f>
        <v>-4451480</v>
      </c>
      <c r="H230" s="9">
        <f>+D230-F230</f>
        <v>-1869314</v>
      </c>
      <c r="I230" s="9">
        <f>+H230-N230</f>
        <v>-3024207.65</v>
      </c>
      <c r="J230" s="9">
        <f>+H230+N230</f>
        <v>-714420.35000000009</v>
      </c>
      <c r="K230" t="s">
        <v>15</v>
      </c>
      <c r="L230" s="11" t="s">
        <v>16</v>
      </c>
      <c r="M230" s="8">
        <f>+ABS(H230-G230)</f>
        <v>2582166</v>
      </c>
      <c r="N230" s="8">
        <f>+AVERAGEIFS(M:M,B:B,B230)</f>
        <v>1154893.6499999999</v>
      </c>
      <c r="O230" s="8">
        <v>125564038.33333334</v>
      </c>
      <c r="P230" s="10">
        <f t="shared" si="6"/>
        <v>9.1976465979384768E-3</v>
      </c>
      <c r="Q230" s="8">
        <f>+SUMIFS(G:G,B:B,B230)</f>
        <v>-9880000</v>
      </c>
      <c r="R230" s="8">
        <f>+SUMIFS(H:H,B:B,B230)</f>
        <v>-4640132.25</v>
      </c>
      <c r="S230" s="10">
        <f t="shared" si="7"/>
        <v>0.46964901315789476</v>
      </c>
    </row>
    <row r="231" spans="1:19" x14ac:dyDescent="0.25">
      <c r="A231">
        <v>22</v>
      </c>
      <c r="B231" t="s">
        <v>65</v>
      </c>
      <c r="C231" s="8">
        <v>1969505</v>
      </c>
      <c r="D231" s="8">
        <v>2781182.25</v>
      </c>
      <c r="E231" s="8">
        <v>2119034</v>
      </c>
      <c r="F231" s="8">
        <v>2299454.25</v>
      </c>
      <c r="G231" s="9">
        <f>+C231-E231</f>
        <v>-149529</v>
      </c>
      <c r="H231" s="9">
        <f>+D231-F231</f>
        <v>481728</v>
      </c>
      <c r="I231" s="9">
        <f>+H231-N231</f>
        <v>-4465904.8499999996</v>
      </c>
      <c r="J231" s="9">
        <f>+H231+N231</f>
        <v>5429360.8499999996</v>
      </c>
      <c r="K231" t="s">
        <v>15</v>
      </c>
      <c r="L231" s="11" t="s">
        <v>16</v>
      </c>
      <c r="M231" s="8">
        <f>+ABS(H231-G231)</f>
        <v>631257</v>
      </c>
      <c r="N231" s="8">
        <f>+AVERAGEIFS(M:M,B:B,B231)</f>
        <v>4947632.8499999996</v>
      </c>
      <c r="O231" s="8">
        <v>100259365.72222222</v>
      </c>
      <c r="P231" s="10">
        <f t="shared" si="6"/>
        <v>4.9348335832363741E-2</v>
      </c>
      <c r="Q231" s="8">
        <f>+SUMIFS(G:G,B:B,B231)</f>
        <v>20054750</v>
      </c>
      <c r="R231" s="8">
        <f>+SUMIFS(H:H,B:B,B231)</f>
        <v>17173426.25</v>
      </c>
      <c r="S231" s="10">
        <f t="shared" si="7"/>
        <v>0.85632711701716546</v>
      </c>
    </row>
    <row r="232" spans="1:19" x14ac:dyDescent="0.25">
      <c r="A232">
        <v>23</v>
      </c>
      <c r="B232" t="s">
        <v>65</v>
      </c>
      <c r="C232" s="8">
        <v>25689374</v>
      </c>
      <c r="D232" s="8">
        <v>24248722.5</v>
      </c>
      <c r="E232" s="8">
        <v>15458861</v>
      </c>
      <c r="F232" s="8">
        <v>19671628.75</v>
      </c>
      <c r="G232" s="9">
        <f>+C232-E232</f>
        <v>10230513</v>
      </c>
      <c r="H232" s="9">
        <f>+D232-F232</f>
        <v>4577093.75</v>
      </c>
      <c r="I232" s="9">
        <f>+H232-N232</f>
        <v>-370539.09999999963</v>
      </c>
      <c r="J232" s="9">
        <f>+H232+N232</f>
        <v>9524726.5999999996</v>
      </c>
      <c r="K232" t="s">
        <v>15</v>
      </c>
      <c r="L232" s="11" t="s">
        <v>16</v>
      </c>
      <c r="M232" s="8">
        <f>+ABS(H232-G232)</f>
        <v>5653419.25</v>
      </c>
      <c r="N232" s="8">
        <f>+AVERAGEIFS(M:M,B:B,B232)</f>
        <v>4947632.8499999996</v>
      </c>
      <c r="O232" s="8">
        <v>100259365.72222222</v>
      </c>
      <c r="P232" s="10">
        <f t="shared" si="6"/>
        <v>4.9348335832363741E-2</v>
      </c>
      <c r="Q232" s="8">
        <f>+SUMIFS(G:G,B:B,B232)</f>
        <v>20054750</v>
      </c>
      <c r="R232" s="8">
        <f>+SUMIFS(H:H,B:B,B232)</f>
        <v>17173426.25</v>
      </c>
      <c r="S232" s="10">
        <f t="shared" si="7"/>
        <v>0.85632711701716546</v>
      </c>
    </row>
    <row r="233" spans="1:19" x14ac:dyDescent="0.25">
      <c r="A233">
        <v>24</v>
      </c>
      <c r="B233" t="s">
        <v>65</v>
      </c>
      <c r="C233" s="8">
        <v>23369153</v>
      </c>
      <c r="D233" s="8">
        <v>24599925.5</v>
      </c>
      <c r="E233" s="8">
        <v>29352465</v>
      </c>
      <c r="F233" s="8">
        <v>20286074.25</v>
      </c>
      <c r="G233" s="9">
        <f>+C233-E233</f>
        <v>-5983312</v>
      </c>
      <c r="H233" s="9">
        <f>+D233-F233</f>
        <v>4313851.25</v>
      </c>
      <c r="I233" s="9">
        <f>+H233-N233</f>
        <v>-633781.59999999963</v>
      </c>
      <c r="J233" s="9">
        <f>+H233+N233</f>
        <v>9261484.0999999996</v>
      </c>
      <c r="K233" t="s">
        <v>15</v>
      </c>
      <c r="L233" s="11" t="s">
        <v>16</v>
      </c>
      <c r="M233" s="8">
        <f>+ABS(H233-G233)</f>
        <v>10297163.25</v>
      </c>
      <c r="N233" s="8">
        <f>+AVERAGEIFS(M:M,B:B,B233)</f>
        <v>4947632.8499999996</v>
      </c>
      <c r="O233" s="8">
        <v>100259365.72222222</v>
      </c>
      <c r="P233" s="10">
        <f t="shared" si="6"/>
        <v>4.9348335832363741E-2</v>
      </c>
      <c r="Q233" s="8">
        <f>+SUMIFS(G:G,B:B,B233)</f>
        <v>20054750</v>
      </c>
      <c r="R233" s="8">
        <f>+SUMIFS(H:H,B:B,B233)</f>
        <v>17173426.25</v>
      </c>
      <c r="S233" s="10">
        <f t="shared" si="7"/>
        <v>0.85632711701716546</v>
      </c>
    </row>
    <row r="234" spans="1:19" x14ac:dyDescent="0.25">
      <c r="A234">
        <v>25</v>
      </c>
      <c r="B234" t="s">
        <v>65</v>
      </c>
      <c r="C234" s="8">
        <v>21023482</v>
      </c>
      <c r="D234" s="8">
        <v>24781558.5</v>
      </c>
      <c r="E234" s="8">
        <v>12784999</v>
      </c>
      <c r="F234" s="8">
        <v>20809111.75</v>
      </c>
      <c r="G234" s="9">
        <f>+C234-E234</f>
        <v>8238483</v>
      </c>
      <c r="H234" s="9">
        <f>+D234-F234</f>
        <v>3972446.75</v>
      </c>
      <c r="I234" s="9">
        <f>+H234-N234</f>
        <v>-975186.09999999963</v>
      </c>
      <c r="J234" s="9">
        <f>+H234+N234</f>
        <v>8920079.5999999996</v>
      </c>
      <c r="K234" t="s">
        <v>15</v>
      </c>
      <c r="L234" s="11" t="s">
        <v>16</v>
      </c>
      <c r="M234" s="8">
        <f>+ABS(H234-G234)</f>
        <v>4266036.25</v>
      </c>
      <c r="N234" s="8">
        <f>+AVERAGEIFS(M:M,B:B,B234)</f>
        <v>4947632.8499999996</v>
      </c>
      <c r="O234" s="8">
        <v>100259365.72222222</v>
      </c>
      <c r="P234" s="10">
        <f t="shared" si="6"/>
        <v>4.9348335832363741E-2</v>
      </c>
      <c r="Q234" s="8">
        <f>+SUMIFS(G:G,B:B,B234)</f>
        <v>20054750</v>
      </c>
      <c r="R234" s="8">
        <f>+SUMIFS(H:H,B:B,B234)</f>
        <v>17173426.25</v>
      </c>
      <c r="S234" s="10">
        <f t="shared" si="7"/>
        <v>0.85632711701716546</v>
      </c>
    </row>
    <row r="235" spans="1:19" x14ac:dyDescent="0.25">
      <c r="A235">
        <v>26</v>
      </c>
      <c r="B235" t="s">
        <v>65</v>
      </c>
      <c r="C235" s="8">
        <v>23606748</v>
      </c>
      <c r="D235" s="8">
        <v>25263968.25</v>
      </c>
      <c r="E235" s="8">
        <v>15888153</v>
      </c>
      <c r="F235" s="8">
        <v>21435661.75</v>
      </c>
      <c r="G235" s="9">
        <f>+C235-E235</f>
        <v>7718595</v>
      </c>
      <c r="H235" s="9">
        <f>+D235-F235</f>
        <v>3828306.5</v>
      </c>
      <c r="I235" s="9">
        <f>+H235-N235</f>
        <v>-1119326.3499999996</v>
      </c>
      <c r="J235" s="9">
        <f>+H235+N235</f>
        <v>8775939.3499999996</v>
      </c>
      <c r="K235" t="s">
        <v>15</v>
      </c>
      <c r="L235" s="11" t="s">
        <v>16</v>
      </c>
      <c r="M235" s="8">
        <f>+ABS(H235-G235)</f>
        <v>3890288.5</v>
      </c>
      <c r="N235" s="8">
        <f>+AVERAGEIFS(M:M,B:B,B235)</f>
        <v>4947632.8499999996</v>
      </c>
      <c r="O235" s="8">
        <v>100259365.72222222</v>
      </c>
      <c r="P235" s="10">
        <f t="shared" si="6"/>
        <v>4.9348335832363741E-2</v>
      </c>
      <c r="Q235" s="8">
        <f>+SUMIFS(G:G,B:B,B235)</f>
        <v>20054750</v>
      </c>
      <c r="R235" s="8">
        <f>+SUMIFS(H:H,B:B,B235)</f>
        <v>17173426.25</v>
      </c>
      <c r="S235" s="10">
        <f t="shared" si="7"/>
        <v>0.85632711701716546</v>
      </c>
    </row>
    <row r="236" spans="1:19" x14ac:dyDescent="0.25">
      <c r="A236">
        <v>22</v>
      </c>
      <c r="B236" t="s">
        <v>66</v>
      </c>
      <c r="C236" s="8">
        <v>3220272</v>
      </c>
      <c r="D236" s="8">
        <v>3702097.25</v>
      </c>
      <c r="E236" s="8">
        <v>6666094</v>
      </c>
      <c r="F236" s="8">
        <v>5338067.5</v>
      </c>
      <c r="G236" s="9">
        <f>+C236-E236</f>
        <v>-3445822</v>
      </c>
      <c r="H236" s="9">
        <f>+D236-F236</f>
        <v>-1635970.25</v>
      </c>
      <c r="I236" s="9">
        <f>+H236-N236</f>
        <v>-6586591.1500000004</v>
      </c>
      <c r="J236" s="9">
        <f>+H236+N236</f>
        <v>3314650.6500000004</v>
      </c>
      <c r="K236" t="s">
        <v>15</v>
      </c>
      <c r="L236" s="11" t="s">
        <v>16</v>
      </c>
      <c r="M236" s="8">
        <f>+ABS(H236-G236)</f>
        <v>1809851.75</v>
      </c>
      <c r="N236" s="8">
        <f>+AVERAGEIFS(M:M,B:B,B236)</f>
        <v>4950620.9000000004</v>
      </c>
      <c r="O236" s="8">
        <v>151291731.44444442</v>
      </c>
      <c r="P236" s="10">
        <f t="shared" si="6"/>
        <v>3.2722349415492742E-2</v>
      </c>
      <c r="Q236" s="8">
        <f>+SUMIFS(G:G,B:B,B236)</f>
        <v>-34111341</v>
      </c>
      <c r="R236" s="8">
        <f>+SUMIFS(H:H,B:B,B236)</f>
        <v>-13499717.5</v>
      </c>
      <c r="S236" s="10">
        <f t="shared" si="7"/>
        <v>0.39575452340029671</v>
      </c>
    </row>
    <row r="237" spans="1:19" x14ac:dyDescent="0.25">
      <c r="A237">
        <v>23</v>
      </c>
      <c r="B237" t="s">
        <v>66</v>
      </c>
      <c r="C237" s="8">
        <v>41373414</v>
      </c>
      <c r="D237" s="8">
        <v>33464215.5</v>
      </c>
      <c r="E237" s="8">
        <v>44549956</v>
      </c>
      <c r="F237" s="8">
        <v>36370465</v>
      </c>
      <c r="G237" s="9">
        <f>+C237-E237</f>
        <v>-3176542</v>
      </c>
      <c r="H237" s="9">
        <f>+D237-F237</f>
        <v>-2906249.5</v>
      </c>
      <c r="I237" s="9">
        <f>+H237-N237</f>
        <v>-7856870.4000000004</v>
      </c>
      <c r="J237" s="9">
        <f>+H237+N237</f>
        <v>2044371.4000000004</v>
      </c>
      <c r="K237" t="s">
        <v>15</v>
      </c>
      <c r="L237" s="11" t="s">
        <v>16</v>
      </c>
      <c r="M237" s="8">
        <f>+ABS(H237-G237)</f>
        <v>270292.5</v>
      </c>
      <c r="N237" s="8">
        <f>+AVERAGEIFS(M:M,B:B,B237)</f>
        <v>4950620.9000000004</v>
      </c>
      <c r="O237" s="8">
        <v>151291731.44444442</v>
      </c>
      <c r="P237" s="10">
        <f t="shared" si="6"/>
        <v>3.2722349415492742E-2</v>
      </c>
      <c r="Q237" s="8">
        <f>+SUMIFS(G:G,B:B,B237)</f>
        <v>-34111341</v>
      </c>
      <c r="R237" s="8">
        <f>+SUMIFS(H:H,B:B,B237)</f>
        <v>-13499717.5</v>
      </c>
      <c r="S237" s="10">
        <f t="shared" si="7"/>
        <v>0.39575452340029671</v>
      </c>
    </row>
    <row r="238" spans="1:19" x14ac:dyDescent="0.25">
      <c r="A238">
        <v>24</v>
      </c>
      <c r="B238" t="s">
        <v>66</v>
      </c>
      <c r="C238" s="8">
        <v>32014181</v>
      </c>
      <c r="D238" s="8">
        <v>33121658.25</v>
      </c>
      <c r="E238" s="8">
        <v>48838086</v>
      </c>
      <c r="F238" s="8">
        <v>36401164</v>
      </c>
      <c r="G238" s="9">
        <f>+C238-E238</f>
        <v>-16823905</v>
      </c>
      <c r="H238" s="9">
        <f>+D238-F238</f>
        <v>-3279505.75</v>
      </c>
      <c r="I238" s="9">
        <f>+H238-N238</f>
        <v>-8230126.6500000004</v>
      </c>
      <c r="J238" s="9">
        <f>+H238+N238</f>
        <v>1671115.1500000004</v>
      </c>
      <c r="K238" t="s">
        <v>15</v>
      </c>
      <c r="L238" s="11" t="s">
        <v>16</v>
      </c>
      <c r="M238" s="8">
        <f>+ABS(H238-G238)</f>
        <v>13544399.25</v>
      </c>
      <c r="N238" s="8">
        <f>+AVERAGEIFS(M:M,B:B,B238)</f>
        <v>4950620.9000000004</v>
      </c>
      <c r="O238" s="8">
        <v>151291731.44444442</v>
      </c>
      <c r="P238" s="10">
        <f t="shared" si="6"/>
        <v>3.2722349415492742E-2</v>
      </c>
      <c r="Q238" s="8">
        <f>+SUMIFS(G:G,B:B,B238)</f>
        <v>-34111341</v>
      </c>
      <c r="R238" s="8">
        <f>+SUMIFS(H:H,B:B,B238)</f>
        <v>-13499717.5</v>
      </c>
      <c r="S238" s="10">
        <f t="shared" si="7"/>
        <v>0.39575452340029671</v>
      </c>
    </row>
    <row r="239" spans="1:19" x14ac:dyDescent="0.25">
      <c r="A239">
        <v>25</v>
      </c>
      <c r="B239" t="s">
        <v>66</v>
      </c>
      <c r="C239" s="8">
        <v>34669855</v>
      </c>
      <c r="D239" s="8">
        <v>33725371.5</v>
      </c>
      <c r="E239" s="8">
        <v>44080125</v>
      </c>
      <c r="F239" s="8">
        <v>36077821</v>
      </c>
      <c r="G239" s="9">
        <f>+C239-E239</f>
        <v>-9410270</v>
      </c>
      <c r="H239" s="9">
        <f>+D239-F239</f>
        <v>-2352449.5</v>
      </c>
      <c r="I239" s="9">
        <f>+H239-N239</f>
        <v>-7303070.4000000004</v>
      </c>
      <c r="J239" s="9">
        <f>+H239+N239</f>
        <v>2598171.4000000004</v>
      </c>
      <c r="K239" t="s">
        <v>15</v>
      </c>
      <c r="L239" s="11" t="s">
        <v>16</v>
      </c>
      <c r="M239" s="8">
        <f>+ABS(H239-G239)</f>
        <v>7057820.5</v>
      </c>
      <c r="N239" s="8">
        <f>+AVERAGEIFS(M:M,B:B,B239)</f>
        <v>4950620.9000000004</v>
      </c>
      <c r="O239" s="8">
        <v>151291731.44444442</v>
      </c>
      <c r="P239" s="10">
        <f t="shared" si="6"/>
        <v>3.2722349415492742E-2</v>
      </c>
      <c r="Q239" s="8">
        <f>+SUMIFS(G:G,B:B,B239)</f>
        <v>-34111341</v>
      </c>
      <c r="R239" s="8">
        <f>+SUMIFS(H:H,B:B,B239)</f>
        <v>-13499717.5</v>
      </c>
      <c r="S239" s="10">
        <f t="shared" si="7"/>
        <v>0.39575452340029671</v>
      </c>
    </row>
    <row r="240" spans="1:19" x14ac:dyDescent="0.25">
      <c r="A240">
        <v>26</v>
      </c>
      <c r="B240" t="s">
        <v>66</v>
      </c>
      <c r="C240" s="8">
        <v>32388098</v>
      </c>
      <c r="D240" s="8">
        <v>33943553</v>
      </c>
      <c r="E240" s="8">
        <v>33642900</v>
      </c>
      <c r="F240" s="8">
        <v>37269095.5</v>
      </c>
      <c r="G240" s="9">
        <f>+C240-E240</f>
        <v>-1254802</v>
      </c>
      <c r="H240" s="9">
        <f>+D240-F240</f>
        <v>-3325542.5</v>
      </c>
      <c r="I240" s="9">
        <f>+H240-N240</f>
        <v>-8276163.4000000004</v>
      </c>
      <c r="J240" s="9">
        <f>+H240+N240</f>
        <v>1625078.4000000004</v>
      </c>
      <c r="K240" t="s">
        <v>15</v>
      </c>
      <c r="L240" s="11" t="s">
        <v>16</v>
      </c>
      <c r="M240" s="8">
        <f>+ABS(H240-G240)</f>
        <v>2070740.5</v>
      </c>
      <c r="N240" s="8">
        <f>+AVERAGEIFS(M:M,B:B,B240)</f>
        <v>4950620.9000000004</v>
      </c>
      <c r="O240" s="8">
        <v>151291731.44444442</v>
      </c>
      <c r="P240" s="10">
        <f t="shared" si="6"/>
        <v>3.2722349415492742E-2</v>
      </c>
      <c r="Q240" s="8">
        <f>+SUMIFS(G:G,B:B,B240)</f>
        <v>-34111341</v>
      </c>
      <c r="R240" s="8">
        <f>+SUMIFS(H:H,B:B,B240)</f>
        <v>-13499717.5</v>
      </c>
      <c r="S240" s="10">
        <f t="shared" si="7"/>
        <v>0.39575452340029671</v>
      </c>
    </row>
    <row r="241" spans="1:19" x14ac:dyDescent="0.25">
      <c r="A241">
        <v>22</v>
      </c>
      <c r="B241" t="s">
        <v>67</v>
      </c>
      <c r="C241" s="8">
        <v>3508009</v>
      </c>
      <c r="D241" s="8">
        <v>2935158.75</v>
      </c>
      <c r="E241" s="8">
        <v>1583010</v>
      </c>
      <c r="F241" s="8">
        <v>2354538.5</v>
      </c>
      <c r="G241" s="9">
        <f>+C241-E241</f>
        <v>1924999</v>
      </c>
      <c r="H241" s="9">
        <f>+D241-F241</f>
        <v>580620.25</v>
      </c>
      <c r="I241" s="9">
        <f>+H241-N241</f>
        <v>-4068516.8</v>
      </c>
      <c r="J241" s="9">
        <f>+H241+N241</f>
        <v>5229757.3</v>
      </c>
      <c r="K241" t="s">
        <v>19</v>
      </c>
      <c r="L241" t="s">
        <v>20</v>
      </c>
      <c r="M241" s="8">
        <f>+ABS(H241-G241)</f>
        <v>1344378.75</v>
      </c>
      <c r="N241" s="8">
        <f>+AVERAGEIFS(M:M,B:B,B241)</f>
        <v>4649137.05</v>
      </c>
      <c r="O241" s="8">
        <v>81357574.583333343</v>
      </c>
      <c r="P241" s="10">
        <f t="shared" si="6"/>
        <v>5.7144489296911849E-2</v>
      </c>
      <c r="Q241" s="8">
        <f>+SUMIFS(G:G,B:B,B241)</f>
        <v>2787076</v>
      </c>
      <c r="R241" s="8">
        <f>+SUMIFS(H:H,B:B,B241)</f>
        <v>7471536.75</v>
      </c>
      <c r="S241" s="10">
        <f t="shared" si="7"/>
        <v>2.68077969527921</v>
      </c>
    </row>
    <row r="242" spans="1:19" x14ac:dyDescent="0.25">
      <c r="A242">
        <v>23</v>
      </c>
      <c r="B242" t="s">
        <v>67</v>
      </c>
      <c r="C242" s="8">
        <v>28145492</v>
      </c>
      <c r="D242" s="8">
        <v>22370905</v>
      </c>
      <c r="E242" s="8">
        <v>21382419</v>
      </c>
      <c r="F242" s="8">
        <v>20445083.75</v>
      </c>
      <c r="G242" s="9">
        <f>+C242-E242</f>
        <v>6763073</v>
      </c>
      <c r="H242" s="9">
        <f>+D242-F242</f>
        <v>1925821.25</v>
      </c>
      <c r="I242" s="9">
        <f>+H242-N242</f>
        <v>-2723315.8</v>
      </c>
      <c r="J242" s="9">
        <f>+H242+N242</f>
        <v>6574958.2999999998</v>
      </c>
      <c r="K242" t="s">
        <v>19</v>
      </c>
      <c r="L242" t="s">
        <v>20</v>
      </c>
      <c r="M242" s="8">
        <f>+ABS(H242-G242)</f>
        <v>4837251.75</v>
      </c>
      <c r="N242" s="8">
        <f>+AVERAGEIFS(M:M,B:B,B242)</f>
        <v>4649137.05</v>
      </c>
      <c r="O242" s="8">
        <v>81357574.583333343</v>
      </c>
      <c r="P242" s="10">
        <f t="shared" si="6"/>
        <v>5.7144489296911849E-2</v>
      </c>
      <c r="Q242" s="8">
        <f>+SUMIFS(G:G,B:B,B242)</f>
        <v>2787076</v>
      </c>
      <c r="R242" s="8">
        <f>+SUMIFS(H:H,B:B,B242)</f>
        <v>7471536.75</v>
      </c>
      <c r="S242" s="10">
        <f t="shared" si="7"/>
        <v>2.68077969527921</v>
      </c>
    </row>
    <row r="243" spans="1:19" x14ac:dyDescent="0.25">
      <c r="A243">
        <v>24</v>
      </c>
      <c r="B243" t="s">
        <v>67</v>
      </c>
      <c r="C243" s="8">
        <v>21724818</v>
      </c>
      <c r="D243" s="8">
        <v>22664330.5</v>
      </c>
      <c r="E243" s="8">
        <v>27332751</v>
      </c>
      <c r="F243" s="8">
        <v>20778612.75</v>
      </c>
      <c r="G243" s="9">
        <f>+C243-E243</f>
        <v>-5607933</v>
      </c>
      <c r="H243" s="9">
        <f>+D243-F243</f>
        <v>1885717.75</v>
      </c>
      <c r="I243" s="9">
        <f>+H243-N243</f>
        <v>-2763419.3</v>
      </c>
      <c r="J243" s="9">
        <f>+H243+N243</f>
        <v>6534854.7999999998</v>
      </c>
      <c r="K243" t="s">
        <v>19</v>
      </c>
      <c r="L243" t="s">
        <v>20</v>
      </c>
      <c r="M243" s="8">
        <f>+ABS(H243-G243)</f>
        <v>7493650.75</v>
      </c>
      <c r="N243" s="8">
        <f>+AVERAGEIFS(M:M,B:B,B243)</f>
        <v>4649137.05</v>
      </c>
      <c r="O243" s="8">
        <v>81357574.583333343</v>
      </c>
      <c r="P243" s="10">
        <f t="shared" si="6"/>
        <v>5.7144489296911849E-2</v>
      </c>
      <c r="Q243" s="8">
        <f>+SUMIFS(G:G,B:B,B243)</f>
        <v>2787076</v>
      </c>
      <c r="R243" s="8">
        <f>+SUMIFS(H:H,B:B,B243)</f>
        <v>7471536.75</v>
      </c>
      <c r="S243" s="10">
        <f t="shared" si="7"/>
        <v>2.68077969527921</v>
      </c>
    </row>
    <row r="244" spans="1:19" x14ac:dyDescent="0.25">
      <c r="A244">
        <v>25</v>
      </c>
      <c r="B244" t="s">
        <v>67</v>
      </c>
      <c r="C244" s="8">
        <v>23124420</v>
      </c>
      <c r="D244" s="8">
        <v>22843156.5</v>
      </c>
      <c r="E244" s="8">
        <v>18186427</v>
      </c>
      <c r="F244" s="8">
        <v>21004145.25</v>
      </c>
      <c r="G244" s="9">
        <f>+C244-E244</f>
        <v>4937993</v>
      </c>
      <c r="H244" s="9">
        <f>+D244-F244</f>
        <v>1839011.25</v>
      </c>
      <c r="I244" s="9">
        <f>+H244-N244</f>
        <v>-2810125.8</v>
      </c>
      <c r="J244" s="9">
        <f>+H244+N244</f>
        <v>6488148.2999999998</v>
      </c>
      <c r="K244" t="s">
        <v>19</v>
      </c>
      <c r="L244" t="s">
        <v>20</v>
      </c>
      <c r="M244" s="8">
        <f>+ABS(H244-G244)</f>
        <v>3098981.75</v>
      </c>
      <c r="N244" s="8">
        <f>+AVERAGEIFS(M:M,B:B,B244)</f>
        <v>4649137.05</v>
      </c>
      <c r="O244" s="8">
        <v>81357574.583333343</v>
      </c>
      <c r="P244" s="10">
        <f t="shared" si="6"/>
        <v>5.7144489296911849E-2</v>
      </c>
      <c r="Q244" s="8">
        <f>+SUMIFS(G:G,B:B,B244)</f>
        <v>2787076</v>
      </c>
      <c r="R244" s="8">
        <f>+SUMIFS(H:H,B:B,B244)</f>
        <v>7471536.75</v>
      </c>
      <c r="S244" s="10">
        <f t="shared" si="7"/>
        <v>2.68077969527921</v>
      </c>
    </row>
    <row r="245" spans="1:19" x14ac:dyDescent="0.25">
      <c r="A245">
        <v>26</v>
      </c>
      <c r="B245" t="s">
        <v>67</v>
      </c>
      <c r="C245" s="8">
        <v>24087467</v>
      </c>
      <c r="D245" s="8">
        <v>22790941</v>
      </c>
      <c r="E245" s="8">
        <v>29318523</v>
      </c>
      <c r="F245" s="8">
        <v>21550574.75</v>
      </c>
      <c r="G245" s="9">
        <f>+C245-E245</f>
        <v>-5231056</v>
      </c>
      <c r="H245" s="9">
        <f>+D245-F245</f>
        <v>1240366.25</v>
      </c>
      <c r="I245" s="9">
        <f>+H245-N245</f>
        <v>-3408770.8</v>
      </c>
      <c r="J245" s="9">
        <f>+H245+N245</f>
        <v>5889503.2999999998</v>
      </c>
      <c r="K245" t="s">
        <v>19</v>
      </c>
      <c r="L245" t="s">
        <v>20</v>
      </c>
      <c r="M245" s="8">
        <f>+ABS(H245-G245)</f>
        <v>6471422.25</v>
      </c>
      <c r="N245" s="8">
        <f>+AVERAGEIFS(M:M,B:B,B245)</f>
        <v>4649137.05</v>
      </c>
      <c r="O245" s="8">
        <v>81357574.583333343</v>
      </c>
      <c r="P245" s="10">
        <f t="shared" si="6"/>
        <v>5.7144489296911849E-2</v>
      </c>
      <c r="Q245" s="8">
        <f>+SUMIFS(G:G,B:B,B245)</f>
        <v>2787076</v>
      </c>
      <c r="R245" s="8">
        <f>+SUMIFS(H:H,B:B,B245)</f>
        <v>7471536.75</v>
      </c>
      <c r="S245" s="10">
        <f t="shared" si="7"/>
        <v>2.68077969527921</v>
      </c>
    </row>
    <row r="246" spans="1:19" x14ac:dyDescent="0.25">
      <c r="A246">
        <v>22</v>
      </c>
      <c r="B246" t="s">
        <v>68</v>
      </c>
      <c r="C246" s="8">
        <v>2016613</v>
      </c>
      <c r="D246" s="8">
        <v>1980894.125</v>
      </c>
      <c r="E246" s="8">
        <v>2981854</v>
      </c>
      <c r="F246" s="8">
        <v>2345302.25</v>
      </c>
      <c r="G246" s="9">
        <f>+C246-E246</f>
        <v>-965241</v>
      </c>
      <c r="H246" s="9">
        <f>+D246-F246</f>
        <v>-364408.125</v>
      </c>
      <c r="I246" s="9">
        <f>+H246-N246</f>
        <v>-2158498.375</v>
      </c>
      <c r="J246" s="9">
        <f>+H246+N246</f>
        <v>1429682.125</v>
      </c>
      <c r="K246" t="s">
        <v>19</v>
      </c>
      <c r="L246" t="s">
        <v>20</v>
      </c>
      <c r="M246" s="8">
        <f>+ABS(H246-G246)</f>
        <v>600832.875</v>
      </c>
      <c r="N246" s="8">
        <f>+AVERAGEIFS(M:M,B:B,B246)</f>
        <v>1794090.25</v>
      </c>
      <c r="O246" s="8">
        <v>79274608.888888896</v>
      </c>
      <c r="P246" s="10">
        <f t="shared" si="6"/>
        <v>2.2631335242720561E-2</v>
      </c>
      <c r="Q246" s="8">
        <f>+SUMIFS(G:G,B:B,B246)</f>
        <v>-1976527</v>
      </c>
      <c r="R246" s="8">
        <f>+SUMIFS(H:H,B:B,B246)</f>
        <v>-3672965</v>
      </c>
      <c r="S246" s="10">
        <f t="shared" si="7"/>
        <v>1.8582923481439919</v>
      </c>
    </row>
    <row r="247" spans="1:19" x14ac:dyDescent="0.25">
      <c r="A247">
        <v>23</v>
      </c>
      <c r="B247" t="s">
        <v>68</v>
      </c>
      <c r="C247" s="8">
        <v>21062108</v>
      </c>
      <c r="D247" s="8">
        <v>16811592.25</v>
      </c>
      <c r="E247" s="8">
        <v>17971849</v>
      </c>
      <c r="F247" s="8">
        <v>17136005</v>
      </c>
      <c r="G247" s="9">
        <f>+C247-E247</f>
        <v>3090259</v>
      </c>
      <c r="H247" s="9">
        <f>+D247-F247</f>
        <v>-324412.75</v>
      </c>
      <c r="I247" s="9">
        <f>+H247-N247</f>
        <v>-2118503</v>
      </c>
      <c r="J247" s="9">
        <f>+H247+N247</f>
        <v>1469677.5</v>
      </c>
      <c r="K247" t="s">
        <v>19</v>
      </c>
      <c r="L247" t="s">
        <v>20</v>
      </c>
      <c r="M247" s="8">
        <f>+ABS(H247-G247)</f>
        <v>3414671.75</v>
      </c>
      <c r="N247" s="8">
        <f>+AVERAGEIFS(M:M,B:B,B247)</f>
        <v>1794090.25</v>
      </c>
      <c r="O247" s="8">
        <v>79274608.888888896</v>
      </c>
      <c r="P247" s="10">
        <f t="shared" si="6"/>
        <v>2.2631335242720561E-2</v>
      </c>
      <c r="Q247" s="8">
        <f>+SUMIFS(G:G,B:B,B247)</f>
        <v>-1976527</v>
      </c>
      <c r="R247" s="8">
        <f>+SUMIFS(H:H,B:B,B247)</f>
        <v>-3672965</v>
      </c>
      <c r="S247" s="10">
        <f t="shared" si="7"/>
        <v>1.8582923481439919</v>
      </c>
    </row>
    <row r="248" spans="1:19" x14ac:dyDescent="0.25">
      <c r="A248">
        <v>24</v>
      </c>
      <c r="B248" t="s">
        <v>68</v>
      </c>
      <c r="C248" s="8">
        <v>19200292</v>
      </c>
      <c r="D248" s="8">
        <v>16891567.625</v>
      </c>
      <c r="E248" s="8">
        <v>19563897</v>
      </c>
      <c r="F248" s="8">
        <v>17355037.25</v>
      </c>
      <c r="G248" s="9">
        <f>+C248-E248</f>
        <v>-363605</v>
      </c>
      <c r="H248" s="9">
        <f>+D248-F248</f>
        <v>-463469.625</v>
      </c>
      <c r="I248" s="9">
        <f>+H248-N248</f>
        <v>-2257559.875</v>
      </c>
      <c r="J248" s="9">
        <f>+H248+N248</f>
        <v>1330620.625</v>
      </c>
      <c r="K248" t="s">
        <v>19</v>
      </c>
      <c r="L248" t="s">
        <v>20</v>
      </c>
      <c r="M248" s="8">
        <f>+ABS(H248-G248)</f>
        <v>99864.625</v>
      </c>
      <c r="N248" s="8">
        <f>+AVERAGEIFS(M:M,B:B,B248)</f>
        <v>1794090.25</v>
      </c>
      <c r="O248" s="8">
        <v>79274608.888888896</v>
      </c>
      <c r="P248" s="10">
        <f t="shared" si="6"/>
        <v>2.2631335242720561E-2</v>
      </c>
      <c r="Q248" s="8">
        <f>+SUMIFS(G:G,B:B,B248)</f>
        <v>-1976527</v>
      </c>
      <c r="R248" s="8">
        <f>+SUMIFS(H:H,B:B,B248)</f>
        <v>-3672965</v>
      </c>
      <c r="S248" s="10">
        <f t="shared" si="7"/>
        <v>1.8582923481439919</v>
      </c>
    </row>
    <row r="249" spans="1:19" x14ac:dyDescent="0.25">
      <c r="A249">
        <v>25</v>
      </c>
      <c r="B249" t="s">
        <v>68</v>
      </c>
      <c r="C249" s="8">
        <v>18429857</v>
      </c>
      <c r="D249" s="8">
        <v>16968039.25</v>
      </c>
      <c r="E249" s="8">
        <v>22521536</v>
      </c>
      <c r="F249" s="8">
        <v>18023544.5</v>
      </c>
      <c r="G249" s="9">
        <f>+C249-E249</f>
        <v>-4091679</v>
      </c>
      <c r="H249" s="9">
        <f>+D249-F249</f>
        <v>-1055505.25</v>
      </c>
      <c r="I249" s="9">
        <f>+H249-N249</f>
        <v>-2849595.5</v>
      </c>
      <c r="J249" s="9">
        <f>+H249+N249</f>
        <v>738585</v>
      </c>
      <c r="K249" t="s">
        <v>19</v>
      </c>
      <c r="L249" t="s">
        <v>20</v>
      </c>
      <c r="M249" s="8">
        <f>+ABS(H249-G249)</f>
        <v>3036173.75</v>
      </c>
      <c r="N249" s="8">
        <f>+AVERAGEIFS(M:M,B:B,B249)</f>
        <v>1794090.25</v>
      </c>
      <c r="O249" s="8">
        <v>79274608.888888896</v>
      </c>
      <c r="P249" s="10">
        <f t="shared" si="6"/>
        <v>2.2631335242720561E-2</v>
      </c>
      <c r="Q249" s="8">
        <f>+SUMIFS(G:G,B:B,B249)</f>
        <v>-1976527</v>
      </c>
      <c r="R249" s="8">
        <f>+SUMIFS(H:H,B:B,B249)</f>
        <v>-3672965</v>
      </c>
      <c r="S249" s="10">
        <f t="shared" si="7"/>
        <v>1.8582923481439919</v>
      </c>
    </row>
    <row r="250" spans="1:19" x14ac:dyDescent="0.25">
      <c r="A250">
        <v>26</v>
      </c>
      <c r="B250" t="s">
        <v>68</v>
      </c>
      <c r="C250" s="8">
        <v>16080545</v>
      </c>
      <c r="D250" s="8">
        <v>16981677.75</v>
      </c>
      <c r="E250" s="8">
        <v>15726806</v>
      </c>
      <c r="F250" s="8">
        <v>18446847</v>
      </c>
      <c r="G250" s="9">
        <f>+C250-E250</f>
        <v>353739</v>
      </c>
      <c r="H250" s="9">
        <f>+D250-F250</f>
        <v>-1465169.25</v>
      </c>
      <c r="I250" s="9">
        <f>+H250-N250</f>
        <v>-3259259.5</v>
      </c>
      <c r="J250" s="9">
        <f>+H250+N250</f>
        <v>328921</v>
      </c>
      <c r="K250" t="s">
        <v>19</v>
      </c>
      <c r="L250" t="s">
        <v>20</v>
      </c>
      <c r="M250" s="8">
        <f>+ABS(H250-G250)</f>
        <v>1818908.25</v>
      </c>
      <c r="N250" s="8">
        <f>+AVERAGEIFS(M:M,B:B,B250)</f>
        <v>1794090.25</v>
      </c>
      <c r="O250" s="8">
        <v>79274608.888888896</v>
      </c>
      <c r="P250" s="10">
        <f t="shared" si="6"/>
        <v>2.2631335242720561E-2</v>
      </c>
      <c r="Q250" s="8">
        <f>+SUMIFS(G:G,B:B,B250)</f>
        <v>-1976527</v>
      </c>
      <c r="R250" s="8">
        <f>+SUMIFS(H:H,B:B,B250)</f>
        <v>-3672965</v>
      </c>
      <c r="S250" s="10">
        <f t="shared" si="7"/>
        <v>1.8582923481439919</v>
      </c>
    </row>
    <row r="251" spans="1:19" x14ac:dyDescent="0.25">
      <c r="A251">
        <v>22</v>
      </c>
      <c r="B251" t="s">
        <v>69</v>
      </c>
      <c r="C251" s="8">
        <v>628548</v>
      </c>
      <c r="D251" s="8">
        <v>744507.8125</v>
      </c>
      <c r="E251" s="8">
        <v>1441197</v>
      </c>
      <c r="F251" s="8">
        <v>2191930.25</v>
      </c>
      <c r="G251" s="9">
        <f>+C251-E251</f>
        <v>-812649</v>
      </c>
      <c r="H251" s="9">
        <f>+D251-F251</f>
        <v>-1447422.4375</v>
      </c>
      <c r="I251" s="9">
        <f>+H251-N251</f>
        <v>-4368812.6749999998</v>
      </c>
      <c r="J251" s="9">
        <f>+H251+N251</f>
        <v>1473967.7999999998</v>
      </c>
      <c r="K251" t="s">
        <v>28</v>
      </c>
      <c r="L251" t="s">
        <v>29</v>
      </c>
      <c r="M251" s="8">
        <f>+ABS(H251-G251)</f>
        <v>634773.4375</v>
      </c>
      <c r="N251" s="8">
        <f>+AVERAGEIFS(M:M,B:B,B251)</f>
        <v>2921390.2374999998</v>
      </c>
      <c r="O251" s="8">
        <v>91454445.805555552</v>
      </c>
      <c r="P251" s="10">
        <f t="shared" si="6"/>
        <v>3.1943665633393792E-2</v>
      </c>
      <c r="Q251" s="8">
        <f>+SUMIFS(G:G,B:B,B251)</f>
        <v>-68593280</v>
      </c>
      <c r="R251" s="8">
        <f>+SUMIFS(H:H,B:B,B251)</f>
        <v>-55255875.6875</v>
      </c>
      <c r="S251" s="10">
        <f t="shared" si="7"/>
        <v>0.80555814924581537</v>
      </c>
    </row>
    <row r="252" spans="1:19" x14ac:dyDescent="0.25">
      <c r="A252">
        <v>23</v>
      </c>
      <c r="B252" t="s">
        <v>69</v>
      </c>
      <c r="C252" s="8">
        <v>11969281</v>
      </c>
      <c r="D252" s="8">
        <v>11855274.5625</v>
      </c>
      <c r="E252" s="8">
        <v>26179239</v>
      </c>
      <c r="F252" s="8">
        <v>24703341.75</v>
      </c>
      <c r="G252" s="9">
        <f>+C252-E252</f>
        <v>-14209958</v>
      </c>
      <c r="H252" s="9">
        <f>+D252-F252</f>
        <v>-12848067.1875</v>
      </c>
      <c r="I252" s="9">
        <f>+H252-N252</f>
        <v>-15769457.425000001</v>
      </c>
      <c r="J252" s="9">
        <f>+H252+N252</f>
        <v>-9926676.9499999993</v>
      </c>
      <c r="K252" t="s">
        <v>28</v>
      </c>
      <c r="L252" t="s">
        <v>29</v>
      </c>
      <c r="M252" s="8">
        <f>+ABS(H252-G252)</f>
        <v>1361890.8125</v>
      </c>
      <c r="N252" s="8">
        <f>+AVERAGEIFS(M:M,B:B,B252)</f>
        <v>2921390.2374999998</v>
      </c>
      <c r="O252" s="8">
        <v>91454445.805555552</v>
      </c>
      <c r="P252" s="10">
        <f t="shared" si="6"/>
        <v>3.1943665633393792E-2</v>
      </c>
      <c r="Q252" s="8">
        <f>+SUMIFS(G:G,B:B,B252)</f>
        <v>-68593280</v>
      </c>
      <c r="R252" s="8">
        <f>+SUMIFS(H:H,B:B,B252)</f>
        <v>-55255875.6875</v>
      </c>
      <c r="S252" s="10">
        <f t="shared" si="7"/>
        <v>0.80555814924581537</v>
      </c>
    </row>
    <row r="253" spans="1:19" x14ac:dyDescent="0.25">
      <c r="A253">
        <v>24</v>
      </c>
      <c r="B253" t="s">
        <v>69</v>
      </c>
      <c r="C253" s="8">
        <v>10554370</v>
      </c>
      <c r="D253" s="8">
        <v>11900479.8125</v>
      </c>
      <c r="E253" s="8">
        <v>30649049</v>
      </c>
      <c r="F253" s="8">
        <v>24556015.5</v>
      </c>
      <c r="G253" s="9">
        <f>+C253-E253</f>
        <v>-20094679</v>
      </c>
      <c r="H253" s="9">
        <f>+D253-F253</f>
        <v>-12655535.6875</v>
      </c>
      <c r="I253" s="9">
        <f>+H253-N253</f>
        <v>-15576925.925000001</v>
      </c>
      <c r="J253" s="9">
        <f>+H253+N253</f>
        <v>-9734145.4499999993</v>
      </c>
      <c r="K253" t="s">
        <v>28</v>
      </c>
      <c r="L253" t="s">
        <v>29</v>
      </c>
      <c r="M253" s="8">
        <f>+ABS(H253-G253)</f>
        <v>7439143.3125</v>
      </c>
      <c r="N253" s="8">
        <f>+AVERAGEIFS(M:M,B:B,B253)</f>
        <v>2921390.2374999998</v>
      </c>
      <c r="O253" s="8">
        <v>91454445.805555552</v>
      </c>
      <c r="P253" s="10">
        <f t="shared" si="6"/>
        <v>3.1943665633393792E-2</v>
      </c>
      <c r="Q253" s="8">
        <f>+SUMIFS(G:G,B:B,B253)</f>
        <v>-68593280</v>
      </c>
      <c r="R253" s="8">
        <f>+SUMIFS(H:H,B:B,B253)</f>
        <v>-55255875.6875</v>
      </c>
      <c r="S253" s="10">
        <f t="shared" si="7"/>
        <v>0.80555814924581537</v>
      </c>
    </row>
    <row r="254" spans="1:19" x14ac:dyDescent="0.25">
      <c r="A254">
        <v>25</v>
      </c>
      <c r="B254" t="s">
        <v>69</v>
      </c>
      <c r="C254" s="8">
        <v>15147597</v>
      </c>
      <c r="D254" s="8">
        <v>11706772.375</v>
      </c>
      <c r="E254" s="8">
        <v>31570128</v>
      </c>
      <c r="F254" s="8">
        <v>25825276.75</v>
      </c>
      <c r="G254" s="9">
        <f>+C254-E254</f>
        <v>-16422531</v>
      </c>
      <c r="H254" s="9">
        <f>+D254-F254</f>
        <v>-14118504.375</v>
      </c>
      <c r="I254" s="9">
        <f>+H254-N254</f>
        <v>-17039894.612500001</v>
      </c>
      <c r="J254" s="9">
        <f>+H254+N254</f>
        <v>-11197114.137499999</v>
      </c>
      <c r="K254" t="s">
        <v>28</v>
      </c>
      <c r="L254" t="s">
        <v>29</v>
      </c>
      <c r="M254" s="8">
        <f>+ABS(H254-G254)</f>
        <v>2304026.625</v>
      </c>
      <c r="N254" s="8">
        <f>+AVERAGEIFS(M:M,B:B,B254)</f>
        <v>2921390.2374999998</v>
      </c>
      <c r="O254" s="8">
        <v>91454445.805555552</v>
      </c>
      <c r="P254" s="10">
        <f t="shared" si="6"/>
        <v>3.1943665633393792E-2</v>
      </c>
      <c r="Q254" s="8">
        <f>+SUMIFS(G:G,B:B,B254)</f>
        <v>-68593280</v>
      </c>
      <c r="R254" s="8">
        <f>+SUMIFS(H:H,B:B,B254)</f>
        <v>-55255875.6875</v>
      </c>
      <c r="S254" s="10">
        <f t="shared" si="7"/>
        <v>0.80555814924581537</v>
      </c>
    </row>
    <row r="255" spans="1:19" x14ac:dyDescent="0.25">
      <c r="A255">
        <v>26</v>
      </c>
      <c r="B255" t="s">
        <v>69</v>
      </c>
      <c r="C255" s="8">
        <v>8331041</v>
      </c>
      <c r="D255" s="8">
        <v>11551627.25</v>
      </c>
      <c r="E255" s="8">
        <v>25384504</v>
      </c>
      <c r="F255" s="8">
        <v>25737973.25</v>
      </c>
      <c r="G255" s="9">
        <f>+C255-E255</f>
        <v>-17053463</v>
      </c>
      <c r="H255" s="9">
        <f>+D255-F255</f>
        <v>-14186346</v>
      </c>
      <c r="I255" s="9">
        <f>+H255-N255</f>
        <v>-17107736.237500001</v>
      </c>
      <c r="J255" s="9">
        <f>+H255+N255</f>
        <v>-11264955.762499999</v>
      </c>
      <c r="K255" t="s">
        <v>28</v>
      </c>
      <c r="L255" t="s">
        <v>29</v>
      </c>
      <c r="M255" s="8">
        <f>+ABS(H255-G255)</f>
        <v>2867117</v>
      </c>
      <c r="N255" s="8">
        <f>+AVERAGEIFS(M:M,B:B,B255)</f>
        <v>2921390.2374999998</v>
      </c>
      <c r="O255" s="8">
        <v>91454445.805555552</v>
      </c>
      <c r="P255" s="10">
        <f t="shared" si="6"/>
        <v>3.1943665633393792E-2</v>
      </c>
      <c r="Q255" s="8">
        <f>+SUMIFS(G:G,B:B,B255)</f>
        <v>-68593280</v>
      </c>
      <c r="R255" s="8">
        <f>+SUMIFS(H:H,B:B,B255)</f>
        <v>-55255875.6875</v>
      </c>
      <c r="S255" s="10">
        <f t="shared" si="7"/>
        <v>0.80555814924581537</v>
      </c>
    </row>
    <row r="262" spans="7:8" x14ac:dyDescent="0.25">
      <c r="G262" s="8"/>
      <c r="H262" s="8"/>
    </row>
    <row r="263" spans="7:8" x14ac:dyDescent="0.25">
      <c r="G263" s="8"/>
      <c r="H263" s="8"/>
    </row>
    <row r="264" spans="7:8" x14ac:dyDescent="0.25">
      <c r="G264" s="8"/>
      <c r="H264" s="8"/>
    </row>
    <row r="265" spans="7:8" x14ac:dyDescent="0.25">
      <c r="G265" s="8"/>
      <c r="H265" s="8"/>
    </row>
    <row r="266" spans="7:8" x14ac:dyDescent="0.25">
      <c r="G266" s="8"/>
      <c r="H266" s="8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Sandino</dc:creator>
  <cp:lastModifiedBy>Jairo Sandino</cp:lastModifiedBy>
  <dcterms:created xsi:type="dcterms:W3CDTF">2024-08-06T22:55:40Z</dcterms:created>
  <dcterms:modified xsi:type="dcterms:W3CDTF">2024-08-06T23:00:05Z</dcterms:modified>
</cp:coreProperties>
</file>