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P_DELL_XPS\Downloads\"/>
    </mc:Choice>
  </mc:AlternateContent>
  <xr:revisionPtr revIDLastSave="0" documentId="13_ncr:1_{D0A68496-0318-4592-A8CF-1452B3713463}" xr6:coauthVersionLast="47" xr6:coauthVersionMax="47" xr10:uidLastSave="{00000000-0000-0000-0000-000000000000}"/>
  <bookViews>
    <workbookView xWindow="-120" yWindow="-120" windowWidth="29040" windowHeight="15840" xr2:uid="{CF308A59-0A48-4B7E-BCD6-51F796A90AAE}"/>
  </bookViews>
  <sheets>
    <sheet name="Sheet1" sheetId="1" r:id="rId1"/>
  </sheets>
  <definedNames>
    <definedName name="_xlnm._FilterDatabase" localSheetId="0" hidden="1">Sheet1!$A$1:$T$255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5" i="1" l="1"/>
  <c r="H255" i="1"/>
  <c r="N255" i="1" s="1"/>
  <c r="I254" i="1"/>
  <c r="H254" i="1"/>
  <c r="N253" i="1"/>
  <c r="I253" i="1"/>
  <c r="H253" i="1"/>
  <c r="I252" i="1"/>
  <c r="H252" i="1"/>
  <c r="R253" i="1" s="1"/>
  <c r="R251" i="1"/>
  <c r="I251" i="1"/>
  <c r="N251" i="1" s="1"/>
  <c r="H251" i="1"/>
  <c r="I250" i="1"/>
  <c r="N250" i="1" s="1"/>
  <c r="H250" i="1"/>
  <c r="I249" i="1"/>
  <c r="H249" i="1"/>
  <c r="N249" i="1" s="1"/>
  <c r="I248" i="1"/>
  <c r="H248" i="1"/>
  <c r="I247" i="1"/>
  <c r="N247" i="1" s="1"/>
  <c r="H247" i="1"/>
  <c r="I246" i="1"/>
  <c r="S246" i="1" s="1"/>
  <c r="H246" i="1"/>
  <c r="R248" i="1" s="1"/>
  <c r="I245" i="1"/>
  <c r="S245" i="1" s="1"/>
  <c r="H245" i="1"/>
  <c r="N245" i="1" s="1"/>
  <c r="N244" i="1"/>
  <c r="I244" i="1"/>
  <c r="H244" i="1"/>
  <c r="I243" i="1"/>
  <c r="H243" i="1"/>
  <c r="I242" i="1"/>
  <c r="N242" i="1" s="1"/>
  <c r="H242" i="1"/>
  <c r="I241" i="1"/>
  <c r="S242" i="1" s="1"/>
  <c r="H241" i="1"/>
  <c r="R242" i="1" s="1"/>
  <c r="I240" i="1"/>
  <c r="H240" i="1"/>
  <c r="I239" i="1"/>
  <c r="H239" i="1"/>
  <c r="N239" i="1" s="1"/>
  <c r="I238" i="1"/>
  <c r="H238" i="1"/>
  <c r="I237" i="1"/>
  <c r="H237" i="1"/>
  <c r="N237" i="1" s="1"/>
  <c r="I236" i="1"/>
  <c r="H236" i="1"/>
  <c r="I235" i="1"/>
  <c r="N235" i="1" s="1"/>
  <c r="H235" i="1"/>
  <c r="I234" i="1"/>
  <c r="H234" i="1"/>
  <c r="I233" i="1"/>
  <c r="N233" i="1" s="1"/>
  <c r="H233" i="1"/>
  <c r="I232" i="1"/>
  <c r="S235" i="1" s="1"/>
  <c r="H232" i="1"/>
  <c r="R234" i="1" s="1"/>
  <c r="N231" i="1"/>
  <c r="I231" i="1"/>
  <c r="H231" i="1"/>
  <c r="R235" i="1" s="1"/>
  <c r="I230" i="1"/>
  <c r="H230" i="1"/>
  <c r="I229" i="1"/>
  <c r="H229" i="1"/>
  <c r="N229" i="1" s="1"/>
  <c r="I228" i="1"/>
  <c r="H228" i="1"/>
  <c r="I227" i="1"/>
  <c r="H227" i="1"/>
  <c r="N227" i="1" s="1"/>
  <c r="I226" i="1"/>
  <c r="H226" i="1"/>
  <c r="I225" i="1"/>
  <c r="H225" i="1"/>
  <c r="N225" i="1" s="1"/>
  <c r="I224" i="1"/>
  <c r="H224" i="1"/>
  <c r="I223" i="1"/>
  <c r="S225" i="1" s="1"/>
  <c r="H223" i="1"/>
  <c r="I222" i="1"/>
  <c r="S221" i="1" s="1"/>
  <c r="H222" i="1"/>
  <c r="I221" i="1"/>
  <c r="H221" i="1"/>
  <c r="N221" i="1" s="1"/>
  <c r="I220" i="1"/>
  <c r="H220" i="1"/>
  <c r="I219" i="1"/>
  <c r="H219" i="1"/>
  <c r="N219" i="1" s="1"/>
  <c r="I218" i="1"/>
  <c r="N218" i="1" s="1"/>
  <c r="H218" i="1"/>
  <c r="I217" i="1"/>
  <c r="H217" i="1"/>
  <c r="N217" i="1" s="1"/>
  <c r="I216" i="1"/>
  <c r="S216" i="1" s="1"/>
  <c r="H216" i="1"/>
  <c r="R219" i="1" s="1"/>
  <c r="I215" i="1"/>
  <c r="N215" i="1" s="1"/>
  <c r="H215" i="1"/>
  <c r="I214" i="1"/>
  <c r="H214" i="1"/>
  <c r="I213" i="1"/>
  <c r="N213" i="1" s="1"/>
  <c r="H213" i="1"/>
  <c r="I212" i="1"/>
  <c r="S213" i="1" s="1"/>
  <c r="H212" i="1"/>
  <c r="I211" i="1"/>
  <c r="H211" i="1"/>
  <c r="R214" i="1" s="1"/>
  <c r="I210" i="1"/>
  <c r="H210" i="1"/>
  <c r="I209" i="1"/>
  <c r="N209" i="1" s="1"/>
  <c r="H209" i="1"/>
  <c r="I208" i="1"/>
  <c r="H208" i="1"/>
  <c r="I207" i="1"/>
  <c r="H207" i="1"/>
  <c r="I206" i="1"/>
  <c r="H206" i="1"/>
  <c r="I205" i="1"/>
  <c r="H205" i="1"/>
  <c r="N205" i="1" s="1"/>
  <c r="I204" i="1"/>
  <c r="H204" i="1"/>
  <c r="I203" i="1"/>
  <c r="H203" i="1"/>
  <c r="I202" i="1"/>
  <c r="H202" i="1"/>
  <c r="I201" i="1"/>
  <c r="S202" i="1" s="1"/>
  <c r="H201" i="1"/>
  <c r="R205" i="1" s="1"/>
  <c r="I200" i="1"/>
  <c r="H200" i="1"/>
  <c r="I199" i="1"/>
  <c r="H199" i="1"/>
  <c r="N199" i="1" s="1"/>
  <c r="I198" i="1"/>
  <c r="H198" i="1"/>
  <c r="I197" i="1"/>
  <c r="H197" i="1"/>
  <c r="N197" i="1" s="1"/>
  <c r="I196" i="1"/>
  <c r="N196" i="1" s="1"/>
  <c r="H196" i="1"/>
  <c r="I195" i="1"/>
  <c r="H195" i="1"/>
  <c r="I194" i="1"/>
  <c r="H194" i="1"/>
  <c r="I193" i="1"/>
  <c r="S193" i="1" s="1"/>
  <c r="H193" i="1"/>
  <c r="N192" i="1"/>
  <c r="I192" i="1"/>
  <c r="H192" i="1"/>
  <c r="I191" i="1"/>
  <c r="S192" i="1" s="1"/>
  <c r="H191" i="1"/>
  <c r="I190" i="1"/>
  <c r="H190" i="1"/>
  <c r="I189" i="1"/>
  <c r="H189" i="1"/>
  <c r="I188" i="1"/>
  <c r="H188" i="1"/>
  <c r="I187" i="1"/>
  <c r="H187" i="1"/>
  <c r="I186" i="1"/>
  <c r="N186" i="1" s="1"/>
  <c r="H186" i="1"/>
  <c r="R190" i="1" s="1"/>
  <c r="N185" i="1"/>
  <c r="I185" i="1"/>
  <c r="H185" i="1"/>
  <c r="I184" i="1"/>
  <c r="H184" i="1"/>
  <c r="N184" i="1" s="1"/>
  <c r="I183" i="1"/>
  <c r="N183" i="1" s="1"/>
  <c r="H183" i="1"/>
  <c r="I182" i="1"/>
  <c r="H182" i="1"/>
  <c r="I181" i="1"/>
  <c r="S183" i="1" s="1"/>
  <c r="H181" i="1"/>
  <c r="R183" i="1" s="1"/>
  <c r="I180" i="1"/>
  <c r="S180" i="1" s="1"/>
  <c r="H180" i="1"/>
  <c r="I179" i="1"/>
  <c r="N179" i="1" s="1"/>
  <c r="H179" i="1"/>
  <c r="I178" i="1"/>
  <c r="H178" i="1"/>
  <c r="I177" i="1"/>
  <c r="H177" i="1"/>
  <c r="N177" i="1" s="1"/>
  <c r="I176" i="1"/>
  <c r="S177" i="1" s="1"/>
  <c r="H176" i="1"/>
  <c r="R178" i="1" s="1"/>
  <c r="I175" i="1"/>
  <c r="N175" i="1" s="1"/>
  <c r="H175" i="1"/>
  <c r="I174" i="1"/>
  <c r="N174" i="1" s="1"/>
  <c r="H174" i="1"/>
  <c r="I173" i="1"/>
  <c r="N173" i="1" s="1"/>
  <c r="H173" i="1"/>
  <c r="I172" i="1"/>
  <c r="H172" i="1"/>
  <c r="I171" i="1"/>
  <c r="S175" i="1" s="1"/>
  <c r="H171" i="1"/>
  <c r="R175" i="1" s="1"/>
  <c r="N170" i="1"/>
  <c r="I170" i="1"/>
  <c r="H170" i="1"/>
  <c r="I169" i="1"/>
  <c r="N169" i="1" s="1"/>
  <c r="H169" i="1"/>
  <c r="I168" i="1"/>
  <c r="H168" i="1"/>
  <c r="N168" i="1" s="1"/>
  <c r="I167" i="1"/>
  <c r="N167" i="1" s="1"/>
  <c r="H167" i="1"/>
  <c r="I166" i="1"/>
  <c r="H166" i="1"/>
  <c r="I165" i="1"/>
  <c r="N165" i="1" s="1"/>
  <c r="H165" i="1"/>
  <c r="I164" i="1"/>
  <c r="H164" i="1"/>
  <c r="N164" i="1" s="1"/>
  <c r="I163" i="1"/>
  <c r="H163" i="1"/>
  <c r="I162" i="1"/>
  <c r="H162" i="1"/>
  <c r="I161" i="1"/>
  <c r="S161" i="1" s="1"/>
  <c r="H161" i="1"/>
  <c r="S160" i="1"/>
  <c r="I160" i="1"/>
  <c r="H160" i="1"/>
  <c r="I159" i="1"/>
  <c r="H159" i="1"/>
  <c r="N159" i="1" s="1"/>
  <c r="I158" i="1"/>
  <c r="H158" i="1"/>
  <c r="I157" i="1"/>
  <c r="H157" i="1"/>
  <c r="N157" i="1" s="1"/>
  <c r="I156" i="1"/>
  <c r="S158" i="1" s="1"/>
  <c r="H156" i="1"/>
  <c r="I155" i="1"/>
  <c r="N155" i="1" s="1"/>
  <c r="H155" i="1"/>
  <c r="I154" i="1"/>
  <c r="S154" i="1" s="1"/>
  <c r="H154" i="1"/>
  <c r="R155" i="1" s="1"/>
  <c r="S153" i="1"/>
  <c r="I153" i="1"/>
  <c r="N153" i="1" s="1"/>
  <c r="H153" i="1"/>
  <c r="I152" i="1"/>
  <c r="H152" i="1"/>
  <c r="N152" i="1" s="1"/>
  <c r="I151" i="1"/>
  <c r="S151" i="1" s="1"/>
  <c r="H151" i="1"/>
  <c r="N150" i="1"/>
  <c r="I150" i="1"/>
  <c r="H150" i="1"/>
  <c r="I149" i="1"/>
  <c r="N149" i="1" s="1"/>
  <c r="H149" i="1"/>
  <c r="I148" i="1"/>
  <c r="H148" i="1"/>
  <c r="R146" i="1" s="1"/>
  <c r="I147" i="1"/>
  <c r="H147" i="1"/>
  <c r="I146" i="1"/>
  <c r="H146" i="1"/>
  <c r="I145" i="1"/>
  <c r="H145" i="1"/>
  <c r="I144" i="1"/>
  <c r="H144" i="1"/>
  <c r="N144" i="1" s="1"/>
  <c r="I143" i="1"/>
  <c r="H143" i="1"/>
  <c r="I142" i="1"/>
  <c r="H142" i="1"/>
  <c r="I141" i="1"/>
  <c r="S143" i="1" s="1"/>
  <c r="H141" i="1"/>
  <c r="R142" i="1" s="1"/>
  <c r="I140" i="1"/>
  <c r="H140" i="1"/>
  <c r="I139" i="1"/>
  <c r="H139" i="1"/>
  <c r="I138" i="1"/>
  <c r="H138" i="1"/>
  <c r="I137" i="1"/>
  <c r="N137" i="1" s="1"/>
  <c r="H137" i="1"/>
  <c r="N136" i="1"/>
  <c r="I136" i="1"/>
  <c r="H136" i="1"/>
  <c r="R137" i="1" s="1"/>
  <c r="I135" i="1"/>
  <c r="H135" i="1"/>
  <c r="N135" i="1" s="1"/>
  <c r="I134" i="1"/>
  <c r="H134" i="1"/>
  <c r="R133" i="1"/>
  <c r="N133" i="1"/>
  <c r="I133" i="1"/>
  <c r="H133" i="1"/>
  <c r="I132" i="1"/>
  <c r="H132" i="1"/>
  <c r="I131" i="1"/>
  <c r="H131" i="1"/>
  <c r="R132" i="1" s="1"/>
  <c r="I130" i="1"/>
  <c r="H130" i="1"/>
  <c r="I129" i="1"/>
  <c r="H129" i="1"/>
  <c r="N129" i="1" s="1"/>
  <c r="I128" i="1"/>
  <c r="H128" i="1"/>
  <c r="N128" i="1" s="1"/>
  <c r="I127" i="1"/>
  <c r="S129" i="1" s="1"/>
  <c r="H127" i="1"/>
  <c r="R129" i="1" s="1"/>
  <c r="I126" i="1"/>
  <c r="N126" i="1" s="1"/>
  <c r="H126" i="1"/>
  <c r="I125" i="1"/>
  <c r="H125" i="1"/>
  <c r="I124" i="1"/>
  <c r="H124" i="1"/>
  <c r="I123" i="1"/>
  <c r="H123" i="1"/>
  <c r="N123" i="1" s="1"/>
  <c r="I122" i="1"/>
  <c r="H122" i="1"/>
  <c r="N122" i="1" s="1"/>
  <c r="I121" i="1"/>
  <c r="H121" i="1"/>
  <c r="N121" i="1" s="1"/>
  <c r="I120" i="1"/>
  <c r="H120" i="1"/>
  <c r="I119" i="1"/>
  <c r="H119" i="1"/>
  <c r="N119" i="1" s="1"/>
  <c r="I118" i="1"/>
  <c r="H118" i="1"/>
  <c r="I117" i="1"/>
  <c r="N117" i="1" s="1"/>
  <c r="H117" i="1"/>
  <c r="N116" i="1"/>
  <c r="I116" i="1"/>
  <c r="H116" i="1"/>
  <c r="I115" i="1"/>
  <c r="H115" i="1"/>
  <c r="I114" i="1"/>
  <c r="H114" i="1"/>
  <c r="I113" i="1"/>
  <c r="N113" i="1" s="1"/>
  <c r="H113" i="1"/>
  <c r="I112" i="1"/>
  <c r="S112" i="1" s="1"/>
  <c r="H112" i="1"/>
  <c r="R111" i="1"/>
  <c r="I111" i="1"/>
  <c r="N111" i="1" s="1"/>
  <c r="H111" i="1"/>
  <c r="I110" i="1"/>
  <c r="H110" i="1"/>
  <c r="N109" i="1"/>
  <c r="I109" i="1"/>
  <c r="H109" i="1"/>
  <c r="I108" i="1"/>
  <c r="H108" i="1"/>
  <c r="I107" i="1"/>
  <c r="N107" i="1" s="1"/>
  <c r="H107" i="1"/>
  <c r="I106" i="1"/>
  <c r="H106" i="1"/>
  <c r="I105" i="1"/>
  <c r="N105" i="1" s="1"/>
  <c r="H105" i="1"/>
  <c r="I104" i="1"/>
  <c r="N104" i="1" s="1"/>
  <c r="H104" i="1"/>
  <c r="N103" i="1"/>
  <c r="I103" i="1"/>
  <c r="H103" i="1"/>
  <c r="I102" i="1"/>
  <c r="H102" i="1"/>
  <c r="I101" i="1"/>
  <c r="H101" i="1"/>
  <c r="N101" i="1" s="1"/>
  <c r="I100" i="1"/>
  <c r="H100" i="1"/>
  <c r="N99" i="1"/>
  <c r="I99" i="1"/>
  <c r="H99" i="1"/>
  <c r="I98" i="1"/>
  <c r="H98" i="1"/>
  <c r="I97" i="1"/>
  <c r="S98" i="1" s="1"/>
  <c r="H97" i="1"/>
  <c r="R101" i="1" s="1"/>
  <c r="S96" i="1"/>
  <c r="I96" i="1"/>
  <c r="H96" i="1"/>
  <c r="I95" i="1"/>
  <c r="H95" i="1"/>
  <c r="I94" i="1"/>
  <c r="H94" i="1"/>
  <c r="I93" i="1"/>
  <c r="H93" i="1"/>
  <c r="S92" i="1"/>
  <c r="I92" i="1"/>
  <c r="S93" i="1" s="1"/>
  <c r="H92" i="1"/>
  <c r="I91" i="1"/>
  <c r="N91" i="1" s="1"/>
  <c r="H91" i="1"/>
  <c r="I90" i="1"/>
  <c r="H90" i="1"/>
  <c r="I89" i="1"/>
  <c r="N89" i="1" s="1"/>
  <c r="H89" i="1"/>
  <c r="I88" i="1"/>
  <c r="H88" i="1"/>
  <c r="I87" i="1"/>
  <c r="H87" i="1"/>
  <c r="I86" i="1"/>
  <c r="H86" i="1"/>
  <c r="N85" i="1"/>
  <c r="I85" i="1"/>
  <c r="H85" i="1"/>
  <c r="I84" i="1"/>
  <c r="H84" i="1"/>
  <c r="I83" i="1"/>
  <c r="S86" i="1" s="1"/>
  <c r="H83" i="1"/>
  <c r="N83" i="1" s="1"/>
  <c r="N82" i="1"/>
  <c r="I82" i="1"/>
  <c r="H82" i="1"/>
  <c r="I81" i="1"/>
  <c r="H81" i="1"/>
  <c r="N81" i="1" s="1"/>
  <c r="I80" i="1"/>
  <c r="H80" i="1"/>
  <c r="I79" i="1"/>
  <c r="H79" i="1"/>
  <c r="I78" i="1"/>
  <c r="N78" i="1" s="1"/>
  <c r="H78" i="1"/>
  <c r="I77" i="1"/>
  <c r="N77" i="1" s="1"/>
  <c r="H77" i="1"/>
  <c r="I76" i="1"/>
  <c r="H76" i="1"/>
  <c r="I75" i="1"/>
  <c r="N75" i="1" s="1"/>
  <c r="H75" i="1"/>
  <c r="I74" i="1"/>
  <c r="H74" i="1"/>
  <c r="N73" i="1"/>
  <c r="I73" i="1"/>
  <c r="H73" i="1"/>
  <c r="I72" i="1"/>
  <c r="H72" i="1"/>
  <c r="I71" i="1"/>
  <c r="H71" i="1"/>
  <c r="N71" i="1" s="1"/>
  <c r="I70" i="1"/>
  <c r="H70" i="1"/>
  <c r="I69" i="1"/>
  <c r="N69" i="1" s="1"/>
  <c r="H69" i="1"/>
  <c r="I68" i="1"/>
  <c r="S68" i="1" s="1"/>
  <c r="H68" i="1"/>
  <c r="R69" i="1" s="1"/>
  <c r="I67" i="1"/>
  <c r="N67" i="1" s="1"/>
  <c r="H67" i="1"/>
  <c r="I66" i="1"/>
  <c r="H66" i="1"/>
  <c r="I65" i="1"/>
  <c r="H65" i="1"/>
  <c r="N65" i="1" s="1"/>
  <c r="I64" i="1"/>
  <c r="H64" i="1"/>
  <c r="I63" i="1"/>
  <c r="H63" i="1"/>
  <c r="I62" i="1"/>
  <c r="S64" i="1" s="1"/>
  <c r="H62" i="1"/>
  <c r="R64" i="1" s="1"/>
  <c r="I61" i="1"/>
  <c r="N61" i="1" s="1"/>
  <c r="H61" i="1"/>
  <c r="S60" i="1"/>
  <c r="R60" i="1"/>
  <c r="I60" i="1"/>
  <c r="H60" i="1"/>
  <c r="I59" i="1"/>
  <c r="H59" i="1"/>
  <c r="N59" i="1" s="1"/>
  <c r="I58" i="1"/>
  <c r="H58" i="1"/>
  <c r="I57" i="1"/>
  <c r="H57" i="1"/>
  <c r="N57" i="1" s="1"/>
  <c r="N56" i="1"/>
  <c r="I56" i="1"/>
  <c r="H56" i="1"/>
  <c r="I55" i="1"/>
  <c r="H55" i="1"/>
  <c r="N55" i="1" s="1"/>
  <c r="I54" i="1"/>
  <c r="H54" i="1"/>
  <c r="R56" i="1" s="1"/>
  <c r="R53" i="1"/>
  <c r="I53" i="1"/>
  <c r="S56" i="1" s="1"/>
  <c r="T56" i="1" s="1"/>
  <c r="H53" i="1"/>
  <c r="I52" i="1"/>
  <c r="H52" i="1"/>
  <c r="N51" i="1"/>
  <c r="I51" i="1"/>
  <c r="H51" i="1"/>
  <c r="I50" i="1"/>
  <c r="H50" i="1"/>
  <c r="I49" i="1"/>
  <c r="H49" i="1"/>
  <c r="N49" i="1" s="1"/>
  <c r="I48" i="1"/>
  <c r="H48" i="1"/>
  <c r="I47" i="1"/>
  <c r="H47" i="1"/>
  <c r="I46" i="1"/>
  <c r="H46" i="1"/>
  <c r="N46" i="1" s="1"/>
  <c r="R45" i="1"/>
  <c r="I45" i="1"/>
  <c r="N45" i="1" s="1"/>
  <c r="H45" i="1"/>
  <c r="I44" i="1"/>
  <c r="H44" i="1"/>
  <c r="I43" i="1"/>
  <c r="H43" i="1"/>
  <c r="N43" i="1" s="1"/>
  <c r="I42" i="1"/>
  <c r="N42" i="1" s="1"/>
  <c r="H42" i="1"/>
  <c r="I41" i="1"/>
  <c r="H41" i="1"/>
  <c r="N41" i="1" s="1"/>
  <c r="I40" i="1"/>
  <c r="H40" i="1"/>
  <c r="I39" i="1"/>
  <c r="H39" i="1"/>
  <c r="N39" i="1" s="1"/>
  <c r="I38" i="1"/>
  <c r="S38" i="1" s="1"/>
  <c r="H38" i="1"/>
  <c r="R41" i="1" s="1"/>
  <c r="S37" i="1"/>
  <c r="N37" i="1"/>
  <c r="I37" i="1"/>
  <c r="H37" i="1"/>
  <c r="I36" i="1"/>
  <c r="N36" i="1" s="1"/>
  <c r="H36" i="1"/>
  <c r="I35" i="1"/>
  <c r="H35" i="1"/>
  <c r="N35" i="1" s="1"/>
  <c r="I34" i="1"/>
  <c r="H34" i="1"/>
  <c r="I33" i="1"/>
  <c r="H33" i="1"/>
  <c r="N33" i="1" s="1"/>
  <c r="S32" i="1"/>
  <c r="I32" i="1"/>
  <c r="H32" i="1"/>
  <c r="I31" i="1"/>
  <c r="H31" i="1"/>
  <c r="N31" i="1" s="1"/>
  <c r="I30" i="1"/>
  <c r="H30" i="1"/>
  <c r="I29" i="1"/>
  <c r="H29" i="1"/>
  <c r="N29" i="1" s="1"/>
  <c r="I28" i="1"/>
  <c r="N28" i="1" s="1"/>
  <c r="H28" i="1"/>
  <c r="N27" i="1"/>
  <c r="I27" i="1"/>
  <c r="H27" i="1"/>
  <c r="I26" i="1"/>
  <c r="H26" i="1"/>
  <c r="I25" i="1"/>
  <c r="H25" i="1"/>
  <c r="N25" i="1" s="1"/>
  <c r="I24" i="1"/>
  <c r="N24" i="1" s="1"/>
  <c r="H24" i="1"/>
  <c r="I23" i="1"/>
  <c r="H23" i="1"/>
  <c r="I22" i="1"/>
  <c r="N22" i="1" s="1"/>
  <c r="H22" i="1"/>
  <c r="I21" i="1"/>
  <c r="H21" i="1"/>
  <c r="N21" i="1" s="1"/>
  <c r="I20" i="1"/>
  <c r="H20" i="1"/>
  <c r="I19" i="1"/>
  <c r="H19" i="1"/>
  <c r="I18" i="1"/>
  <c r="H18" i="1"/>
  <c r="I17" i="1"/>
  <c r="N17" i="1" s="1"/>
  <c r="H17" i="1"/>
  <c r="I16" i="1"/>
  <c r="N16" i="1" s="1"/>
  <c r="H16" i="1"/>
  <c r="I15" i="1"/>
  <c r="N15" i="1" s="1"/>
  <c r="H15" i="1"/>
  <c r="I14" i="1"/>
  <c r="H14" i="1"/>
  <c r="I13" i="1"/>
  <c r="H13" i="1"/>
  <c r="I12" i="1"/>
  <c r="S12" i="1" s="1"/>
  <c r="H12" i="1"/>
  <c r="I11" i="1"/>
  <c r="H11" i="1"/>
  <c r="I10" i="1"/>
  <c r="H10" i="1"/>
  <c r="I9" i="1"/>
  <c r="H9" i="1"/>
  <c r="I8" i="1"/>
  <c r="H8" i="1"/>
  <c r="I7" i="1"/>
  <c r="N7" i="1" s="1"/>
  <c r="H7" i="1"/>
  <c r="R8" i="1" s="1"/>
  <c r="I6" i="1"/>
  <c r="H6" i="1"/>
  <c r="I5" i="1"/>
  <c r="S6" i="1" s="1"/>
  <c r="H5" i="1"/>
  <c r="R3" i="1" s="1"/>
  <c r="I4" i="1"/>
  <c r="H4" i="1"/>
  <c r="I3" i="1"/>
  <c r="N3" i="1" s="1"/>
  <c r="H3" i="1"/>
  <c r="I2" i="1"/>
  <c r="H2" i="1"/>
  <c r="T64" i="1" l="1"/>
  <c r="N68" i="1"/>
  <c r="N148" i="1"/>
  <c r="N180" i="1"/>
  <c r="S251" i="1"/>
  <c r="S39" i="1"/>
  <c r="R99" i="1"/>
  <c r="R7" i="1"/>
  <c r="R80" i="1"/>
  <c r="S114" i="1"/>
  <c r="R74" i="1"/>
  <c r="S94" i="1"/>
  <c r="N115" i="1"/>
  <c r="R131" i="1"/>
  <c r="N145" i="1"/>
  <c r="S172" i="1"/>
  <c r="N191" i="1"/>
  <c r="N200" i="1"/>
  <c r="O199" i="1" s="1"/>
  <c r="N14" i="1"/>
  <c r="S30" i="1"/>
  <c r="S74" i="1"/>
  <c r="R83" i="1"/>
  <c r="N134" i="1"/>
  <c r="R70" i="1"/>
  <c r="S195" i="1"/>
  <c r="S78" i="1"/>
  <c r="S156" i="1"/>
  <c r="N190" i="1"/>
  <c r="S171" i="1"/>
  <c r="S17" i="1"/>
  <c r="S137" i="1"/>
  <c r="S248" i="1"/>
  <c r="T248" i="1" s="1"/>
  <c r="S80" i="1"/>
  <c r="T80" i="1" s="1"/>
  <c r="N95" i="1"/>
  <c r="R124" i="1"/>
  <c r="S191" i="1"/>
  <c r="R208" i="1"/>
  <c r="S243" i="1"/>
  <c r="R143" i="1"/>
  <c r="T143" i="1" s="1"/>
  <c r="S113" i="1"/>
  <c r="S138" i="1"/>
  <c r="S178" i="1"/>
  <c r="R197" i="1"/>
  <c r="S249" i="1"/>
  <c r="R168" i="1"/>
  <c r="N193" i="1"/>
  <c r="S121" i="1"/>
  <c r="S8" i="1"/>
  <c r="T8" i="1" s="1"/>
  <c r="S99" i="1"/>
  <c r="T99" i="1" s="1"/>
  <c r="R86" i="1"/>
  <c r="T86" i="1" s="1"/>
  <c r="N151" i="1"/>
  <c r="O155" i="1" s="1"/>
  <c r="R21" i="1"/>
  <c r="S152" i="1"/>
  <c r="T152" i="1" s="1"/>
  <c r="R16" i="1"/>
  <c r="N74" i="1"/>
  <c r="S95" i="1"/>
  <c r="N125" i="1"/>
  <c r="N207" i="1"/>
  <c r="S229" i="1"/>
  <c r="R27" i="1"/>
  <c r="R141" i="1"/>
  <c r="N161" i="1"/>
  <c r="S163" i="1"/>
  <c r="R2" i="1"/>
  <c r="S44" i="1"/>
  <c r="S173" i="1"/>
  <c r="N53" i="1"/>
  <c r="S116" i="1"/>
  <c r="R136" i="1"/>
  <c r="N147" i="1"/>
  <c r="N160" i="1"/>
  <c r="S185" i="1"/>
  <c r="N223" i="1"/>
  <c r="N238" i="1"/>
  <c r="S244" i="1"/>
  <c r="R121" i="1"/>
  <c r="S46" i="1"/>
  <c r="T46" i="1" s="1"/>
  <c r="N246" i="1"/>
  <c r="O248" i="1" s="1"/>
  <c r="Q248" i="1" s="1"/>
  <c r="S194" i="1"/>
  <c r="R233" i="1"/>
  <c r="R246" i="1"/>
  <c r="N13" i="1"/>
  <c r="N90" i="1"/>
  <c r="S224" i="1"/>
  <c r="R25" i="1"/>
  <c r="N84" i="1"/>
  <c r="O82" i="1" s="1"/>
  <c r="Q82" i="1" s="1"/>
  <c r="N112" i="1"/>
  <c r="O112" i="1" s="1"/>
  <c r="N210" i="1"/>
  <c r="S190" i="1"/>
  <c r="T190" i="1" s="1"/>
  <c r="N241" i="1"/>
  <c r="O241" i="1" s="1"/>
  <c r="N92" i="1"/>
  <c r="O95" i="1" s="1"/>
  <c r="N143" i="1"/>
  <c r="S148" i="1"/>
  <c r="S155" i="1"/>
  <c r="N163" i="1"/>
  <c r="N189" i="1"/>
  <c r="N195" i="1"/>
  <c r="N203" i="1"/>
  <c r="S241" i="1"/>
  <c r="S176" i="1"/>
  <c r="R46" i="1"/>
  <c r="R76" i="1"/>
  <c r="N94" i="1"/>
  <c r="R109" i="1"/>
  <c r="N131" i="1"/>
  <c r="N172" i="1"/>
  <c r="N228" i="1"/>
  <c r="S250" i="1"/>
  <c r="T161" i="1"/>
  <c r="T17" i="1"/>
  <c r="O139" i="1"/>
  <c r="T155" i="1"/>
  <c r="N124" i="1"/>
  <c r="O126" i="1" s="1"/>
  <c r="T78" i="1"/>
  <c r="T129" i="1"/>
  <c r="T60" i="1"/>
  <c r="R12" i="1"/>
  <c r="T12" i="1" s="1"/>
  <c r="S107" i="1"/>
  <c r="S108" i="1"/>
  <c r="S110" i="1"/>
  <c r="N108" i="1"/>
  <c r="O107" i="1" s="1"/>
  <c r="S109" i="1"/>
  <c r="T109" i="1" s="1"/>
  <c r="S111" i="1"/>
  <c r="T111" i="1" s="1"/>
  <c r="N130" i="1"/>
  <c r="S130" i="1"/>
  <c r="S127" i="1"/>
  <c r="R194" i="1"/>
  <c r="T194" i="1" s="1"/>
  <c r="N194" i="1"/>
  <c r="R191" i="1"/>
  <c r="R193" i="1"/>
  <c r="T193" i="1" s="1"/>
  <c r="R192" i="1"/>
  <c r="T192" i="1" s="1"/>
  <c r="R195" i="1"/>
  <c r="T195" i="1" s="1"/>
  <c r="T74" i="1"/>
  <c r="N79" i="1"/>
  <c r="R5" i="1"/>
  <c r="R19" i="1"/>
  <c r="R34" i="1"/>
  <c r="R33" i="1"/>
  <c r="R36" i="1"/>
  <c r="S90" i="1"/>
  <c r="S89" i="1"/>
  <c r="S88" i="1"/>
  <c r="S91" i="1"/>
  <c r="N88" i="1"/>
  <c r="S87" i="1"/>
  <c r="R95" i="1"/>
  <c r="R116" i="1"/>
  <c r="T116" i="1" s="1"/>
  <c r="R159" i="1"/>
  <c r="T178" i="1"/>
  <c r="N240" i="1"/>
  <c r="N6" i="1"/>
  <c r="N9" i="1"/>
  <c r="S34" i="1"/>
  <c r="T34" i="1" s="1"/>
  <c r="S33" i="1"/>
  <c r="S36" i="1"/>
  <c r="T36" i="1" s="1"/>
  <c r="S35" i="1"/>
  <c r="R35" i="1"/>
  <c r="N54" i="1"/>
  <c r="S54" i="1"/>
  <c r="R57" i="1"/>
  <c r="S72" i="1"/>
  <c r="R203" i="1"/>
  <c r="R204" i="1"/>
  <c r="R202" i="1"/>
  <c r="T202" i="1" s="1"/>
  <c r="N20" i="1"/>
  <c r="S20" i="1"/>
  <c r="S19" i="1"/>
  <c r="R61" i="1"/>
  <c r="N76" i="1"/>
  <c r="O96" i="1"/>
  <c r="S16" i="1"/>
  <c r="N32" i="1"/>
  <c r="R59" i="1"/>
  <c r="R58" i="1"/>
  <c r="S76" i="1"/>
  <c r="T76" i="1" s="1"/>
  <c r="S104" i="1"/>
  <c r="R119" i="1"/>
  <c r="N139" i="1"/>
  <c r="O140" i="1" s="1"/>
  <c r="Q140" i="1" s="1"/>
  <c r="R138" i="1"/>
  <c r="T138" i="1" s="1"/>
  <c r="N201" i="1"/>
  <c r="N214" i="1"/>
  <c r="S214" i="1"/>
  <c r="T214" i="1" s="1"/>
  <c r="S211" i="1"/>
  <c r="S215" i="1"/>
  <c r="R32" i="1"/>
  <c r="T32" i="1" s="1"/>
  <c r="S61" i="1"/>
  <c r="S59" i="1"/>
  <c r="S57" i="1"/>
  <c r="S58" i="1"/>
  <c r="N58" i="1"/>
  <c r="R66" i="1"/>
  <c r="N66" i="1"/>
  <c r="S62" i="1"/>
  <c r="R201" i="1"/>
  <c r="N120" i="1"/>
  <c r="S117" i="1"/>
  <c r="S126" i="1"/>
  <c r="R158" i="1"/>
  <c r="T158" i="1" s="1"/>
  <c r="R157" i="1"/>
  <c r="R156" i="1"/>
  <c r="T156" i="1" s="1"/>
  <c r="R160" i="1"/>
  <c r="T160" i="1" s="1"/>
  <c r="R166" i="1"/>
  <c r="R167" i="1"/>
  <c r="R170" i="1"/>
  <c r="R169" i="1"/>
  <c r="N40" i="1"/>
  <c r="O38" i="1" s="1"/>
  <c r="O124" i="1"/>
  <c r="Q124" i="1" s="1"/>
  <c r="N127" i="1"/>
  <c r="R128" i="1"/>
  <c r="R127" i="1"/>
  <c r="R130" i="1"/>
  <c r="S140" i="1"/>
  <c r="S139" i="1"/>
  <c r="S168" i="1"/>
  <c r="T168" i="1" s="1"/>
  <c r="S167" i="1"/>
  <c r="S169" i="1"/>
  <c r="S166" i="1"/>
  <c r="S170" i="1"/>
  <c r="N166" i="1"/>
  <c r="R31" i="1"/>
  <c r="R28" i="1"/>
  <c r="R30" i="1"/>
  <c r="T30" i="1" s="1"/>
  <c r="R113" i="1"/>
  <c r="T113" i="1" s="1"/>
  <c r="R120" i="1"/>
  <c r="R118" i="1"/>
  <c r="R117" i="1"/>
  <c r="N5" i="1"/>
  <c r="N23" i="1"/>
  <c r="N10" i="1"/>
  <c r="R39" i="1"/>
  <c r="T39" i="1" s="1"/>
  <c r="N38" i="1"/>
  <c r="O41" i="1" s="1"/>
  <c r="R38" i="1"/>
  <c r="T38" i="1" s="1"/>
  <c r="R6" i="1"/>
  <c r="T6" i="1" s="1"/>
  <c r="T175" i="1"/>
  <c r="S40" i="1"/>
  <c r="T40" i="1" s="1"/>
  <c r="O44" i="1"/>
  <c r="N63" i="1"/>
  <c r="R63" i="1"/>
  <c r="R62" i="1"/>
  <c r="R93" i="1"/>
  <c r="T93" i="1" s="1"/>
  <c r="N98" i="1"/>
  <c r="S101" i="1"/>
  <c r="T101" i="1" s="1"/>
  <c r="S100" i="1"/>
  <c r="S97" i="1"/>
  <c r="R115" i="1"/>
  <c r="R114" i="1"/>
  <c r="R112" i="1"/>
  <c r="T112" i="1" s="1"/>
  <c r="N114" i="1"/>
  <c r="R177" i="1"/>
  <c r="R179" i="1"/>
  <c r="R180" i="1"/>
  <c r="T180" i="1" s="1"/>
  <c r="R176" i="1"/>
  <c r="T176" i="1" s="1"/>
  <c r="O28" i="1"/>
  <c r="J28" i="1" s="1"/>
  <c r="R50" i="1"/>
  <c r="R49" i="1"/>
  <c r="N47" i="1"/>
  <c r="R47" i="1"/>
  <c r="R51" i="1"/>
  <c r="R164" i="1"/>
  <c r="R162" i="1"/>
  <c r="R161" i="1"/>
  <c r="R196" i="1"/>
  <c r="R200" i="1"/>
  <c r="R14" i="1"/>
  <c r="R13" i="1"/>
  <c r="R15" i="1"/>
  <c r="N30" i="1"/>
  <c r="O31" i="1" s="1"/>
  <c r="S31" i="1"/>
  <c r="S28" i="1"/>
  <c r="S27" i="1"/>
  <c r="T27" i="1" s="1"/>
  <c r="R152" i="1"/>
  <c r="R154" i="1"/>
  <c r="T154" i="1" s="1"/>
  <c r="N154" i="1"/>
  <c r="O152" i="1" s="1"/>
  <c r="R151" i="1"/>
  <c r="T151" i="1" s="1"/>
  <c r="R153" i="1"/>
  <c r="T153" i="1" s="1"/>
  <c r="T177" i="1"/>
  <c r="S188" i="1"/>
  <c r="N188" i="1"/>
  <c r="S199" i="1"/>
  <c r="S196" i="1"/>
  <c r="S200" i="1"/>
  <c r="N198" i="1"/>
  <c r="N12" i="1"/>
  <c r="N19" i="1"/>
  <c r="R79" i="1"/>
  <c r="R81" i="1"/>
  <c r="R78" i="1"/>
  <c r="R88" i="1"/>
  <c r="R87" i="1"/>
  <c r="R89" i="1"/>
  <c r="R91" i="1"/>
  <c r="R90" i="1"/>
  <c r="N87" i="1"/>
  <c r="T249" i="1"/>
  <c r="O83" i="1"/>
  <c r="T137" i="1"/>
  <c r="N50" i="1"/>
  <c r="S135" i="1"/>
  <c r="S134" i="1"/>
  <c r="S131" i="1"/>
  <c r="S133" i="1"/>
  <c r="T133" i="1" s="1"/>
  <c r="T183" i="1"/>
  <c r="R206" i="1"/>
  <c r="R209" i="1"/>
  <c r="R207" i="1"/>
  <c r="R210" i="1"/>
  <c r="S2" i="1"/>
  <c r="T2" i="1" s="1"/>
  <c r="R20" i="1"/>
  <c r="O43" i="1"/>
  <c r="R92" i="1"/>
  <c r="R24" i="1"/>
  <c r="T92" i="1"/>
  <c r="R98" i="1"/>
  <c r="T98" i="1" s="1"/>
  <c r="R100" i="1"/>
  <c r="R97" i="1"/>
  <c r="N97" i="1"/>
  <c r="R17" i="1"/>
  <c r="R77" i="1"/>
  <c r="R105" i="1"/>
  <c r="R104" i="1"/>
  <c r="R103" i="1"/>
  <c r="R106" i="1"/>
  <c r="S122" i="1"/>
  <c r="S10" i="1"/>
  <c r="R40" i="1"/>
  <c r="S51" i="1"/>
  <c r="S49" i="1"/>
  <c r="S47" i="1"/>
  <c r="S50" i="1"/>
  <c r="T50" i="1" s="1"/>
  <c r="N48" i="1"/>
  <c r="R55" i="1"/>
  <c r="N52" i="1"/>
  <c r="R54" i="1"/>
  <c r="N70" i="1"/>
  <c r="S106" i="1"/>
  <c r="S103" i="1"/>
  <c r="S102" i="1"/>
  <c r="N102" i="1"/>
  <c r="S105" i="1"/>
  <c r="S3" i="1"/>
  <c r="T3" i="1" s="1"/>
  <c r="S21" i="1"/>
  <c r="N11" i="1"/>
  <c r="R18" i="1"/>
  <c r="N18" i="1"/>
  <c r="O20" i="1" s="1"/>
  <c r="Q20" i="1" s="1"/>
  <c r="R29" i="1"/>
  <c r="R82" i="1"/>
  <c r="R85" i="1"/>
  <c r="R84" i="1"/>
  <c r="R102" i="1"/>
  <c r="R110" i="1"/>
  <c r="R23" i="1"/>
  <c r="R22" i="1"/>
  <c r="R26" i="1"/>
  <c r="N26" i="1"/>
  <c r="O22" i="1" s="1"/>
  <c r="S29" i="1"/>
  <c r="R44" i="1"/>
  <c r="T44" i="1" s="1"/>
  <c r="R48" i="1"/>
  <c r="S85" i="1"/>
  <c r="S83" i="1"/>
  <c r="T83" i="1" s="1"/>
  <c r="S84" i="1"/>
  <c r="S82" i="1"/>
  <c r="N86" i="1"/>
  <c r="O86" i="1" s="1"/>
  <c r="S123" i="1"/>
  <c r="S132" i="1"/>
  <c r="T132" i="1" s="1"/>
  <c r="S136" i="1"/>
  <c r="T136" i="1" s="1"/>
  <c r="R147" i="1"/>
  <c r="S165" i="1"/>
  <c r="T165" i="1" s="1"/>
  <c r="S162" i="1"/>
  <c r="T162" i="1" s="1"/>
  <c r="N162" i="1"/>
  <c r="S164" i="1"/>
  <c r="N187" i="1"/>
  <c r="R189" i="1"/>
  <c r="R188" i="1"/>
  <c r="S197" i="1"/>
  <c r="T197" i="1" s="1"/>
  <c r="N4" i="1"/>
  <c r="S7" i="1"/>
  <c r="T7" i="1" s="1"/>
  <c r="S11" i="1"/>
  <c r="S18" i="1"/>
  <c r="S25" i="1"/>
  <c r="T25" i="1" s="1"/>
  <c r="S24" i="1"/>
  <c r="S26" i="1"/>
  <c r="S23" i="1"/>
  <c r="T23" i="1" s="1"/>
  <c r="S22" i="1"/>
  <c r="T22" i="1" s="1"/>
  <c r="R37" i="1"/>
  <c r="T37" i="1" s="1"/>
  <c r="S48" i="1"/>
  <c r="T48" i="1" s="1"/>
  <c r="R52" i="1"/>
  <c r="R67" i="1"/>
  <c r="S208" i="1"/>
  <c r="T208" i="1" s="1"/>
  <c r="S209" i="1"/>
  <c r="S206" i="1"/>
  <c r="T206" i="1" s="1"/>
  <c r="N206" i="1"/>
  <c r="R11" i="1"/>
  <c r="S14" i="1"/>
  <c r="S13" i="1"/>
  <c r="R96" i="1"/>
  <c r="T96" i="1" s="1"/>
  <c r="N140" i="1"/>
  <c r="N156" i="1"/>
  <c r="S157" i="1"/>
  <c r="S159" i="1"/>
  <c r="S179" i="1"/>
  <c r="T179" i="1" s="1"/>
  <c r="N176" i="1"/>
  <c r="T229" i="1"/>
  <c r="T235" i="1"/>
  <c r="N2" i="1"/>
  <c r="R4" i="1"/>
  <c r="R9" i="1"/>
  <c r="N44" i="1"/>
  <c r="O45" i="1" s="1"/>
  <c r="R239" i="1"/>
  <c r="R238" i="1"/>
  <c r="R237" i="1"/>
  <c r="R236" i="1"/>
  <c r="R240" i="1"/>
  <c r="S4" i="1"/>
  <c r="T4" i="1" s="1"/>
  <c r="S9" i="1"/>
  <c r="N60" i="1"/>
  <c r="O57" i="1" s="1"/>
  <c r="N93" i="1"/>
  <c r="R145" i="1"/>
  <c r="N141" i="1"/>
  <c r="R144" i="1"/>
  <c r="S220" i="1"/>
  <c r="S217" i="1"/>
  <c r="N220" i="1"/>
  <c r="S239" i="1"/>
  <c r="S236" i="1"/>
  <c r="S238" i="1"/>
  <c r="S237" i="1"/>
  <c r="S240" i="1"/>
  <c r="R218" i="1"/>
  <c r="R220" i="1"/>
  <c r="R217" i="1"/>
  <c r="S210" i="1"/>
  <c r="S207" i="1"/>
  <c r="N211" i="1"/>
  <c r="R213" i="1"/>
  <c r="T213" i="1" s="1"/>
  <c r="R215" i="1"/>
  <c r="R212" i="1"/>
  <c r="R211" i="1"/>
  <c r="R228" i="1"/>
  <c r="R230" i="1"/>
  <c r="R227" i="1"/>
  <c r="R226" i="1"/>
  <c r="R229" i="1"/>
  <c r="N236" i="1"/>
  <c r="T246" i="1"/>
  <c r="R185" i="1"/>
  <c r="N181" i="1"/>
  <c r="R184" i="1"/>
  <c r="R181" i="1"/>
  <c r="R182" i="1"/>
  <c r="R73" i="1"/>
  <c r="R75" i="1"/>
  <c r="R72" i="1"/>
  <c r="R199" i="1"/>
  <c r="R216" i="1"/>
  <c r="T216" i="1" s="1"/>
  <c r="R221" i="1"/>
  <c r="T221" i="1" s="1"/>
  <c r="R225" i="1"/>
  <c r="T225" i="1" s="1"/>
  <c r="R223" i="1"/>
  <c r="R224" i="1"/>
  <c r="T224" i="1" s="1"/>
  <c r="R222" i="1"/>
  <c r="T242" i="1"/>
  <c r="R243" i="1"/>
  <c r="N243" i="1"/>
  <c r="R244" i="1"/>
  <c r="R43" i="1"/>
  <c r="R42" i="1"/>
  <c r="R135" i="1"/>
  <c r="N132" i="1"/>
  <c r="R134" i="1"/>
  <c r="R174" i="1"/>
  <c r="R173" i="1"/>
  <c r="T173" i="1" s="1"/>
  <c r="R172" i="1"/>
  <c r="R171" i="1"/>
  <c r="T171" i="1" s="1"/>
  <c r="N171" i="1"/>
  <c r="N178" i="1"/>
  <c r="N204" i="1"/>
  <c r="S201" i="1"/>
  <c r="S203" i="1"/>
  <c r="N208" i="1"/>
  <c r="N100" i="1"/>
  <c r="R126" i="1"/>
  <c r="R123" i="1"/>
  <c r="R125" i="1"/>
  <c r="R140" i="1"/>
  <c r="S15" i="1"/>
  <c r="S45" i="1"/>
  <c r="T45" i="1" s="1"/>
  <c r="S43" i="1"/>
  <c r="T43" i="1" s="1"/>
  <c r="S42" i="1"/>
  <c r="T42" i="1" s="1"/>
  <c r="S75" i="1"/>
  <c r="T75" i="1" s="1"/>
  <c r="S73" i="1"/>
  <c r="T73" i="1" s="1"/>
  <c r="N8" i="1"/>
  <c r="R10" i="1"/>
  <c r="N34" i="1"/>
  <c r="S5" i="1"/>
  <c r="T5" i="1" s="1"/>
  <c r="R71" i="1"/>
  <c r="R68" i="1"/>
  <c r="T68" i="1" s="1"/>
  <c r="R94" i="1"/>
  <c r="T94" i="1" s="1"/>
  <c r="S115" i="1"/>
  <c r="T115" i="1" s="1"/>
  <c r="S142" i="1"/>
  <c r="T142" i="1" s="1"/>
  <c r="S141" i="1"/>
  <c r="T141" i="1" s="1"/>
  <c r="S145" i="1"/>
  <c r="S144" i="1"/>
  <c r="R148" i="1"/>
  <c r="R150" i="1"/>
  <c r="R149" i="1"/>
  <c r="N158" i="1"/>
  <c r="R187" i="1"/>
  <c r="R186" i="1"/>
  <c r="N64" i="1"/>
  <c r="N72" i="1"/>
  <c r="R108" i="1"/>
  <c r="R107" i="1"/>
  <c r="N110" i="1"/>
  <c r="O110" i="1" s="1"/>
  <c r="R122" i="1"/>
  <c r="N142" i="1"/>
  <c r="S147" i="1"/>
  <c r="T147" i="1" s="1"/>
  <c r="S146" i="1"/>
  <c r="T146" i="1" s="1"/>
  <c r="S149" i="1"/>
  <c r="N146" i="1"/>
  <c r="S150" i="1"/>
  <c r="S182" i="1"/>
  <c r="N182" i="1"/>
  <c r="S184" i="1"/>
  <c r="T184" i="1" s="1"/>
  <c r="S181" i="1"/>
  <c r="S187" i="1"/>
  <c r="S186" i="1"/>
  <c r="S189" i="1"/>
  <c r="T189" i="1" s="1"/>
  <c r="N222" i="1"/>
  <c r="T251" i="1"/>
  <c r="S41" i="1"/>
  <c r="T41" i="1" s="1"/>
  <c r="S55" i="1"/>
  <c r="S53" i="1"/>
  <c r="T53" i="1" s="1"/>
  <c r="S52" i="1"/>
  <c r="O116" i="1"/>
  <c r="Q116" i="1" s="1"/>
  <c r="S125" i="1"/>
  <c r="T125" i="1" s="1"/>
  <c r="S124" i="1"/>
  <c r="T124" i="1" s="1"/>
  <c r="R139" i="1"/>
  <c r="S226" i="1"/>
  <c r="R65" i="1"/>
  <c r="S71" i="1"/>
  <c r="S69" i="1"/>
  <c r="T69" i="1" s="1"/>
  <c r="S67" i="1"/>
  <c r="S70" i="1"/>
  <c r="T70" i="1" s="1"/>
  <c r="S119" i="1"/>
  <c r="T119" i="1" s="1"/>
  <c r="S198" i="1"/>
  <c r="R198" i="1"/>
  <c r="S255" i="1"/>
  <c r="S252" i="1"/>
  <c r="S254" i="1"/>
  <c r="N252" i="1"/>
  <c r="O251" i="1" s="1"/>
  <c r="S253" i="1"/>
  <c r="T253" i="1" s="1"/>
  <c r="S212" i="1"/>
  <c r="S223" i="1"/>
  <c r="S222" i="1"/>
  <c r="N230" i="1"/>
  <c r="N234" i="1"/>
  <c r="S231" i="1"/>
  <c r="S233" i="1"/>
  <c r="T233" i="1" s="1"/>
  <c r="R241" i="1"/>
  <c r="T241" i="1" s="1"/>
  <c r="N96" i="1"/>
  <c r="S128" i="1"/>
  <c r="S174" i="1"/>
  <c r="N212" i="1"/>
  <c r="N224" i="1"/>
  <c r="S205" i="1"/>
  <c r="T205" i="1" s="1"/>
  <c r="S204" i="1"/>
  <c r="S227" i="1"/>
  <c r="O245" i="1"/>
  <c r="O244" i="1"/>
  <c r="S118" i="1"/>
  <c r="S120" i="1"/>
  <c r="S65" i="1"/>
  <c r="S63" i="1"/>
  <c r="N62" i="1"/>
  <c r="S66" i="1"/>
  <c r="T66" i="1" s="1"/>
  <c r="N80" i="1"/>
  <c r="N106" i="1"/>
  <c r="N118" i="1"/>
  <c r="N202" i="1"/>
  <c r="R249" i="1"/>
  <c r="R232" i="1"/>
  <c r="S230" i="1"/>
  <c r="S228" i="1"/>
  <c r="N254" i="1"/>
  <c r="S219" i="1"/>
  <c r="T219" i="1" s="1"/>
  <c r="S218" i="1"/>
  <c r="T218" i="1" s="1"/>
  <c r="R231" i="1"/>
  <c r="R255" i="1"/>
  <c r="R252" i="1"/>
  <c r="R254" i="1"/>
  <c r="N226" i="1"/>
  <c r="S81" i="1"/>
  <c r="T81" i="1" s="1"/>
  <c r="S79" i="1"/>
  <c r="T79" i="1" s="1"/>
  <c r="S77" i="1"/>
  <c r="N138" i="1"/>
  <c r="R163" i="1"/>
  <c r="T163" i="1" s="1"/>
  <c r="R165" i="1"/>
  <c r="N216" i="1"/>
  <c r="S232" i="1"/>
  <c r="S234" i="1"/>
  <c r="T234" i="1" s="1"/>
  <c r="N232" i="1"/>
  <c r="R247" i="1"/>
  <c r="S247" i="1"/>
  <c r="R245" i="1"/>
  <c r="T245" i="1" s="1"/>
  <c r="N248" i="1"/>
  <c r="R250" i="1"/>
  <c r="T250" i="1" s="1"/>
  <c r="T28" i="1" l="1"/>
  <c r="O247" i="1"/>
  <c r="T31" i="1"/>
  <c r="T84" i="1"/>
  <c r="O7" i="1"/>
  <c r="T247" i="1"/>
  <c r="O255" i="1"/>
  <c r="O21" i="1"/>
  <c r="O39" i="1"/>
  <c r="K39" i="1" s="1"/>
  <c r="O29" i="1"/>
  <c r="T126" i="1"/>
  <c r="O10" i="1"/>
  <c r="J10" i="1" s="1"/>
  <c r="O246" i="1"/>
  <c r="J246" i="1" s="1"/>
  <c r="T21" i="1"/>
  <c r="T122" i="1"/>
  <c r="T139" i="1"/>
  <c r="T255" i="1"/>
  <c r="T67" i="1"/>
  <c r="T240" i="1"/>
  <c r="O253" i="1"/>
  <c r="J253" i="1" s="1"/>
  <c r="T29" i="1"/>
  <c r="O197" i="1"/>
  <c r="Q197" i="1" s="1"/>
  <c r="T191" i="1"/>
  <c r="O93" i="1"/>
  <c r="T95" i="1"/>
  <c r="T24" i="1"/>
  <c r="O198" i="1"/>
  <c r="Q198" i="1" s="1"/>
  <c r="O200" i="1"/>
  <c r="Q200" i="1" s="1"/>
  <c r="T121" i="1"/>
  <c r="T148" i="1"/>
  <c r="T185" i="1"/>
  <c r="T237" i="1"/>
  <c r="O254" i="1"/>
  <c r="Q254" i="1" s="1"/>
  <c r="O26" i="1"/>
  <c r="Q26" i="1" s="1"/>
  <c r="O196" i="1"/>
  <c r="J196" i="1" s="1"/>
  <c r="O151" i="1"/>
  <c r="Q151" i="1" s="1"/>
  <c r="T49" i="1"/>
  <c r="T172" i="1"/>
  <c r="T51" i="1"/>
  <c r="T10" i="1"/>
  <c r="T72" i="1"/>
  <c r="T71" i="1"/>
  <c r="T182" i="1"/>
  <c r="O249" i="1"/>
  <c r="T238" i="1"/>
  <c r="O252" i="1"/>
  <c r="Q252" i="1" s="1"/>
  <c r="T131" i="1"/>
  <c r="O84" i="1"/>
  <c r="Q84" i="1" s="1"/>
  <c r="T114" i="1"/>
  <c r="T16" i="1"/>
  <c r="T35" i="1"/>
  <c r="O46" i="1"/>
  <c r="J46" i="1" s="1"/>
  <c r="T55" i="1"/>
  <c r="T47" i="1"/>
  <c r="T82" i="1"/>
  <c r="T231" i="1"/>
  <c r="T244" i="1"/>
  <c r="T236" i="1"/>
  <c r="T102" i="1"/>
  <c r="O19" i="1"/>
  <c r="K19" i="1" s="1"/>
  <c r="T150" i="1"/>
  <c r="O243" i="1"/>
  <c r="Q243" i="1" s="1"/>
  <c r="T239" i="1"/>
  <c r="T103" i="1"/>
  <c r="O188" i="1"/>
  <c r="T97" i="1"/>
  <c r="T58" i="1"/>
  <c r="O94" i="1"/>
  <c r="J94" i="1" s="1"/>
  <c r="T33" i="1"/>
  <c r="O37" i="1"/>
  <c r="K37" i="1" s="1"/>
  <c r="O195" i="1"/>
  <c r="T204" i="1"/>
  <c r="O40" i="1"/>
  <c r="Q40" i="1" s="1"/>
  <c r="T117" i="1"/>
  <c r="T232" i="1"/>
  <c r="O137" i="1"/>
  <c r="J137" i="1" s="1"/>
  <c r="T243" i="1"/>
  <c r="T164" i="1"/>
  <c r="O123" i="1"/>
  <c r="J123" i="1" s="1"/>
  <c r="T188" i="1"/>
  <c r="T100" i="1"/>
  <c r="O125" i="1"/>
  <c r="J124" i="1"/>
  <c r="K124" i="1"/>
  <c r="J197" i="1"/>
  <c r="Q22" i="1"/>
  <c r="K22" i="1"/>
  <c r="J22" i="1"/>
  <c r="Q188" i="1"/>
  <c r="K188" i="1"/>
  <c r="J188" i="1"/>
  <c r="Q38" i="1"/>
  <c r="K38" i="1"/>
  <c r="J38" i="1"/>
  <c r="J45" i="1"/>
  <c r="Q45" i="1"/>
  <c r="K45" i="1"/>
  <c r="Q152" i="1"/>
  <c r="J152" i="1"/>
  <c r="K152" i="1"/>
  <c r="J126" i="1"/>
  <c r="Q126" i="1"/>
  <c r="K126" i="1"/>
  <c r="Q195" i="1"/>
  <c r="J195" i="1"/>
  <c r="K195" i="1"/>
  <c r="Q110" i="1"/>
  <c r="K110" i="1"/>
  <c r="J110" i="1"/>
  <c r="Q247" i="1"/>
  <c r="K247" i="1"/>
  <c r="J247" i="1"/>
  <c r="Q10" i="1"/>
  <c r="K10" i="1"/>
  <c r="Q86" i="1"/>
  <c r="K86" i="1"/>
  <c r="J86" i="1"/>
  <c r="Q7" i="1"/>
  <c r="K7" i="1"/>
  <c r="J7" i="1"/>
  <c r="K31" i="1"/>
  <c r="Q31" i="1"/>
  <c r="J31" i="1"/>
  <c r="Q255" i="1"/>
  <c r="K255" i="1"/>
  <c r="J255" i="1"/>
  <c r="T15" i="1"/>
  <c r="Q43" i="1"/>
  <c r="K43" i="1"/>
  <c r="J43" i="1"/>
  <c r="Q107" i="1"/>
  <c r="K107" i="1"/>
  <c r="J107" i="1"/>
  <c r="O78" i="1"/>
  <c r="O80" i="1"/>
  <c r="O79" i="1"/>
  <c r="O172" i="1"/>
  <c r="O171" i="1"/>
  <c r="O174" i="1"/>
  <c r="O173" i="1"/>
  <c r="O175" i="1"/>
  <c r="O106" i="1"/>
  <c r="O103" i="1"/>
  <c r="O102" i="1"/>
  <c r="O105" i="1"/>
  <c r="O104" i="1"/>
  <c r="Q155" i="1"/>
  <c r="J155" i="1"/>
  <c r="K155" i="1"/>
  <c r="T13" i="1"/>
  <c r="Q95" i="1"/>
  <c r="J95" i="1"/>
  <c r="K95" i="1"/>
  <c r="Q245" i="1"/>
  <c r="K245" i="1"/>
  <c r="J245" i="1"/>
  <c r="T14" i="1"/>
  <c r="O164" i="1"/>
  <c r="O163" i="1"/>
  <c r="O165" i="1"/>
  <c r="K200" i="1"/>
  <c r="J200" i="1"/>
  <c r="Q139" i="1"/>
  <c r="K139" i="1"/>
  <c r="J139" i="1"/>
  <c r="T106" i="1"/>
  <c r="T222" i="1"/>
  <c r="Q44" i="1"/>
  <c r="K44" i="1"/>
  <c r="T223" i="1"/>
  <c r="O69" i="1"/>
  <c r="O68" i="1"/>
  <c r="O71" i="1"/>
  <c r="O190" i="1"/>
  <c r="K84" i="1"/>
  <c r="T65" i="1"/>
  <c r="O135" i="1"/>
  <c r="O132" i="1"/>
  <c r="O131" i="1"/>
  <c r="O134" i="1"/>
  <c r="T26" i="1"/>
  <c r="O11" i="1"/>
  <c r="O9" i="1"/>
  <c r="O187" i="1"/>
  <c r="O128" i="1"/>
  <c r="O127" i="1"/>
  <c r="O129" i="1"/>
  <c r="O130" i="1"/>
  <c r="T62" i="1"/>
  <c r="T54" i="1"/>
  <c r="O217" i="1"/>
  <c r="O218" i="1"/>
  <c r="O220" i="1"/>
  <c r="O216" i="1"/>
  <c r="O219" i="1"/>
  <c r="O18" i="1"/>
  <c r="O213" i="1"/>
  <c r="O215" i="1"/>
  <c r="O212" i="1"/>
  <c r="O214" i="1"/>
  <c r="O211" i="1"/>
  <c r="O8" i="1"/>
  <c r="O56" i="1"/>
  <c r="O53" i="1"/>
  <c r="O52" i="1"/>
  <c r="O55" i="1"/>
  <c r="O54" i="1"/>
  <c r="O100" i="1"/>
  <c r="O99" i="1"/>
  <c r="O101" i="1"/>
  <c r="O97" i="1"/>
  <c r="O98" i="1"/>
  <c r="O153" i="1"/>
  <c r="O85" i="1"/>
  <c r="Q125" i="1"/>
  <c r="K125" i="1"/>
  <c r="J125" i="1"/>
  <c r="T104" i="1"/>
  <c r="T87" i="1"/>
  <c r="T127" i="1"/>
  <c r="O193" i="1"/>
  <c r="T228" i="1"/>
  <c r="T212" i="1"/>
  <c r="T144" i="1"/>
  <c r="T207" i="1"/>
  <c r="T217" i="1"/>
  <c r="T159" i="1"/>
  <c r="O154" i="1"/>
  <c r="O30" i="1"/>
  <c r="O92" i="1"/>
  <c r="T130" i="1"/>
  <c r="T145" i="1"/>
  <c r="T220" i="1"/>
  <c r="T157" i="1"/>
  <c r="O207" i="1"/>
  <c r="O209" i="1"/>
  <c r="O206" i="1"/>
  <c r="O208" i="1"/>
  <c r="O210" i="1"/>
  <c r="O27" i="1"/>
  <c r="O122" i="1"/>
  <c r="J84" i="1"/>
  <c r="T19" i="1"/>
  <c r="T91" i="1"/>
  <c r="T52" i="1"/>
  <c r="O61" i="1"/>
  <c r="O58" i="1"/>
  <c r="O59" i="1"/>
  <c r="O60" i="1"/>
  <c r="T20" i="1"/>
  <c r="T88" i="1"/>
  <c r="T123" i="1"/>
  <c r="T134" i="1"/>
  <c r="O115" i="1"/>
  <c r="O114" i="1"/>
  <c r="O113" i="1"/>
  <c r="J40" i="1"/>
  <c r="T89" i="1"/>
  <c r="O109" i="1"/>
  <c r="Q112" i="1"/>
  <c r="J112" i="1"/>
  <c r="K112" i="1"/>
  <c r="K41" i="1"/>
  <c r="J41" i="1"/>
  <c r="Q41" i="1"/>
  <c r="T135" i="1"/>
  <c r="O12" i="1"/>
  <c r="O13" i="1"/>
  <c r="O14" i="1"/>
  <c r="O15" i="1"/>
  <c r="O16" i="1"/>
  <c r="J20" i="1"/>
  <c r="T90" i="1"/>
  <c r="K21" i="1"/>
  <c r="J21" i="1"/>
  <c r="Q21" i="1"/>
  <c r="O189" i="1"/>
  <c r="T203" i="1"/>
  <c r="Q57" i="1"/>
  <c r="K57" i="1"/>
  <c r="J57" i="1"/>
  <c r="O191" i="1"/>
  <c r="J198" i="1"/>
  <c r="T57" i="1"/>
  <c r="O32" i="1"/>
  <c r="O34" i="1"/>
  <c r="O36" i="1"/>
  <c r="O33" i="1"/>
  <c r="O35" i="1"/>
  <c r="O111" i="1"/>
  <c r="K137" i="1"/>
  <c r="O157" i="1"/>
  <c r="O158" i="1"/>
  <c r="O156" i="1"/>
  <c r="O160" i="1"/>
  <c r="O159" i="1"/>
  <c r="O194" i="1"/>
  <c r="O167" i="1"/>
  <c r="O170" i="1"/>
  <c r="O166" i="1"/>
  <c r="O169" i="1"/>
  <c r="O168" i="1"/>
  <c r="T59" i="1"/>
  <c r="K20" i="1"/>
  <c r="T110" i="1"/>
  <c r="O118" i="1"/>
  <c r="O119" i="1"/>
  <c r="J244" i="1"/>
  <c r="Q244" i="1"/>
  <c r="K116" i="1"/>
  <c r="O77" i="1"/>
  <c r="O117" i="1"/>
  <c r="K82" i="1"/>
  <c r="T200" i="1"/>
  <c r="T170" i="1"/>
  <c r="T61" i="1"/>
  <c r="T108" i="1"/>
  <c r="O24" i="1"/>
  <c r="Q28" i="1"/>
  <c r="K28" i="1"/>
  <c r="T198" i="1"/>
  <c r="O150" i="1"/>
  <c r="O147" i="1"/>
  <c r="O146" i="1"/>
  <c r="O149" i="1"/>
  <c r="O148" i="1"/>
  <c r="T209" i="1"/>
  <c r="T196" i="1"/>
  <c r="O25" i="1"/>
  <c r="O48" i="1"/>
  <c r="O50" i="1"/>
  <c r="O47" i="1"/>
  <c r="O49" i="1"/>
  <c r="O51" i="1"/>
  <c r="T166" i="1"/>
  <c r="T107" i="1"/>
  <c r="O81" i="1"/>
  <c r="T226" i="1"/>
  <c r="O161" i="1"/>
  <c r="J248" i="1"/>
  <c r="O42" i="1"/>
  <c r="O6" i="1"/>
  <c r="O4" i="1"/>
  <c r="O2" i="1"/>
  <c r="O5" i="1"/>
  <c r="O3" i="1"/>
  <c r="Q46" i="1"/>
  <c r="K46" i="1"/>
  <c r="Q251" i="1"/>
  <c r="K251" i="1"/>
  <c r="J251" i="1"/>
  <c r="J83" i="1"/>
  <c r="K83" i="1"/>
  <c r="Q83" i="1"/>
  <c r="T140" i="1"/>
  <c r="Q241" i="1"/>
  <c r="J241" i="1"/>
  <c r="K241" i="1"/>
  <c r="O89" i="1"/>
  <c r="O91" i="1"/>
  <c r="O88" i="1"/>
  <c r="O87" i="1"/>
  <c r="O90" i="1"/>
  <c r="Q96" i="1"/>
  <c r="J96" i="1"/>
  <c r="T227" i="1"/>
  <c r="O202" i="1"/>
  <c r="O201" i="1"/>
  <c r="O204" i="1"/>
  <c r="O203" i="1"/>
  <c r="O205" i="1"/>
  <c r="O235" i="1"/>
  <c r="O64" i="1"/>
  <c r="O66" i="1"/>
  <c r="O65" i="1"/>
  <c r="O63" i="1"/>
  <c r="O62" i="1"/>
  <c r="T63" i="1"/>
  <c r="T149" i="1"/>
  <c r="O180" i="1"/>
  <c r="O177" i="1"/>
  <c r="O176" i="1"/>
  <c r="O178" i="1"/>
  <c r="O179" i="1"/>
  <c r="T230" i="1"/>
  <c r="Q249" i="1"/>
  <c r="K249" i="1"/>
  <c r="J249" i="1"/>
  <c r="J140" i="1"/>
  <c r="T18" i="1"/>
  <c r="T77" i="1"/>
  <c r="T174" i="1"/>
  <c r="O223" i="1"/>
  <c r="O221" i="1"/>
  <c r="O224" i="1"/>
  <c r="O225" i="1"/>
  <c r="O222" i="1"/>
  <c r="T210" i="1"/>
  <c r="O143" i="1"/>
  <c r="O145" i="1"/>
  <c r="O141" i="1"/>
  <c r="O144" i="1"/>
  <c r="O142" i="1"/>
  <c r="T11" i="1"/>
  <c r="O133" i="1"/>
  <c r="T201" i="1"/>
  <c r="O233" i="1"/>
  <c r="K140" i="1"/>
  <c r="T120" i="1"/>
  <c r="J116" i="1"/>
  <c r="O231" i="1"/>
  <c r="Q93" i="1"/>
  <c r="K93" i="1"/>
  <c r="J93" i="1"/>
  <c r="O250" i="1"/>
  <c r="K254" i="1"/>
  <c r="J252" i="1"/>
  <c r="T186" i="1"/>
  <c r="O73" i="1"/>
  <c r="O76" i="1"/>
  <c r="O74" i="1"/>
  <c r="O72" i="1"/>
  <c r="O75" i="1"/>
  <c r="O183" i="1"/>
  <c r="O182" i="1"/>
  <c r="O181" i="1"/>
  <c r="O185" i="1"/>
  <c r="O184" i="1"/>
  <c r="O234" i="1"/>
  <c r="O120" i="1"/>
  <c r="K248" i="1"/>
  <c r="K244" i="1"/>
  <c r="K252" i="1"/>
  <c r="T187" i="1"/>
  <c r="Q199" i="1"/>
  <c r="K199" i="1"/>
  <c r="J199" i="1"/>
  <c r="J44" i="1"/>
  <c r="O17" i="1"/>
  <c r="O192" i="1"/>
  <c r="K29" i="1"/>
  <c r="J29" i="1"/>
  <c r="Q29" i="1"/>
  <c r="O242" i="1"/>
  <c r="T128" i="1"/>
  <c r="T181" i="1"/>
  <c r="O121" i="1"/>
  <c r="O136" i="1"/>
  <c r="O226" i="1"/>
  <c r="O227" i="1"/>
  <c r="O230" i="1"/>
  <c r="O229" i="1"/>
  <c r="O228" i="1"/>
  <c r="T118" i="1"/>
  <c r="T254" i="1"/>
  <c r="O162" i="1"/>
  <c r="O237" i="1"/>
  <c r="O239" i="1"/>
  <c r="O238" i="1"/>
  <c r="O236" i="1"/>
  <c r="O240" i="1"/>
  <c r="J82" i="1"/>
  <c r="T85" i="1"/>
  <c r="O70" i="1"/>
  <c r="T199" i="1"/>
  <c r="O23" i="1"/>
  <c r="T169" i="1"/>
  <c r="T215" i="1"/>
  <c r="K96" i="1"/>
  <c r="T252" i="1"/>
  <c r="O232" i="1"/>
  <c r="T9" i="1"/>
  <c r="O186" i="1"/>
  <c r="O67" i="1"/>
  <c r="T105" i="1"/>
  <c r="O138" i="1"/>
  <c r="K198" i="1"/>
  <c r="O108" i="1"/>
  <c r="T167" i="1"/>
  <c r="T211" i="1"/>
  <c r="K253" i="1" l="1"/>
  <c r="Q123" i="1"/>
  <c r="K151" i="1"/>
  <c r="K246" i="1"/>
  <c r="Q37" i="1"/>
  <c r="K123" i="1"/>
  <c r="Q137" i="1"/>
  <c r="J37" i="1"/>
  <c r="Q94" i="1"/>
  <c r="K197" i="1"/>
  <c r="K40" i="1"/>
  <c r="K94" i="1"/>
  <c r="K243" i="1"/>
  <c r="Q246" i="1"/>
  <c r="J151" i="1"/>
  <c r="Q19" i="1"/>
  <c r="J243" i="1"/>
  <c r="Q39" i="1"/>
  <c r="J254" i="1"/>
  <c r="K196" i="1"/>
  <c r="J19" i="1"/>
  <c r="J39" i="1"/>
  <c r="Q253" i="1"/>
  <c r="Q196" i="1"/>
  <c r="K26" i="1"/>
  <c r="J26" i="1"/>
  <c r="Q109" i="1"/>
  <c r="K109" i="1"/>
  <c r="J109" i="1"/>
  <c r="Q108" i="1"/>
  <c r="J108" i="1"/>
  <c r="K108" i="1"/>
  <c r="Q73" i="1"/>
  <c r="K73" i="1"/>
  <c r="J73" i="1"/>
  <c r="Q91" i="1"/>
  <c r="K91" i="1"/>
  <c r="J91" i="1"/>
  <c r="Q5" i="1"/>
  <c r="J5" i="1"/>
  <c r="K5" i="1"/>
  <c r="Q48" i="1"/>
  <c r="J48" i="1"/>
  <c r="K48" i="1"/>
  <c r="J114" i="1"/>
  <c r="Q114" i="1"/>
  <c r="K114" i="1"/>
  <c r="Q210" i="1"/>
  <c r="K210" i="1"/>
  <c r="J210" i="1"/>
  <c r="Q11" i="1"/>
  <c r="K11" i="1"/>
  <c r="J11" i="1"/>
  <c r="K104" i="1"/>
  <c r="Q104" i="1"/>
  <c r="J104" i="1"/>
  <c r="Q184" i="1"/>
  <c r="K184" i="1"/>
  <c r="J184" i="1"/>
  <c r="J154" i="1"/>
  <c r="Q154" i="1"/>
  <c r="K154" i="1"/>
  <c r="Q217" i="1"/>
  <c r="J217" i="1"/>
  <c r="K217" i="1"/>
  <c r="Q171" i="1"/>
  <c r="J171" i="1"/>
  <c r="K171" i="1"/>
  <c r="Q167" i="1"/>
  <c r="K167" i="1"/>
  <c r="J167" i="1"/>
  <c r="Q54" i="1"/>
  <c r="K54" i="1"/>
  <c r="J54" i="1"/>
  <c r="K202" i="1"/>
  <c r="Q202" i="1"/>
  <c r="J202" i="1"/>
  <c r="K55" i="1"/>
  <c r="Q55" i="1"/>
  <c r="J55" i="1"/>
  <c r="Q182" i="1"/>
  <c r="K182" i="1"/>
  <c r="J182" i="1"/>
  <c r="Q130" i="1"/>
  <c r="K130" i="1"/>
  <c r="J130" i="1"/>
  <c r="K242" i="1"/>
  <c r="J242" i="1"/>
  <c r="Q242" i="1"/>
  <c r="Q183" i="1"/>
  <c r="K183" i="1"/>
  <c r="J183" i="1"/>
  <c r="Q189" i="1"/>
  <c r="K189" i="1"/>
  <c r="J189" i="1"/>
  <c r="K78" i="1"/>
  <c r="Q78" i="1"/>
  <c r="J78" i="1"/>
  <c r="K75" i="1"/>
  <c r="J75" i="1"/>
  <c r="Q75" i="1"/>
  <c r="Q51" i="1"/>
  <c r="K51" i="1"/>
  <c r="J51" i="1"/>
  <c r="Q56" i="1"/>
  <c r="J56" i="1"/>
  <c r="K56" i="1"/>
  <c r="Q72" i="1"/>
  <c r="K72" i="1"/>
  <c r="J72" i="1"/>
  <c r="K178" i="1"/>
  <c r="Q178" i="1"/>
  <c r="J178" i="1"/>
  <c r="Q8" i="1"/>
  <c r="J8" i="1"/>
  <c r="K8" i="1"/>
  <c r="K238" i="1"/>
  <c r="Q238" i="1"/>
  <c r="J238" i="1"/>
  <c r="Q74" i="1"/>
  <c r="J74" i="1"/>
  <c r="K74" i="1"/>
  <c r="Q176" i="1"/>
  <c r="J176" i="1"/>
  <c r="K176" i="1"/>
  <c r="Q117" i="1"/>
  <c r="K117" i="1"/>
  <c r="J117" i="1"/>
  <c r="Q193" i="1"/>
  <c r="K193" i="1"/>
  <c r="J193" i="1"/>
  <c r="Q76" i="1"/>
  <c r="K76" i="1"/>
  <c r="J76" i="1"/>
  <c r="Q3" i="1"/>
  <c r="J3" i="1"/>
  <c r="K3" i="1"/>
  <c r="Q77" i="1"/>
  <c r="K77" i="1"/>
  <c r="J77" i="1"/>
  <c r="K27" i="1"/>
  <c r="Q27" i="1"/>
  <c r="J27" i="1"/>
  <c r="Q9" i="1"/>
  <c r="K9" i="1"/>
  <c r="J9" i="1"/>
  <c r="Q237" i="1"/>
  <c r="K237" i="1"/>
  <c r="J237" i="1"/>
  <c r="K17" i="1"/>
  <c r="Q17" i="1"/>
  <c r="J17" i="1"/>
  <c r="Q145" i="1"/>
  <c r="K145" i="1"/>
  <c r="J145" i="1"/>
  <c r="Q180" i="1"/>
  <c r="K180" i="1"/>
  <c r="J180" i="1"/>
  <c r="K138" i="1"/>
  <c r="J138" i="1"/>
  <c r="Q138" i="1"/>
  <c r="Q162" i="1"/>
  <c r="K162" i="1"/>
  <c r="J162" i="1"/>
  <c r="Q143" i="1"/>
  <c r="K143" i="1"/>
  <c r="J143" i="1"/>
  <c r="Q89" i="1"/>
  <c r="K89" i="1"/>
  <c r="J89" i="1"/>
  <c r="Q2" i="1"/>
  <c r="K2" i="1"/>
  <c r="J2" i="1"/>
  <c r="K25" i="1"/>
  <c r="Q25" i="1"/>
  <c r="J25" i="1"/>
  <c r="Q16" i="1"/>
  <c r="K16" i="1"/>
  <c r="J16" i="1"/>
  <c r="Q115" i="1"/>
  <c r="J115" i="1"/>
  <c r="K115" i="1"/>
  <c r="Q208" i="1"/>
  <c r="K208" i="1"/>
  <c r="J208" i="1"/>
  <c r="Q211" i="1"/>
  <c r="K211" i="1"/>
  <c r="J211" i="1"/>
  <c r="Q105" i="1"/>
  <c r="J105" i="1"/>
  <c r="K105" i="1"/>
  <c r="Q4" i="1"/>
  <c r="K4" i="1"/>
  <c r="J4" i="1"/>
  <c r="Q111" i="1"/>
  <c r="K111" i="1"/>
  <c r="J111" i="1"/>
  <c r="K15" i="1"/>
  <c r="J15" i="1"/>
  <c r="Q15" i="1"/>
  <c r="Q206" i="1"/>
  <c r="J206" i="1"/>
  <c r="K206" i="1"/>
  <c r="Q214" i="1"/>
  <c r="K214" i="1"/>
  <c r="J214" i="1"/>
  <c r="Q134" i="1"/>
  <c r="J134" i="1"/>
  <c r="K134" i="1"/>
  <c r="Q102" i="1"/>
  <c r="J102" i="1"/>
  <c r="K102" i="1"/>
  <c r="Q67" i="1"/>
  <c r="J67" i="1"/>
  <c r="K67" i="1"/>
  <c r="K222" i="1"/>
  <c r="J222" i="1"/>
  <c r="Q222" i="1"/>
  <c r="Q62" i="1"/>
  <c r="K62" i="1"/>
  <c r="J62" i="1"/>
  <c r="Q6" i="1"/>
  <c r="K6" i="1"/>
  <c r="J6" i="1"/>
  <c r="Q119" i="1"/>
  <c r="J119" i="1"/>
  <c r="K119" i="1"/>
  <c r="K35" i="1"/>
  <c r="J35" i="1"/>
  <c r="Q35" i="1"/>
  <c r="Q14" i="1"/>
  <c r="J14" i="1"/>
  <c r="K14" i="1"/>
  <c r="Q209" i="1"/>
  <c r="J209" i="1"/>
  <c r="K209" i="1"/>
  <c r="Q212" i="1"/>
  <c r="K212" i="1"/>
  <c r="J212" i="1"/>
  <c r="Q131" i="1"/>
  <c r="K131" i="1"/>
  <c r="J131" i="1"/>
  <c r="Q103" i="1"/>
  <c r="K103" i="1"/>
  <c r="J103" i="1"/>
  <c r="Q201" i="1"/>
  <c r="K201" i="1"/>
  <c r="J201" i="1"/>
  <c r="J53" i="1"/>
  <c r="K53" i="1"/>
  <c r="Q53" i="1"/>
  <c r="Q90" i="1"/>
  <c r="K90" i="1"/>
  <c r="J90" i="1"/>
  <c r="K63" i="1"/>
  <c r="J63" i="1"/>
  <c r="Q63" i="1"/>
  <c r="Q148" i="1"/>
  <c r="J148" i="1"/>
  <c r="K148" i="1"/>
  <c r="Q118" i="1"/>
  <c r="K118" i="1"/>
  <c r="J118" i="1"/>
  <c r="K33" i="1"/>
  <c r="J33" i="1"/>
  <c r="Q33" i="1"/>
  <c r="Q13" i="1"/>
  <c r="J13" i="1"/>
  <c r="K13" i="1"/>
  <c r="Q207" i="1"/>
  <c r="K207" i="1"/>
  <c r="J207" i="1"/>
  <c r="Q215" i="1"/>
  <c r="K215" i="1"/>
  <c r="J215" i="1"/>
  <c r="Q132" i="1"/>
  <c r="K132" i="1"/>
  <c r="J132" i="1"/>
  <c r="Q106" i="1"/>
  <c r="J106" i="1"/>
  <c r="K106" i="1"/>
  <c r="Q49" i="1"/>
  <c r="K49" i="1"/>
  <c r="J49" i="1"/>
  <c r="Q141" i="1"/>
  <c r="K141" i="1"/>
  <c r="J141" i="1"/>
  <c r="Q229" i="1"/>
  <c r="J229" i="1"/>
  <c r="K229" i="1"/>
  <c r="Q65" i="1"/>
  <c r="K65" i="1"/>
  <c r="J65" i="1"/>
  <c r="Q149" i="1"/>
  <c r="J149" i="1"/>
  <c r="K149" i="1"/>
  <c r="Q36" i="1"/>
  <c r="K36" i="1"/>
  <c r="J36" i="1"/>
  <c r="Q12" i="1"/>
  <c r="K12" i="1"/>
  <c r="J12" i="1"/>
  <c r="Q85" i="1"/>
  <c r="K85" i="1"/>
  <c r="J85" i="1"/>
  <c r="Q213" i="1"/>
  <c r="J213" i="1"/>
  <c r="K213" i="1"/>
  <c r="Q135" i="1"/>
  <c r="K135" i="1"/>
  <c r="J135" i="1"/>
  <c r="Q70" i="1"/>
  <c r="K70" i="1"/>
  <c r="J70" i="1"/>
  <c r="Q47" i="1"/>
  <c r="K47" i="1"/>
  <c r="J47" i="1"/>
  <c r="J228" i="1"/>
  <c r="Q228" i="1"/>
  <c r="K228" i="1"/>
  <c r="Q66" i="1"/>
  <c r="J66" i="1"/>
  <c r="K66" i="1"/>
  <c r="Q42" i="1"/>
  <c r="K42" i="1"/>
  <c r="J42" i="1"/>
  <c r="K146" i="1"/>
  <c r="J146" i="1"/>
  <c r="Q146" i="1"/>
  <c r="Q34" i="1"/>
  <c r="J34" i="1"/>
  <c r="K34" i="1"/>
  <c r="Q153" i="1"/>
  <c r="K153" i="1"/>
  <c r="J153" i="1"/>
  <c r="Q18" i="1"/>
  <c r="K18" i="1"/>
  <c r="J18" i="1"/>
  <c r="Q165" i="1"/>
  <c r="K165" i="1"/>
  <c r="J165" i="1"/>
  <c r="Q185" i="1"/>
  <c r="J185" i="1"/>
  <c r="K185" i="1"/>
  <c r="Q239" i="1"/>
  <c r="K239" i="1"/>
  <c r="J239" i="1"/>
  <c r="Q147" i="1"/>
  <c r="J147" i="1"/>
  <c r="K147" i="1"/>
  <c r="Q32" i="1"/>
  <c r="J32" i="1"/>
  <c r="K32" i="1"/>
  <c r="Q60" i="1"/>
  <c r="K60" i="1"/>
  <c r="J60" i="1"/>
  <c r="Q98" i="1"/>
  <c r="K98" i="1"/>
  <c r="J98" i="1"/>
  <c r="Q219" i="1"/>
  <c r="J219" i="1"/>
  <c r="K219" i="1"/>
  <c r="Q163" i="1"/>
  <c r="K163" i="1"/>
  <c r="J163" i="1"/>
  <c r="Q181" i="1"/>
  <c r="J181" i="1"/>
  <c r="K181" i="1"/>
  <c r="Q240" i="1"/>
  <c r="K240" i="1"/>
  <c r="J240" i="1"/>
  <c r="Q122" i="1"/>
  <c r="K122" i="1"/>
  <c r="J122" i="1"/>
  <c r="Q225" i="1"/>
  <c r="J225" i="1"/>
  <c r="K225" i="1"/>
  <c r="Q226" i="1"/>
  <c r="K226" i="1"/>
  <c r="J226" i="1"/>
  <c r="Q59" i="1"/>
  <c r="J59" i="1"/>
  <c r="K59" i="1"/>
  <c r="Q216" i="1"/>
  <c r="K216" i="1"/>
  <c r="J216" i="1"/>
  <c r="Q190" i="1"/>
  <c r="K190" i="1"/>
  <c r="J190" i="1"/>
  <c r="Q164" i="1"/>
  <c r="K164" i="1"/>
  <c r="J164" i="1"/>
  <c r="Q175" i="1"/>
  <c r="K175" i="1"/>
  <c r="J175" i="1"/>
  <c r="K23" i="1"/>
  <c r="Q23" i="1"/>
  <c r="J23" i="1"/>
  <c r="Q177" i="1"/>
  <c r="J177" i="1"/>
  <c r="K177" i="1"/>
  <c r="Q223" i="1"/>
  <c r="J223" i="1"/>
  <c r="K223" i="1"/>
  <c r="Q136" i="1"/>
  <c r="K136" i="1"/>
  <c r="J136" i="1"/>
  <c r="Q92" i="1"/>
  <c r="K92" i="1"/>
  <c r="J92" i="1"/>
  <c r="Q220" i="1"/>
  <c r="K220" i="1"/>
  <c r="J220" i="1"/>
  <c r="K71" i="1"/>
  <c r="J71" i="1"/>
  <c r="Q71" i="1"/>
  <c r="Q173" i="1"/>
  <c r="K173" i="1"/>
  <c r="J173" i="1"/>
  <c r="Q204" i="1"/>
  <c r="J204" i="1"/>
  <c r="K204" i="1"/>
  <c r="Q170" i="1"/>
  <c r="J170" i="1"/>
  <c r="K170" i="1"/>
  <c r="Q100" i="1"/>
  <c r="J100" i="1"/>
  <c r="K100" i="1"/>
  <c r="Q69" i="1"/>
  <c r="K69" i="1"/>
  <c r="J69" i="1"/>
  <c r="Q24" i="1"/>
  <c r="K24" i="1"/>
  <c r="J24" i="1"/>
  <c r="Q172" i="1"/>
  <c r="K172" i="1"/>
  <c r="J172" i="1"/>
  <c r="Q233" i="1"/>
  <c r="K233" i="1"/>
  <c r="J233" i="1"/>
  <c r="J194" i="1"/>
  <c r="Q194" i="1"/>
  <c r="K194" i="1"/>
  <c r="J79" i="1"/>
  <c r="K79" i="1"/>
  <c r="Q79" i="1"/>
  <c r="Q159" i="1"/>
  <c r="J159" i="1"/>
  <c r="K159" i="1"/>
  <c r="K52" i="1"/>
  <c r="Q52" i="1"/>
  <c r="J52" i="1"/>
  <c r="Q80" i="1"/>
  <c r="K80" i="1"/>
  <c r="J80" i="1"/>
  <c r="Q133" i="1"/>
  <c r="K133" i="1"/>
  <c r="J133" i="1"/>
  <c r="Q160" i="1"/>
  <c r="J160" i="1"/>
  <c r="K160" i="1"/>
  <c r="Q129" i="1"/>
  <c r="J129" i="1"/>
  <c r="K129" i="1"/>
  <c r="Q179" i="1"/>
  <c r="K179" i="1"/>
  <c r="J179" i="1"/>
  <c r="Q156" i="1"/>
  <c r="J156" i="1"/>
  <c r="K156" i="1"/>
  <c r="Q127" i="1"/>
  <c r="K127" i="1"/>
  <c r="J127" i="1"/>
  <c r="Q236" i="1"/>
  <c r="K236" i="1"/>
  <c r="J236" i="1"/>
  <c r="Q142" i="1"/>
  <c r="K142" i="1"/>
  <c r="J142" i="1"/>
  <c r="Q158" i="1"/>
  <c r="K158" i="1"/>
  <c r="J158" i="1"/>
  <c r="Q128" i="1"/>
  <c r="K128" i="1"/>
  <c r="J128" i="1"/>
  <c r="Q144" i="1"/>
  <c r="J144" i="1"/>
  <c r="K144" i="1"/>
  <c r="Q87" i="1"/>
  <c r="K87" i="1"/>
  <c r="J87" i="1"/>
  <c r="Q157" i="1"/>
  <c r="K157" i="1"/>
  <c r="J157" i="1"/>
  <c r="Q187" i="1"/>
  <c r="K187" i="1"/>
  <c r="J187" i="1"/>
  <c r="Q192" i="1"/>
  <c r="K192" i="1"/>
  <c r="J192" i="1"/>
  <c r="Q88" i="1"/>
  <c r="K88" i="1"/>
  <c r="J88" i="1"/>
  <c r="Q50" i="1"/>
  <c r="J50" i="1"/>
  <c r="K50" i="1"/>
  <c r="Q113" i="1"/>
  <c r="J113" i="1"/>
  <c r="K113" i="1"/>
  <c r="Q186" i="1"/>
  <c r="J186" i="1"/>
  <c r="K186" i="1"/>
  <c r="Q250" i="1"/>
  <c r="K250" i="1"/>
  <c r="J250" i="1"/>
  <c r="Q224" i="1"/>
  <c r="J224" i="1"/>
  <c r="K224" i="1"/>
  <c r="Q232" i="1"/>
  <c r="K232" i="1"/>
  <c r="J232" i="1"/>
  <c r="Q230" i="1"/>
  <c r="J230" i="1"/>
  <c r="K230" i="1"/>
  <c r="Q221" i="1"/>
  <c r="J221" i="1"/>
  <c r="K221" i="1"/>
  <c r="Q227" i="1"/>
  <c r="K227" i="1"/>
  <c r="J227" i="1"/>
  <c r="Q64" i="1"/>
  <c r="J64" i="1"/>
  <c r="K64" i="1"/>
  <c r="Q231" i="1"/>
  <c r="K231" i="1"/>
  <c r="J231" i="1"/>
  <c r="Q235" i="1"/>
  <c r="K235" i="1"/>
  <c r="J235" i="1"/>
  <c r="Q161" i="1"/>
  <c r="K161" i="1"/>
  <c r="J161" i="1"/>
  <c r="Q150" i="1"/>
  <c r="K150" i="1"/>
  <c r="J150" i="1"/>
  <c r="K168" i="1"/>
  <c r="J168" i="1"/>
  <c r="Q168" i="1"/>
  <c r="Q97" i="1"/>
  <c r="K97" i="1"/>
  <c r="J97" i="1"/>
  <c r="Q120" i="1"/>
  <c r="J120" i="1"/>
  <c r="K120" i="1"/>
  <c r="Q205" i="1"/>
  <c r="K205" i="1"/>
  <c r="J205" i="1"/>
  <c r="Q169" i="1"/>
  <c r="K169" i="1"/>
  <c r="J169" i="1"/>
  <c r="Q58" i="1"/>
  <c r="J58" i="1"/>
  <c r="K58" i="1"/>
  <c r="Q101" i="1"/>
  <c r="K101" i="1"/>
  <c r="J101" i="1"/>
  <c r="Q121" i="1"/>
  <c r="K121" i="1"/>
  <c r="J121" i="1"/>
  <c r="Q234" i="1"/>
  <c r="J234" i="1"/>
  <c r="K234" i="1"/>
  <c r="Q203" i="1"/>
  <c r="K203" i="1"/>
  <c r="J203" i="1"/>
  <c r="K81" i="1"/>
  <c r="Q81" i="1"/>
  <c r="J81" i="1"/>
  <c r="Q166" i="1"/>
  <c r="K166" i="1"/>
  <c r="J166" i="1"/>
  <c r="Q191" i="1"/>
  <c r="K191" i="1"/>
  <c r="J191" i="1"/>
  <c r="J61" i="1"/>
  <c r="K61" i="1"/>
  <c r="Q61" i="1"/>
  <c r="Q30" i="1"/>
  <c r="J30" i="1"/>
  <c r="K30" i="1"/>
  <c r="Q99" i="1"/>
  <c r="K99" i="1"/>
  <c r="J99" i="1"/>
  <c r="Q218" i="1"/>
  <c r="K218" i="1"/>
  <c r="J218" i="1"/>
  <c r="K68" i="1"/>
  <c r="J68" i="1"/>
  <c r="Q68" i="1"/>
  <c r="Q174" i="1"/>
  <c r="K174" i="1"/>
  <c r="J174" i="1"/>
</calcChain>
</file>

<file path=xl/sharedStrings.xml><?xml version="1.0" encoding="utf-8"?>
<sst xmlns="http://schemas.openxmlformats.org/spreadsheetml/2006/main" count="782" uniqueCount="79">
  <si>
    <t>isoweek</t>
  </si>
  <si>
    <t>unique_id</t>
  </si>
  <si>
    <t>Ingresos</t>
  </si>
  <si>
    <t>Egresos</t>
  </si>
  <si>
    <t>Neto</t>
  </si>
  <si>
    <t>Category_Final</t>
  </si>
  <si>
    <t>Category</t>
  </si>
  <si>
    <t>MAE</t>
  </si>
  <si>
    <t>Month_Neto</t>
  </si>
  <si>
    <t>Month_Forecast</t>
  </si>
  <si>
    <t>Hit</t>
  </si>
  <si>
    <t>Sucursal Bluefields</t>
  </si>
  <si>
    <t>Acceptable</t>
  </si>
  <si>
    <t>Media</t>
  </si>
  <si>
    <t>Sucursal Boaco</t>
  </si>
  <si>
    <t>Barely Acceptable</t>
  </si>
  <si>
    <t>Baja</t>
  </si>
  <si>
    <t>Sucursal Camoapa</t>
  </si>
  <si>
    <t>Sucursal Centro America</t>
  </si>
  <si>
    <t>Not Acceptable</t>
  </si>
  <si>
    <t>Incierta</t>
  </si>
  <si>
    <t>Sucursal Centro Comercial M.</t>
  </si>
  <si>
    <t>Sucursal Centro Corporativo</t>
  </si>
  <si>
    <t>Sucursal Chichigalpa</t>
  </si>
  <si>
    <t>Sucursal Chinandega Centro</t>
  </si>
  <si>
    <t>Sucursal Chinandega los Portales</t>
  </si>
  <si>
    <t>Sucursal Ciudad Jardin</t>
  </si>
  <si>
    <t>Sucursal Ciudad Sandino</t>
  </si>
  <si>
    <t>Great</t>
  </si>
  <si>
    <t>Alta</t>
  </si>
  <si>
    <t>Sucursal Corinto</t>
  </si>
  <si>
    <t>Sucursal Corn Island</t>
  </si>
  <si>
    <t>Sucursal el Rama</t>
  </si>
  <si>
    <t>Sucursal Esteli</t>
  </si>
  <si>
    <t>Sucursal Granada</t>
  </si>
  <si>
    <t>Sucursal Jalapa</t>
  </si>
  <si>
    <t>Sucursal Jinotega</t>
  </si>
  <si>
    <t>Sucursal Jinotepe</t>
  </si>
  <si>
    <t>Sucursal Juigalpa</t>
  </si>
  <si>
    <t>Sucursal Las Americas</t>
  </si>
  <si>
    <t>Sucursal Leon</t>
  </si>
  <si>
    <t>Sucursal Masaya</t>
  </si>
  <si>
    <t>Sucursal Matagalpa</t>
  </si>
  <si>
    <t>Sucursal Metrocentro</t>
  </si>
  <si>
    <t>Sucursal Mina el Limon</t>
  </si>
  <si>
    <t>Sucursal Mina la Libertad</t>
  </si>
  <si>
    <t>Sucursal Multicentro Esteli</t>
  </si>
  <si>
    <t>Sucursal Multicentro Las Brisas</t>
  </si>
  <si>
    <t>Sucursal Nagarote</t>
  </si>
  <si>
    <t>Sucursal Nueva Guinea</t>
  </si>
  <si>
    <t>Sucursal Ocotal</t>
  </si>
  <si>
    <t>Sucursal Paseo Masaya</t>
  </si>
  <si>
    <t>Sucursal Plaza Natura</t>
  </si>
  <si>
    <t>Sucursal Portezuelo</t>
  </si>
  <si>
    <t>Sucursal Puerto Cabezas</t>
  </si>
  <si>
    <t>Sucursal Rio Blanco</t>
  </si>
  <si>
    <t>Sucursal Rivas</t>
  </si>
  <si>
    <t>Sucursal Rubenia</t>
  </si>
  <si>
    <t>Sucursal San Carlos</t>
  </si>
  <si>
    <t>Sucursal San Juan del Sur</t>
  </si>
  <si>
    <t>Sucursal Santo Domingo</t>
  </si>
  <si>
    <t>Sucursal Sebaco</t>
  </si>
  <si>
    <t>Sucursal Somoto</t>
  </si>
  <si>
    <t>Sucursal Subasta</t>
  </si>
  <si>
    <t>Sucursal Sur</t>
  </si>
  <si>
    <t>Sucursal Sutiava</t>
  </si>
  <si>
    <t>Sucursal Ticomo</t>
  </si>
  <si>
    <t>Sucursal Tipitapa</t>
  </si>
  <si>
    <t>Sucursal Veracruz</t>
  </si>
  <si>
    <t>Sucursal Zumen</t>
  </si>
  <si>
    <t>Forecast_Ingresos</t>
  </si>
  <si>
    <t>Forecast_Egresos</t>
  </si>
  <si>
    <t>Forecast_Neto</t>
  </si>
  <si>
    <t>LowerBound</t>
  </si>
  <si>
    <t>UpperBound</t>
  </si>
  <si>
    <t>ABS_Error</t>
  </si>
  <si>
    <t>AVGRetiros_ME</t>
  </si>
  <si>
    <t>ErrorMagnitude</t>
  </si>
  <si>
    <t>isoyear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</si>
</sst>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6" fillId="3" borderId="1" xfId="0" applyFont="1" applyFill="1" applyBorder="1" applyAlignment="1">
      <alignment horizontal="left" vertical="top"/>
    </xf>
    <xf numFmtId="164" fontId="6" fillId="3" borderId="1" xfId="1" applyNumberFormat="1" applyFont="1" applyFill="1" applyBorder="1" applyAlignment="1">
      <alignment horizontal="left" vertical="top"/>
    </xf>
    <xf numFmtId="164" fontId="7" fillId="4" borderId="1" xfId="1" applyNumberFormat="1" applyFont="1" applyFill="1" applyBorder="1" applyAlignment="1">
      <alignment horizontal="left" vertical="top"/>
    </xf>
    <xf numFmtId="164" fontId="8" fillId="4" borderId="1" xfId="1" applyNumberFormat="1" applyFont="1" applyFill="1" applyBorder="1" applyAlignment="1">
      <alignment horizontal="left" vertical="top"/>
    </xf>
    <xf numFmtId="164" fontId="2" fillId="2" borderId="1" xfId="3" applyNumberFormat="1" applyFont="1" applyBorder="1" applyAlignment="1">
      <alignment horizontal="left" vertical="top"/>
    </xf>
    <xf numFmtId="9" fontId="6" fillId="3" borderId="1" xfId="2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F87E-FE13-41A1-B3BF-8E2CDFDBA23D}">
  <dimension ref="A1:T266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7109375" customWidth="1"/>
    <col min="3" max="3" width="30.5703125" bestFit="1" customWidth="1"/>
    <col min="4" max="4" width="14.42578125" bestFit="1" customWidth="1"/>
    <col min="5" max="5" width="18.5703125" bestFit="1" customWidth="1"/>
    <col min="6" max="6" width="12.5703125" style="8" bestFit="1" customWidth="1"/>
    <col min="7" max="7" width="17.85546875" style="8" bestFit="1" customWidth="1"/>
    <col min="8" max="8" width="14.28515625" bestFit="1" customWidth="1"/>
    <col min="9" max="9" width="15.5703125" bestFit="1" customWidth="1"/>
    <col min="10" max="10" width="13.7109375" bestFit="1" customWidth="1"/>
    <col min="11" max="11" width="13.85546875" bestFit="1" customWidth="1"/>
    <col min="12" max="12" width="18.85546875" customWidth="1"/>
    <col min="13" max="13" width="13.140625" customWidth="1"/>
    <col min="14" max="14" width="11.5703125" customWidth="1"/>
    <col min="15" max="15" width="12.85546875" customWidth="1"/>
    <col min="16" max="16" width="16.7109375" bestFit="1" customWidth="1"/>
    <col min="17" max="17" width="16.5703125" bestFit="1" customWidth="1"/>
    <col min="18" max="18" width="14" bestFit="1" customWidth="1"/>
    <col min="19" max="19" width="17" bestFit="1" customWidth="1"/>
    <col min="20" max="20" width="7.5703125" style="10" bestFit="1" customWidth="1"/>
  </cols>
  <sheetData>
    <row r="1" spans="1:20" s="7" customFormat="1" x14ac:dyDescent="0.25">
      <c r="A1" s="1" t="s">
        <v>0</v>
      </c>
      <c r="B1" s="1" t="s">
        <v>78</v>
      </c>
      <c r="C1" s="1" t="s">
        <v>1</v>
      </c>
      <c r="D1" s="2" t="s">
        <v>2</v>
      </c>
      <c r="E1" s="3" t="s">
        <v>70</v>
      </c>
      <c r="F1" s="2" t="s">
        <v>3</v>
      </c>
      <c r="G1" s="4" t="s">
        <v>71</v>
      </c>
      <c r="H1" s="5" t="s">
        <v>4</v>
      </c>
      <c r="I1" s="5" t="s">
        <v>72</v>
      </c>
      <c r="J1" s="2" t="s">
        <v>73</v>
      </c>
      <c r="K1" s="2" t="s">
        <v>74</v>
      </c>
      <c r="L1" s="2" t="s">
        <v>5</v>
      </c>
      <c r="M1" s="2" t="s">
        <v>6</v>
      </c>
      <c r="N1" s="2" t="s">
        <v>75</v>
      </c>
      <c r="O1" s="2" t="s">
        <v>7</v>
      </c>
      <c r="P1" s="2" t="s">
        <v>76</v>
      </c>
      <c r="Q1" s="2" t="s">
        <v>77</v>
      </c>
      <c r="R1" s="2" t="s">
        <v>8</v>
      </c>
      <c r="S1" s="2" t="s">
        <v>9</v>
      </c>
      <c r="T1" s="6" t="s">
        <v>10</v>
      </c>
    </row>
    <row r="2" spans="1:20" x14ac:dyDescent="0.25">
      <c r="A2">
        <v>22</v>
      </c>
      <c r="B2">
        <v>2024</v>
      </c>
      <c r="C2" t="s">
        <v>11</v>
      </c>
      <c r="D2" s="8">
        <v>5219396</v>
      </c>
      <c r="E2" s="8">
        <v>3857214.25</v>
      </c>
      <c r="F2" s="8">
        <v>4186925</v>
      </c>
      <c r="G2" s="8">
        <v>2867179.75</v>
      </c>
      <c r="H2" s="9">
        <f t="shared" ref="H2:H65" si="0">+D2-F2</f>
        <v>1032471</v>
      </c>
      <c r="I2" s="9">
        <f t="shared" ref="I2:I65" si="1">+E2-G2</f>
        <v>990034.5</v>
      </c>
      <c r="J2" s="9">
        <f t="shared" ref="J2:J65" si="2">+I2-O2</f>
        <v>146593.19999999995</v>
      </c>
      <c r="K2" s="9">
        <f t="shared" ref="K2:K65" si="3">+I2+O2</f>
        <v>1833475.8</v>
      </c>
      <c r="L2" t="s">
        <v>12</v>
      </c>
      <c r="M2" t="s">
        <v>13</v>
      </c>
      <c r="N2" s="8">
        <f t="shared" ref="N2:N65" si="4">+ABS(I2-H2)</f>
        <v>42436.5</v>
      </c>
      <c r="O2" s="8">
        <f t="shared" ref="O2:O65" si="5">+AVERAGEIFS(N:N,C:C,C2)</f>
        <v>843441.3</v>
      </c>
      <c r="P2" s="8">
        <v>145582455</v>
      </c>
      <c r="Q2" s="10">
        <f>+O2/P2</f>
        <v>5.7935642038733307E-3</v>
      </c>
      <c r="R2" s="8">
        <f t="shared" ref="R2:R65" si="6">+SUMIFS(H:H,C:C,C2)</f>
        <v>19055847</v>
      </c>
      <c r="S2" s="8">
        <f t="shared" ref="S2:S65" si="7">+SUMIFS(I:I,C:C,C2)</f>
        <v>20328042</v>
      </c>
      <c r="T2" s="10">
        <f>+S2/R2</f>
        <v>1.0667613987454874</v>
      </c>
    </row>
    <row r="3" spans="1:20" x14ac:dyDescent="0.25">
      <c r="A3">
        <v>23</v>
      </c>
      <c r="B3">
        <v>2024</v>
      </c>
      <c r="C3" t="s">
        <v>11</v>
      </c>
      <c r="D3" s="8">
        <v>39540332</v>
      </c>
      <c r="E3" s="8">
        <v>34559711.5</v>
      </c>
      <c r="F3" s="8">
        <v>32858171</v>
      </c>
      <c r="G3" s="8">
        <v>29304054.5</v>
      </c>
      <c r="H3" s="9">
        <f t="shared" si="0"/>
        <v>6682161</v>
      </c>
      <c r="I3" s="9">
        <f t="shared" si="1"/>
        <v>5255657</v>
      </c>
      <c r="J3" s="9">
        <f t="shared" si="2"/>
        <v>4412215.7</v>
      </c>
      <c r="K3" s="9">
        <f t="shared" si="3"/>
        <v>6099098.2999999998</v>
      </c>
      <c r="L3" t="s">
        <v>12</v>
      </c>
      <c r="M3" t="s">
        <v>13</v>
      </c>
      <c r="N3" s="8">
        <f t="shared" si="4"/>
        <v>1426504</v>
      </c>
      <c r="O3" s="8">
        <f t="shared" si="5"/>
        <v>843441.3</v>
      </c>
      <c r="P3" s="8">
        <v>145582455</v>
      </c>
      <c r="Q3" s="10">
        <f t="shared" ref="Q3:Q66" si="8">+O3/P3</f>
        <v>5.7935642038733307E-3</v>
      </c>
      <c r="R3" s="8">
        <f t="shared" si="6"/>
        <v>19055847</v>
      </c>
      <c r="S3" s="8">
        <f t="shared" si="7"/>
        <v>20328042</v>
      </c>
      <c r="T3" s="10">
        <f t="shared" ref="T3:T66" si="9">+S3/R3</f>
        <v>1.0667613987454874</v>
      </c>
    </row>
    <row r="4" spans="1:20" x14ac:dyDescent="0.25">
      <c r="A4">
        <v>24</v>
      </c>
      <c r="B4">
        <v>2024</v>
      </c>
      <c r="C4" t="s">
        <v>11</v>
      </c>
      <c r="D4" s="8">
        <v>33628541</v>
      </c>
      <c r="E4" s="8">
        <v>34298651.25</v>
      </c>
      <c r="F4" s="8">
        <v>29417094</v>
      </c>
      <c r="G4" s="8">
        <v>29365332.75</v>
      </c>
      <c r="H4" s="9">
        <f t="shared" si="0"/>
        <v>4211447</v>
      </c>
      <c r="I4" s="9">
        <f t="shared" si="1"/>
        <v>4933318.5</v>
      </c>
      <c r="J4" s="9">
        <f t="shared" si="2"/>
        <v>4089877.2</v>
      </c>
      <c r="K4" s="9">
        <f t="shared" si="3"/>
        <v>5776759.7999999998</v>
      </c>
      <c r="L4" t="s">
        <v>12</v>
      </c>
      <c r="M4" t="s">
        <v>13</v>
      </c>
      <c r="N4" s="8">
        <f t="shared" si="4"/>
        <v>721871.5</v>
      </c>
      <c r="O4" s="8">
        <f t="shared" si="5"/>
        <v>843441.3</v>
      </c>
      <c r="P4" s="8">
        <v>145582455</v>
      </c>
      <c r="Q4" s="10">
        <f t="shared" si="8"/>
        <v>5.7935642038733307E-3</v>
      </c>
      <c r="R4" s="8">
        <f t="shared" si="6"/>
        <v>19055847</v>
      </c>
      <c r="S4" s="8">
        <f t="shared" si="7"/>
        <v>20328042</v>
      </c>
      <c r="T4" s="10">
        <f t="shared" si="9"/>
        <v>1.0667613987454874</v>
      </c>
    </row>
    <row r="5" spans="1:20" x14ac:dyDescent="0.25">
      <c r="A5">
        <v>25</v>
      </c>
      <c r="B5">
        <v>2024</v>
      </c>
      <c r="C5" t="s">
        <v>11</v>
      </c>
      <c r="D5" s="8">
        <v>33339004</v>
      </c>
      <c r="E5" s="8">
        <v>34339705.25</v>
      </c>
      <c r="F5" s="8">
        <v>30664594</v>
      </c>
      <c r="G5" s="8">
        <v>29642466</v>
      </c>
      <c r="H5" s="9">
        <f t="shared" si="0"/>
        <v>2674410</v>
      </c>
      <c r="I5" s="9">
        <f t="shared" si="1"/>
        <v>4697239.25</v>
      </c>
      <c r="J5" s="9">
        <f t="shared" si="2"/>
        <v>3853797.95</v>
      </c>
      <c r="K5" s="9">
        <f t="shared" si="3"/>
        <v>5540680.5499999998</v>
      </c>
      <c r="L5" t="s">
        <v>12</v>
      </c>
      <c r="M5" t="s">
        <v>13</v>
      </c>
      <c r="N5" s="8">
        <f t="shared" si="4"/>
        <v>2022829.25</v>
      </c>
      <c r="O5" s="8">
        <f t="shared" si="5"/>
        <v>843441.3</v>
      </c>
      <c r="P5" s="8">
        <v>145582455</v>
      </c>
      <c r="Q5" s="10">
        <f t="shared" si="8"/>
        <v>5.7935642038733307E-3</v>
      </c>
      <c r="R5" s="8">
        <f t="shared" si="6"/>
        <v>19055847</v>
      </c>
      <c r="S5" s="8">
        <f t="shared" si="7"/>
        <v>20328042</v>
      </c>
      <c r="T5" s="10">
        <f t="shared" si="9"/>
        <v>1.0667613987454874</v>
      </c>
    </row>
    <row r="6" spans="1:20" x14ac:dyDescent="0.25">
      <c r="A6">
        <v>26</v>
      </c>
      <c r="B6">
        <v>2024</v>
      </c>
      <c r="C6" t="s">
        <v>11</v>
      </c>
      <c r="D6" s="8">
        <v>30673195</v>
      </c>
      <c r="E6" s="8">
        <v>34296074</v>
      </c>
      <c r="F6" s="8">
        <v>26217837</v>
      </c>
      <c r="G6" s="8">
        <v>29844281.25</v>
      </c>
      <c r="H6" s="9">
        <f t="shared" si="0"/>
        <v>4455358</v>
      </c>
      <c r="I6" s="9">
        <f t="shared" si="1"/>
        <v>4451792.75</v>
      </c>
      <c r="J6" s="9">
        <f t="shared" si="2"/>
        <v>3608351.45</v>
      </c>
      <c r="K6" s="9">
        <f t="shared" si="3"/>
        <v>5295234.05</v>
      </c>
      <c r="L6" t="s">
        <v>12</v>
      </c>
      <c r="M6" t="s">
        <v>13</v>
      </c>
      <c r="N6" s="8">
        <f t="shared" si="4"/>
        <v>3565.25</v>
      </c>
      <c r="O6" s="8">
        <f t="shared" si="5"/>
        <v>843441.3</v>
      </c>
      <c r="P6" s="8">
        <v>145582455</v>
      </c>
      <c r="Q6" s="10">
        <f t="shared" si="8"/>
        <v>5.7935642038733307E-3</v>
      </c>
      <c r="R6" s="8">
        <f t="shared" si="6"/>
        <v>19055847</v>
      </c>
      <c r="S6" s="8">
        <f t="shared" si="7"/>
        <v>20328042</v>
      </c>
      <c r="T6" s="10">
        <f t="shared" si="9"/>
        <v>1.0667613987454874</v>
      </c>
    </row>
    <row r="7" spans="1:20" x14ac:dyDescent="0.25">
      <c r="A7">
        <v>22</v>
      </c>
      <c r="B7">
        <v>2024</v>
      </c>
      <c r="C7" t="s">
        <v>14</v>
      </c>
      <c r="D7" s="8">
        <v>5277511</v>
      </c>
      <c r="E7" s="8">
        <v>4679617.5</v>
      </c>
      <c r="F7" s="8">
        <v>1674265</v>
      </c>
      <c r="G7" s="8">
        <v>2792131.5</v>
      </c>
      <c r="H7" s="9">
        <f t="shared" si="0"/>
        <v>3603246</v>
      </c>
      <c r="I7" s="9">
        <f t="shared" si="1"/>
        <v>1887486</v>
      </c>
      <c r="J7" s="9">
        <f t="shared" si="2"/>
        <v>-6693793.0500000007</v>
      </c>
      <c r="K7" s="9">
        <f t="shared" si="3"/>
        <v>10468765.050000001</v>
      </c>
      <c r="L7" s="11" t="s">
        <v>15</v>
      </c>
      <c r="M7" s="11" t="s">
        <v>16</v>
      </c>
      <c r="N7" s="8">
        <f t="shared" si="4"/>
        <v>1715760</v>
      </c>
      <c r="O7" s="8">
        <f t="shared" si="5"/>
        <v>8581279.0500000007</v>
      </c>
      <c r="P7" s="8">
        <v>136532997</v>
      </c>
      <c r="Q7" s="10">
        <f t="shared" si="8"/>
        <v>6.2851319743607484E-2</v>
      </c>
      <c r="R7" s="8">
        <f t="shared" si="6"/>
        <v>14451689</v>
      </c>
      <c r="S7" s="8">
        <f t="shared" si="7"/>
        <v>31651563.75</v>
      </c>
      <c r="T7" s="10">
        <f t="shared" si="9"/>
        <v>2.1901636376204885</v>
      </c>
    </row>
    <row r="8" spans="1:20" x14ac:dyDescent="0.25">
      <c r="A8">
        <v>23</v>
      </c>
      <c r="B8">
        <v>2024</v>
      </c>
      <c r="C8" t="s">
        <v>14</v>
      </c>
      <c r="D8" s="8">
        <v>44551000</v>
      </c>
      <c r="E8" s="8">
        <v>39201162</v>
      </c>
      <c r="F8" s="8">
        <v>28298046</v>
      </c>
      <c r="G8" s="8">
        <v>34085708.25</v>
      </c>
      <c r="H8" s="9">
        <f t="shared" si="0"/>
        <v>16252954</v>
      </c>
      <c r="I8" s="9">
        <f t="shared" si="1"/>
        <v>5115453.75</v>
      </c>
      <c r="J8" s="9">
        <f t="shared" si="2"/>
        <v>-3465825.3000000007</v>
      </c>
      <c r="K8" s="9">
        <f t="shared" si="3"/>
        <v>13696732.800000001</v>
      </c>
      <c r="L8" s="11" t="s">
        <v>15</v>
      </c>
      <c r="M8" s="11" t="s">
        <v>16</v>
      </c>
      <c r="N8" s="8">
        <f t="shared" si="4"/>
        <v>11137500.25</v>
      </c>
      <c r="O8" s="8">
        <f t="shared" si="5"/>
        <v>8581279.0500000007</v>
      </c>
      <c r="P8" s="8">
        <v>136532997</v>
      </c>
      <c r="Q8" s="10">
        <f t="shared" si="8"/>
        <v>6.2851319743607484E-2</v>
      </c>
      <c r="R8" s="8">
        <f t="shared" si="6"/>
        <v>14451689</v>
      </c>
      <c r="S8" s="8">
        <f t="shared" si="7"/>
        <v>31651563.75</v>
      </c>
      <c r="T8" s="10">
        <f t="shared" si="9"/>
        <v>2.1901636376204885</v>
      </c>
    </row>
    <row r="9" spans="1:20" x14ac:dyDescent="0.25">
      <c r="A9">
        <v>24</v>
      </c>
      <c r="B9">
        <v>2024</v>
      </c>
      <c r="C9" t="s">
        <v>14</v>
      </c>
      <c r="D9" s="8">
        <v>34331120</v>
      </c>
      <c r="E9" s="8">
        <v>39737446</v>
      </c>
      <c r="F9" s="8">
        <v>34183607</v>
      </c>
      <c r="G9" s="8">
        <v>27142073</v>
      </c>
      <c r="H9" s="9">
        <f t="shared" si="0"/>
        <v>147513</v>
      </c>
      <c r="I9" s="9">
        <f t="shared" si="1"/>
        <v>12595373</v>
      </c>
      <c r="J9" s="9">
        <f t="shared" si="2"/>
        <v>4014093.9499999993</v>
      </c>
      <c r="K9" s="9">
        <f t="shared" si="3"/>
        <v>21176652.050000001</v>
      </c>
      <c r="L9" s="11" t="s">
        <v>15</v>
      </c>
      <c r="M9" s="11" t="s">
        <v>16</v>
      </c>
      <c r="N9" s="8">
        <f t="shared" si="4"/>
        <v>12447860</v>
      </c>
      <c r="O9" s="8">
        <f t="shared" si="5"/>
        <v>8581279.0500000007</v>
      </c>
      <c r="P9" s="8">
        <v>136532997</v>
      </c>
      <c r="Q9" s="10">
        <f t="shared" si="8"/>
        <v>6.2851319743607484E-2</v>
      </c>
      <c r="R9" s="8">
        <f t="shared" si="6"/>
        <v>14451689</v>
      </c>
      <c r="S9" s="8">
        <f t="shared" si="7"/>
        <v>31651563.75</v>
      </c>
      <c r="T9" s="10">
        <f t="shared" si="9"/>
        <v>2.1901636376204885</v>
      </c>
    </row>
    <row r="10" spans="1:20" x14ac:dyDescent="0.25">
      <c r="A10">
        <v>25</v>
      </c>
      <c r="B10">
        <v>2024</v>
      </c>
      <c r="C10" t="s">
        <v>14</v>
      </c>
      <c r="D10" s="8">
        <v>32058646</v>
      </c>
      <c r="E10" s="8">
        <v>39582175.5</v>
      </c>
      <c r="F10" s="8">
        <v>41876318</v>
      </c>
      <c r="G10" s="8">
        <v>42418671.75</v>
      </c>
      <c r="H10" s="9">
        <f t="shared" si="0"/>
        <v>-9817672</v>
      </c>
      <c r="I10" s="9">
        <f t="shared" si="1"/>
        <v>-2836496.25</v>
      </c>
      <c r="J10" s="9">
        <f t="shared" si="2"/>
        <v>-11417775.300000001</v>
      </c>
      <c r="K10" s="9">
        <f t="shared" si="3"/>
        <v>5744782.8000000007</v>
      </c>
      <c r="L10" s="11" t="s">
        <v>15</v>
      </c>
      <c r="M10" s="11" t="s">
        <v>16</v>
      </c>
      <c r="N10" s="8">
        <f t="shared" si="4"/>
        <v>6981175.75</v>
      </c>
      <c r="O10" s="8">
        <f t="shared" si="5"/>
        <v>8581279.0500000007</v>
      </c>
      <c r="P10" s="8">
        <v>136532997</v>
      </c>
      <c r="Q10" s="10">
        <f t="shared" si="8"/>
        <v>6.2851319743607484E-2</v>
      </c>
      <c r="R10" s="8">
        <f t="shared" si="6"/>
        <v>14451689</v>
      </c>
      <c r="S10" s="8">
        <f t="shared" si="7"/>
        <v>31651563.75</v>
      </c>
      <c r="T10" s="10">
        <f t="shared" si="9"/>
        <v>2.1901636376204885</v>
      </c>
    </row>
    <row r="11" spans="1:20" x14ac:dyDescent="0.25">
      <c r="A11">
        <v>26</v>
      </c>
      <c r="B11">
        <v>2024</v>
      </c>
      <c r="C11" t="s">
        <v>14</v>
      </c>
      <c r="D11" s="8">
        <v>36330445</v>
      </c>
      <c r="E11" s="8">
        <v>39752011.5</v>
      </c>
      <c r="F11" s="8">
        <v>32064797</v>
      </c>
      <c r="G11" s="8">
        <v>24862264.25</v>
      </c>
      <c r="H11" s="9">
        <f t="shared" si="0"/>
        <v>4265648</v>
      </c>
      <c r="I11" s="9">
        <f t="shared" si="1"/>
        <v>14889747.25</v>
      </c>
      <c r="J11" s="9">
        <f t="shared" si="2"/>
        <v>6308468.1999999993</v>
      </c>
      <c r="K11" s="9">
        <f t="shared" si="3"/>
        <v>23471026.300000001</v>
      </c>
      <c r="L11" s="11" t="s">
        <v>15</v>
      </c>
      <c r="M11" s="11" t="s">
        <v>16</v>
      </c>
      <c r="N11" s="8">
        <f t="shared" si="4"/>
        <v>10624099.25</v>
      </c>
      <c r="O11" s="8">
        <f t="shared" si="5"/>
        <v>8581279.0500000007</v>
      </c>
      <c r="P11" s="8">
        <v>136532997</v>
      </c>
      <c r="Q11" s="10">
        <f t="shared" si="8"/>
        <v>6.2851319743607484E-2</v>
      </c>
      <c r="R11" s="8">
        <f t="shared" si="6"/>
        <v>14451689</v>
      </c>
      <c r="S11" s="8">
        <f t="shared" si="7"/>
        <v>31651563.75</v>
      </c>
      <c r="T11" s="10">
        <f t="shared" si="9"/>
        <v>2.1901636376204885</v>
      </c>
    </row>
    <row r="12" spans="1:20" x14ac:dyDescent="0.25">
      <c r="A12">
        <v>22</v>
      </c>
      <c r="B12">
        <v>2024</v>
      </c>
      <c r="C12" t="s">
        <v>17</v>
      </c>
      <c r="D12" s="8">
        <v>1608240</v>
      </c>
      <c r="E12" s="8">
        <v>1213882.125</v>
      </c>
      <c r="F12" s="8">
        <v>2816198</v>
      </c>
      <c r="G12" s="8">
        <v>1263438.3799999999</v>
      </c>
      <c r="H12" s="9">
        <f t="shared" si="0"/>
        <v>-1207958</v>
      </c>
      <c r="I12" s="9">
        <f t="shared" si="1"/>
        <v>-49556.254999999888</v>
      </c>
      <c r="J12" s="9">
        <f t="shared" si="2"/>
        <v>-515970.05500000005</v>
      </c>
      <c r="K12" s="9">
        <f t="shared" si="3"/>
        <v>416857.54500000027</v>
      </c>
      <c r="L12" s="11" t="s">
        <v>15</v>
      </c>
      <c r="M12" s="11" t="s">
        <v>16</v>
      </c>
      <c r="N12" s="8">
        <f t="shared" si="4"/>
        <v>1158401.7450000001</v>
      </c>
      <c r="O12" s="8">
        <f t="shared" si="5"/>
        <v>466413.80000000016</v>
      </c>
      <c r="P12" s="8">
        <v>60714086.888888888</v>
      </c>
      <c r="Q12" s="10">
        <f t="shared" si="8"/>
        <v>7.6821348042929597E-3</v>
      </c>
      <c r="R12" s="8">
        <f t="shared" si="6"/>
        <v>-2397706</v>
      </c>
      <c r="S12" s="8">
        <f t="shared" si="7"/>
        <v>-663395.76000000071</v>
      </c>
      <c r="T12" s="10">
        <f t="shared" si="9"/>
        <v>0.27667935935431648</v>
      </c>
    </row>
    <row r="13" spans="1:20" x14ac:dyDescent="0.25">
      <c r="A13">
        <v>23</v>
      </c>
      <c r="B13">
        <v>2024</v>
      </c>
      <c r="C13" t="s">
        <v>17</v>
      </c>
      <c r="D13" s="8">
        <v>12220808</v>
      </c>
      <c r="E13" s="8">
        <v>13220660.875</v>
      </c>
      <c r="F13" s="8">
        <v>13578179</v>
      </c>
      <c r="G13" s="8">
        <v>14376357.119999999</v>
      </c>
      <c r="H13" s="9">
        <f t="shared" si="0"/>
        <v>-1357371</v>
      </c>
      <c r="I13" s="9">
        <f t="shared" si="1"/>
        <v>-1155696.2449999992</v>
      </c>
      <c r="J13" s="9">
        <f t="shared" si="2"/>
        <v>-1622110.0449999995</v>
      </c>
      <c r="K13" s="9">
        <f t="shared" si="3"/>
        <v>-689282.44499999902</v>
      </c>
      <c r="L13" s="11" t="s">
        <v>15</v>
      </c>
      <c r="M13" s="11" t="s">
        <v>16</v>
      </c>
      <c r="N13" s="8">
        <f t="shared" si="4"/>
        <v>201674.75500000082</v>
      </c>
      <c r="O13" s="8">
        <f t="shared" si="5"/>
        <v>466413.80000000016</v>
      </c>
      <c r="P13" s="8">
        <v>60714086.888888888</v>
      </c>
      <c r="Q13" s="10">
        <f t="shared" si="8"/>
        <v>7.6821348042929597E-3</v>
      </c>
      <c r="R13" s="8">
        <f t="shared" si="6"/>
        <v>-2397706</v>
      </c>
      <c r="S13" s="8">
        <f t="shared" si="7"/>
        <v>-663395.76000000071</v>
      </c>
      <c r="T13" s="10">
        <f t="shared" si="9"/>
        <v>0.27667935935431648</v>
      </c>
    </row>
    <row r="14" spans="1:20" x14ac:dyDescent="0.25">
      <c r="A14">
        <v>24</v>
      </c>
      <c r="B14">
        <v>2024</v>
      </c>
      <c r="C14" t="s">
        <v>17</v>
      </c>
      <c r="D14" s="8">
        <v>12204422</v>
      </c>
      <c r="E14" s="8">
        <v>13733975</v>
      </c>
      <c r="F14" s="8">
        <v>12136922</v>
      </c>
      <c r="G14" s="8">
        <v>13135844</v>
      </c>
      <c r="H14" s="9">
        <f t="shared" si="0"/>
        <v>67500</v>
      </c>
      <c r="I14" s="9">
        <f t="shared" si="1"/>
        <v>598131</v>
      </c>
      <c r="J14" s="9">
        <f t="shared" si="2"/>
        <v>131717.19999999984</v>
      </c>
      <c r="K14" s="9">
        <f t="shared" si="3"/>
        <v>1064544.8000000003</v>
      </c>
      <c r="L14" s="11" t="s">
        <v>15</v>
      </c>
      <c r="M14" s="11" t="s">
        <v>16</v>
      </c>
      <c r="N14" s="8">
        <f t="shared" si="4"/>
        <v>530631</v>
      </c>
      <c r="O14" s="8">
        <f t="shared" si="5"/>
        <v>466413.80000000016</v>
      </c>
      <c r="P14" s="8">
        <v>60714086.888888888</v>
      </c>
      <c r="Q14" s="10">
        <f t="shared" si="8"/>
        <v>7.6821348042929597E-3</v>
      </c>
      <c r="R14" s="8">
        <f t="shared" si="6"/>
        <v>-2397706</v>
      </c>
      <c r="S14" s="8">
        <f t="shared" si="7"/>
        <v>-663395.76000000071</v>
      </c>
      <c r="T14" s="10">
        <f t="shared" si="9"/>
        <v>0.27667935935431648</v>
      </c>
    </row>
    <row r="15" spans="1:20" x14ac:dyDescent="0.25">
      <c r="A15">
        <v>25</v>
      </c>
      <c r="B15">
        <v>2024</v>
      </c>
      <c r="C15" t="s">
        <v>17</v>
      </c>
      <c r="D15" s="8">
        <v>11043720</v>
      </c>
      <c r="E15" s="8">
        <v>13745443</v>
      </c>
      <c r="F15" s="8">
        <v>10618217</v>
      </c>
      <c r="G15" s="8">
        <v>13618819.380000001</v>
      </c>
      <c r="H15" s="9">
        <f t="shared" si="0"/>
        <v>425503</v>
      </c>
      <c r="I15" s="9">
        <f t="shared" si="1"/>
        <v>126623.61999999918</v>
      </c>
      <c r="J15" s="9">
        <f t="shared" si="2"/>
        <v>-339790.18000000098</v>
      </c>
      <c r="K15" s="9">
        <f t="shared" si="3"/>
        <v>593037.41999999934</v>
      </c>
      <c r="L15" s="11" t="s">
        <v>15</v>
      </c>
      <c r="M15" s="11" t="s">
        <v>16</v>
      </c>
      <c r="N15" s="8">
        <f t="shared" si="4"/>
        <v>298879.38000000082</v>
      </c>
      <c r="O15" s="8">
        <f t="shared" si="5"/>
        <v>466413.80000000016</v>
      </c>
      <c r="P15" s="8">
        <v>60714086.888888888</v>
      </c>
      <c r="Q15" s="10">
        <f t="shared" si="8"/>
        <v>7.6821348042929597E-3</v>
      </c>
      <c r="R15" s="8">
        <f t="shared" si="6"/>
        <v>-2397706</v>
      </c>
      <c r="S15" s="8">
        <f t="shared" si="7"/>
        <v>-663395.76000000071</v>
      </c>
      <c r="T15" s="10">
        <f t="shared" si="9"/>
        <v>0.27667935935431648</v>
      </c>
    </row>
    <row r="16" spans="1:20" x14ac:dyDescent="0.25">
      <c r="A16">
        <v>26</v>
      </c>
      <c r="B16">
        <v>2024</v>
      </c>
      <c r="C16" t="s">
        <v>17</v>
      </c>
      <c r="D16" s="8">
        <v>12945038</v>
      </c>
      <c r="E16" s="8">
        <v>13958339.5</v>
      </c>
      <c r="F16" s="8">
        <v>13270418</v>
      </c>
      <c r="G16" s="8">
        <v>14141237.380000001</v>
      </c>
      <c r="H16" s="9">
        <f t="shared" si="0"/>
        <v>-325380</v>
      </c>
      <c r="I16" s="9">
        <f t="shared" si="1"/>
        <v>-182897.88000000082</v>
      </c>
      <c r="J16" s="9">
        <f t="shared" si="2"/>
        <v>-649311.68000000098</v>
      </c>
      <c r="K16" s="9">
        <f t="shared" si="3"/>
        <v>283515.91999999934</v>
      </c>
      <c r="L16" s="11" t="s">
        <v>15</v>
      </c>
      <c r="M16" s="11" t="s">
        <v>16</v>
      </c>
      <c r="N16" s="8">
        <f t="shared" si="4"/>
        <v>142482.11999999918</v>
      </c>
      <c r="O16" s="8">
        <f t="shared" si="5"/>
        <v>466413.80000000016</v>
      </c>
      <c r="P16" s="8">
        <v>60714086.888888888</v>
      </c>
      <c r="Q16" s="10">
        <f t="shared" si="8"/>
        <v>7.6821348042929597E-3</v>
      </c>
      <c r="R16" s="8">
        <f t="shared" si="6"/>
        <v>-2397706</v>
      </c>
      <c r="S16" s="8">
        <f t="shared" si="7"/>
        <v>-663395.76000000071</v>
      </c>
      <c r="T16" s="10">
        <f t="shared" si="9"/>
        <v>0.27667935935431648</v>
      </c>
    </row>
    <row r="17" spans="1:20" x14ac:dyDescent="0.25">
      <c r="A17">
        <v>22</v>
      </c>
      <c r="B17">
        <v>2024</v>
      </c>
      <c r="C17" t="s">
        <v>18</v>
      </c>
      <c r="D17" s="8">
        <v>2481606</v>
      </c>
      <c r="E17" s="8">
        <v>2495818.75</v>
      </c>
      <c r="F17" s="8">
        <v>2548500</v>
      </c>
      <c r="G17" s="8">
        <v>3272656</v>
      </c>
      <c r="H17" s="9">
        <f t="shared" si="0"/>
        <v>-66894</v>
      </c>
      <c r="I17" s="9">
        <f t="shared" si="1"/>
        <v>-776837.25</v>
      </c>
      <c r="J17" s="9">
        <f t="shared" si="2"/>
        <v>-2957885.25</v>
      </c>
      <c r="K17" s="9">
        <f t="shared" si="3"/>
        <v>1404210.75</v>
      </c>
      <c r="L17" t="s">
        <v>19</v>
      </c>
      <c r="M17" t="s">
        <v>20</v>
      </c>
      <c r="N17" s="8">
        <f t="shared" si="4"/>
        <v>709943.25</v>
      </c>
      <c r="O17" s="8">
        <f t="shared" si="5"/>
        <v>2181048</v>
      </c>
      <c r="P17" s="8">
        <v>167724076.94444445</v>
      </c>
      <c r="Q17" s="10">
        <f t="shared" si="8"/>
        <v>1.3003785978338891E-2</v>
      </c>
      <c r="R17" s="8">
        <f t="shared" si="6"/>
        <v>-16386</v>
      </c>
      <c r="S17" s="8">
        <f t="shared" si="7"/>
        <v>-10921626</v>
      </c>
      <c r="T17" s="10">
        <f t="shared" si="9"/>
        <v>666.52178689124867</v>
      </c>
    </row>
    <row r="18" spans="1:20" x14ac:dyDescent="0.25">
      <c r="A18">
        <v>23</v>
      </c>
      <c r="B18">
        <v>2024</v>
      </c>
      <c r="C18" t="s">
        <v>18</v>
      </c>
      <c r="D18" s="8">
        <v>44485248</v>
      </c>
      <c r="E18" s="8">
        <v>32723390</v>
      </c>
      <c r="F18" s="8">
        <v>43692116</v>
      </c>
      <c r="G18" s="8">
        <v>34593321.5</v>
      </c>
      <c r="H18" s="9">
        <f t="shared" si="0"/>
        <v>793132</v>
      </c>
      <c r="I18" s="9">
        <f t="shared" si="1"/>
        <v>-1869931.5</v>
      </c>
      <c r="J18" s="9">
        <f t="shared" si="2"/>
        <v>-4050979.5</v>
      </c>
      <c r="K18" s="9">
        <f t="shared" si="3"/>
        <v>311116.5</v>
      </c>
      <c r="L18" t="s">
        <v>19</v>
      </c>
      <c r="M18" t="s">
        <v>20</v>
      </c>
      <c r="N18" s="8">
        <f t="shared" si="4"/>
        <v>2663063.5</v>
      </c>
      <c r="O18" s="8">
        <f t="shared" si="5"/>
        <v>2181048</v>
      </c>
      <c r="P18" s="8">
        <v>167724076.94444445</v>
      </c>
      <c r="Q18" s="10">
        <f t="shared" si="8"/>
        <v>1.3003785978338891E-2</v>
      </c>
      <c r="R18" s="8">
        <f t="shared" si="6"/>
        <v>-16386</v>
      </c>
      <c r="S18" s="8">
        <f t="shared" si="7"/>
        <v>-10921626</v>
      </c>
      <c r="T18" s="10">
        <f t="shared" si="9"/>
        <v>666.52178689124867</v>
      </c>
    </row>
    <row r="19" spans="1:20" x14ac:dyDescent="0.25">
      <c r="A19">
        <v>24</v>
      </c>
      <c r="B19">
        <v>2024</v>
      </c>
      <c r="C19" t="s">
        <v>18</v>
      </c>
      <c r="D19" s="8">
        <v>32361402</v>
      </c>
      <c r="E19" s="8">
        <v>32617212</v>
      </c>
      <c r="F19" s="8">
        <v>30525756</v>
      </c>
      <c r="G19" s="8">
        <v>34645582.25</v>
      </c>
      <c r="H19" s="9">
        <f t="shared" si="0"/>
        <v>1835646</v>
      </c>
      <c r="I19" s="9">
        <f t="shared" si="1"/>
        <v>-2028370.25</v>
      </c>
      <c r="J19" s="9">
        <f t="shared" si="2"/>
        <v>-4209418.25</v>
      </c>
      <c r="K19" s="9">
        <f t="shared" si="3"/>
        <v>152677.75</v>
      </c>
      <c r="L19" t="s">
        <v>19</v>
      </c>
      <c r="M19" t="s">
        <v>20</v>
      </c>
      <c r="N19" s="8">
        <f t="shared" si="4"/>
        <v>3864016.25</v>
      </c>
      <c r="O19" s="8">
        <f t="shared" si="5"/>
        <v>2181048</v>
      </c>
      <c r="P19" s="8">
        <v>167724076.94444445</v>
      </c>
      <c r="Q19" s="10">
        <f t="shared" si="8"/>
        <v>1.3003785978338891E-2</v>
      </c>
      <c r="R19" s="8">
        <f t="shared" si="6"/>
        <v>-16386</v>
      </c>
      <c r="S19" s="8">
        <f t="shared" si="7"/>
        <v>-10921626</v>
      </c>
      <c r="T19" s="10">
        <f t="shared" si="9"/>
        <v>666.52178689124867</v>
      </c>
    </row>
    <row r="20" spans="1:20" x14ac:dyDescent="0.25">
      <c r="A20">
        <v>25</v>
      </c>
      <c r="B20">
        <v>2024</v>
      </c>
      <c r="C20" t="s">
        <v>18</v>
      </c>
      <c r="D20" s="8">
        <v>34212136</v>
      </c>
      <c r="E20" s="8">
        <v>32360783</v>
      </c>
      <c r="F20" s="8">
        <v>36192550</v>
      </c>
      <c r="G20" s="8">
        <v>35220619</v>
      </c>
      <c r="H20" s="9">
        <f t="shared" si="0"/>
        <v>-1980414</v>
      </c>
      <c r="I20" s="9">
        <f t="shared" si="1"/>
        <v>-2859836</v>
      </c>
      <c r="J20" s="9">
        <f t="shared" si="2"/>
        <v>-5040884</v>
      </c>
      <c r="K20" s="9">
        <f t="shared" si="3"/>
        <v>-678788</v>
      </c>
      <c r="L20" t="s">
        <v>19</v>
      </c>
      <c r="M20" t="s">
        <v>20</v>
      </c>
      <c r="N20" s="8">
        <f t="shared" si="4"/>
        <v>879422</v>
      </c>
      <c r="O20" s="8">
        <f t="shared" si="5"/>
        <v>2181048</v>
      </c>
      <c r="P20" s="8">
        <v>167724076.94444445</v>
      </c>
      <c r="Q20" s="10">
        <f t="shared" si="8"/>
        <v>1.3003785978338891E-2</v>
      </c>
      <c r="R20" s="8">
        <f t="shared" si="6"/>
        <v>-16386</v>
      </c>
      <c r="S20" s="8">
        <f t="shared" si="7"/>
        <v>-10921626</v>
      </c>
      <c r="T20" s="10">
        <f t="shared" si="9"/>
        <v>666.52178689124867</v>
      </c>
    </row>
    <row r="21" spans="1:20" x14ac:dyDescent="0.25">
      <c r="A21">
        <v>26</v>
      </c>
      <c r="B21">
        <v>2024</v>
      </c>
      <c r="C21" t="s">
        <v>18</v>
      </c>
      <c r="D21" s="8">
        <v>31457201</v>
      </c>
      <c r="E21" s="8">
        <v>32203414.75</v>
      </c>
      <c r="F21" s="8">
        <v>32055057</v>
      </c>
      <c r="G21" s="8">
        <v>35590065.75</v>
      </c>
      <c r="H21" s="9">
        <f t="shared" si="0"/>
        <v>-597856</v>
      </c>
      <c r="I21" s="9">
        <f t="shared" si="1"/>
        <v>-3386651</v>
      </c>
      <c r="J21" s="9">
        <f t="shared" si="2"/>
        <v>-5567699</v>
      </c>
      <c r="K21" s="9">
        <f t="shared" si="3"/>
        <v>-1205603</v>
      </c>
      <c r="L21" t="s">
        <v>19</v>
      </c>
      <c r="M21" t="s">
        <v>20</v>
      </c>
      <c r="N21" s="8">
        <f t="shared" si="4"/>
        <v>2788795</v>
      </c>
      <c r="O21" s="8">
        <f t="shared" si="5"/>
        <v>2181048</v>
      </c>
      <c r="P21" s="8">
        <v>167724076.94444445</v>
      </c>
      <c r="Q21" s="10">
        <f t="shared" si="8"/>
        <v>1.3003785978338891E-2</v>
      </c>
      <c r="R21" s="8">
        <f t="shared" si="6"/>
        <v>-16386</v>
      </c>
      <c r="S21" s="8">
        <f t="shared" si="7"/>
        <v>-10921626</v>
      </c>
      <c r="T21" s="10">
        <f t="shared" si="9"/>
        <v>666.52178689124867</v>
      </c>
    </row>
    <row r="22" spans="1:20" x14ac:dyDescent="0.25">
      <c r="A22">
        <v>22</v>
      </c>
      <c r="B22">
        <v>2024</v>
      </c>
      <c r="C22" t="s">
        <v>21</v>
      </c>
      <c r="D22" s="8">
        <v>2667120</v>
      </c>
      <c r="E22" s="8">
        <v>2061544.375</v>
      </c>
      <c r="F22" s="8">
        <v>2577967</v>
      </c>
      <c r="G22" s="8">
        <v>2892981.75</v>
      </c>
      <c r="H22" s="9">
        <f t="shared" si="0"/>
        <v>89153</v>
      </c>
      <c r="I22" s="9">
        <f t="shared" si="1"/>
        <v>-831437.375</v>
      </c>
      <c r="J22" s="9">
        <f t="shared" si="2"/>
        <v>-2786591.2749999999</v>
      </c>
      <c r="K22" s="9">
        <f t="shared" si="3"/>
        <v>1123716.5249999999</v>
      </c>
      <c r="L22" t="s">
        <v>12</v>
      </c>
      <c r="M22" t="s">
        <v>13</v>
      </c>
      <c r="N22" s="8">
        <f t="shared" si="4"/>
        <v>920590.375</v>
      </c>
      <c r="O22" s="8">
        <f t="shared" si="5"/>
        <v>1955153.9</v>
      </c>
      <c r="P22" s="8">
        <v>112729674.27777778</v>
      </c>
      <c r="Q22" s="10">
        <f t="shared" si="8"/>
        <v>1.7343737685095187E-2</v>
      </c>
      <c r="R22" s="8">
        <f t="shared" si="6"/>
        <v>-17963255</v>
      </c>
      <c r="S22" s="8">
        <f t="shared" si="7"/>
        <v>-24458969.75</v>
      </c>
      <c r="T22" s="10">
        <f t="shared" si="9"/>
        <v>1.3616112308153505</v>
      </c>
    </row>
    <row r="23" spans="1:20" x14ac:dyDescent="0.25">
      <c r="A23">
        <v>23</v>
      </c>
      <c r="B23">
        <v>2024</v>
      </c>
      <c r="C23" t="s">
        <v>21</v>
      </c>
      <c r="D23" s="8">
        <v>27219686</v>
      </c>
      <c r="E23" s="8">
        <v>21967676</v>
      </c>
      <c r="F23" s="8">
        <v>29196469</v>
      </c>
      <c r="G23" s="8">
        <v>27614312.5</v>
      </c>
      <c r="H23" s="9">
        <f t="shared" si="0"/>
        <v>-1976783</v>
      </c>
      <c r="I23" s="9">
        <f t="shared" si="1"/>
        <v>-5646636.5</v>
      </c>
      <c r="J23" s="9">
        <f t="shared" si="2"/>
        <v>-7601790.4000000004</v>
      </c>
      <c r="K23" s="9">
        <f t="shared" si="3"/>
        <v>-3691482.6</v>
      </c>
      <c r="L23" t="s">
        <v>12</v>
      </c>
      <c r="M23" t="s">
        <v>13</v>
      </c>
      <c r="N23" s="8">
        <f t="shared" si="4"/>
        <v>3669853.5</v>
      </c>
      <c r="O23" s="8">
        <f t="shared" si="5"/>
        <v>1955153.9</v>
      </c>
      <c r="P23" s="8">
        <v>112729674.27777778</v>
      </c>
      <c r="Q23" s="10">
        <f t="shared" si="8"/>
        <v>1.7343737685095187E-2</v>
      </c>
      <c r="R23" s="8">
        <f t="shared" si="6"/>
        <v>-17963255</v>
      </c>
      <c r="S23" s="8">
        <f t="shared" si="7"/>
        <v>-24458969.75</v>
      </c>
      <c r="T23" s="10">
        <f t="shared" si="9"/>
        <v>1.3616112308153505</v>
      </c>
    </row>
    <row r="24" spans="1:20" x14ac:dyDescent="0.25">
      <c r="A24">
        <v>24</v>
      </c>
      <c r="B24">
        <v>2024</v>
      </c>
      <c r="C24" t="s">
        <v>21</v>
      </c>
      <c r="D24" s="8">
        <v>21675730</v>
      </c>
      <c r="E24" s="8">
        <v>22108356.625</v>
      </c>
      <c r="F24" s="8">
        <v>28821231</v>
      </c>
      <c r="G24" s="8">
        <v>27613830.25</v>
      </c>
      <c r="H24" s="9">
        <f t="shared" si="0"/>
        <v>-7145501</v>
      </c>
      <c r="I24" s="9">
        <f t="shared" si="1"/>
        <v>-5505473.625</v>
      </c>
      <c r="J24" s="9">
        <f t="shared" si="2"/>
        <v>-7460627.5250000004</v>
      </c>
      <c r="K24" s="9">
        <f t="shared" si="3"/>
        <v>-3550319.7250000001</v>
      </c>
      <c r="L24" t="s">
        <v>12</v>
      </c>
      <c r="M24" t="s">
        <v>13</v>
      </c>
      <c r="N24" s="8">
        <f t="shared" si="4"/>
        <v>1640027.375</v>
      </c>
      <c r="O24" s="8">
        <f t="shared" si="5"/>
        <v>1955153.9</v>
      </c>
      <c r="P24" s="8">
        <v>112729674.27777778</v>
      </c>
      <c r="Q24" s="10">
        <f t="shared" si="8"/>
        <v>1.7343737685095187E-2</v>
      </c>
      <c r="R24" s="8">
        <f t="shared" si="6"/>
        <v>-17963255</v>
      </c>
      <c r="S24" s="8">
        <f t="shared" si="7"/>
        <v>-24458969.75</v>
      </c>
      <c r="T24" s="10">
        <f t="shared" si="9"/>
        <v>1.3616112308153505</v>
      </c>
    </row>
    <row r="25" spans="1:20" x14ac:dyDescent="0.25">
      <c r="A25">
        <v>25</v>
      </c>
      <c r="B25">
        <v>2024</v>
      </c>
      <c r="C25" t="s">
        <v>21</v>
      </c>
      <c r="D25" s="8">
        <v>22506089</v>
      </c>
      <c r="E25" s="8">
        <v>22265759.75</v>
      </c>
      <c r="F25" s="8">
        <v>27435616</v>
      </c>
      <c r="G25" s="8">
        <v>28216523.75</v>
      </c>
      <c r="H25" s="9">
        <f t="shared" si="0"/>
        <v>-4929527</v>
      </c>
      <c r="I25" s="9">
        <f t="shared" si="1"/>
        <v>-5950764</v>
      </c>
      <c r="J25" s="9">
        <f t="shared" si="2"/>
        <v>-7905917.9000000004</v>
      </c>
      <c r="K25" s="9">
        <f t="shared" si="3"/>
        <v>-3995610.1</v>
      </c>
      <c r="L25" t="s">
        <v>12</v>
      </c>
      <c r="M25" t="s">
        <v>13</v>
      </c>
      <c r="N25" s="8">
        <f t="shared" si="4"/>
        <v>1021237</v>
      </c>
      <c r="O25" s="8">
        <f t="shared" si="5"/>
        <v>1955153.9</v>
      </c>
      <c r="P25" s="8">
        <v>112729674.27777778</v>
      </c>
      <c r="Q25" s="10">
        <f t="shared" si="8"/>
        <v>1.7343737685095187E-2</v>
      </c>
      <c r="R25" s="8">
        <f t="shared" si="6"/>
        <v>-17963255</v>
      </c>
      <c r="S25" s="8">
        <f t="shared" si="7"/>
        <v>-24458969.75</v>
      </c>
      <c r="T25" s="10">
        <f t="shared" si="9"/>
        <v>1.3616112308153505</v>
      </c>
    </row>
    <row r="26" spans="1:20" x14ac:dyDescent="0.25">
      <c r="A26">
        <v>26</v>
      </c>
      <c r="B26">
        <v>2024</v>
      </c>
      <c r="C26" t="s">
        <v>21</v>
      </c>
      <c r="D26" s="8">
        <v>18695683</v>
      </c>
      <c r="E26" s="8">
        <v>22410242</v>
      </c>
      <c r="F26" s="8">
        <v>22696280</v>
      </c>
      <c r="G26" s="8">
        <v>28934900.25</v>
      </c>
      <c r="H26" s="9">
        <f t="shared" si="0"/>
        <v>-4000597</v>
      </c>
      <c r="I26" s="9">
        <f t="shared" si="1"/>
        <v>-6524658.25</v>
      </c>
      <c r="J26" s="9">
        <f t="shared" si="2"/>
        <v>-8479812.1500000004</v>
      </c>
      <c r="K26" s="9">
        <f t="shared" si="3"/>
        <v>-4569504.3499999996</v>
      </c>
      <c r="L26" t="s">
        <v>12</v>
      </c>
      <c r="M26" t="s">
        <v>13</v>
      </c>
      <c r="N26" s="8">
        <f t="shared" si="4"/>
        <v>2524061.25</v>
      </c>
      <c r="O26" s="8">
        <f t="shared" si="5"/>
        <v>1955153.9</v>
      </c>
      <c r="P26" s="8">
        <v>112729674.27777778</v>
      </c>
      <c r="Q26" s="10">
        <f t="shared" si="8"/>
        <v>1.7343737685095187E-2</v>
      </c>
      <c r="R26" s="8">
        <f t="shared" si="6"/>
        <v>-17963255</v>
      </c>
      <c r="S26" s="8">
        <f t="shared" si="7"/>
        <v>-24458969.75</v>
      </c>
      <c r="T26" s="10">
        <f t="shared" si="9"/>
        <v>1.3616112308153505</v>
      </c>
    </row>
    <row r="27" spans="1:20" x14ac:dyDescent="0.25">
      <c r="A27">
        <v>22</v>
      </c>
      <c r="B27">
        <v>2024</v>
      </c>
      <c r="C27" t="s">
        <v>22</v>
      </c>
      <c r="D27" s="8">
        <v>9106946</v>
      </c>
      <c r="E27" s="8">
        <v>6347418</v>
      </c>
      <c r="F27" s="8">
        <v>7950304</v>
      </c>
      <c r="G27" s="8">
        <v>10438382</v>
      </c>
      <c r="H27" s="9">
        <f t="shared" si="0"/>
        <v>1156642</v>
      </c>
      <c r="I27" s="9">
        <f t="shared" si="1"/>
        <v>-4090964</v>
      </c>
      <c r="J27" s="9">
        <f t="shared" si="2"/>
        <v>-10620905.300000001</v>
      </c>
      <c r="K27" s="9">
        <f t="shared" si="3"/>
        <v>2438977.2999999998</v>
      </c>
      <c r="L27" t="s">
        <v>12</v>
      </c>
      <c r="M27" t="s">
        <v>13</v>
      </c>
      <c r="N27" s="8">
        <f t="shared" si="4"/>
        <v>5247606</v>
      </c>
      <c r="O27" s="8">
        <f t="shared" si="5"/>
        <v>6529941.2999999998</v>
      </c>
      <c r="P27" s="8">
        <v>430009853.72222221</v>
      </c>
      <c r="Q27" s="10">
        <f t="shared" si="8"/>
        <v>1.5185562013232868E-2</v>
      </c>
      <c r="R27" s="8">
        <f t="shared" si="6"/>
        <v>-105739801</v>
      </c>
      <c r="S27" s="8">
        <f t="shared" si="7"/>
        <v>-118885308.5</v>
      </c>
      <c r="T27" s="10">
        <f t="shared" si="9"/>
        <v>1.1243193894416352</v>
      </c>
    </row>
    <row r="28" spans="1:20" x14ac:dyDescent="0.25">
      <c r="A28">
        <v>23</v>
      </c>
      <c r="B28">
        <v>2024</v>
      </c>
      <c r="C28" t="s">
        <v>22</v>
      </c>
      <c r="D28" s="8">
        <v>72141071</v>
      </c>
      <c r="E28" s="8">
        <v>69864909</v>
      </c>
      <c r="F28" s="8">
        <v>101618458</v>
      </c>
      <c r="G28" s="8">
        <v>97529859</v>
      </c>
      <c r="H28" s="9">
        <f t="shared" si="0"/>
        <v>-29477387</v>
      </c>
      <c r="I28" s="9">
        <f t="shared" si="1"/>
        <v>-27664950</v>
      </c>
      <c r="J28" s="9">
        <f t="shared" si="2"/>
        <v>-34194891.299999997</v>
      </c>
      <c r="K28" s="9">
        <f t="shared" si="3"/>
        <v>-21135008.699999999</v>
      </c>
      <c r="L28" t="s">
        <v>12</v>
      </c>
      <c r="M28" t="s">
        <v>13</v>
      </c>
      <c r="N28" s="8">
        <f t="shared" si="4"/>
        <v>1812437</v>
      </c>
      <c r="O28" s="8">
        <f t="shared" si="5"/>
        <v>6529941.2999999998</v>
      </c>
      <c r="P28" s="8">
        <v>430009853.72222221</v>
      </c>
      <c r="Q28" s="10">
        <f t="shared" si="8"/>
        <v>1.5185562013232868E-2</v>
      </c>
      <c r="R28" s="8">
        <f t="shared" si="6"/>
        <v>-105739801</v>
      </c>
      <c r="S28" s="8">
        <f t="shared" si="7"/>
        <v>-118885308.5</v>
      </c>
      <c r="T28" s="10">
        <f t="shared" si="9"/>
        <v>1.1243193894416352</v>
      </c>
    </row>
    <row r="29" spans="1:20" x14ac:dyDescent="0.25">
      <c r="A29">
        <v>24</v>
      </c>
      <c r="B29">
        <v>2024</v>
      </c>
      <c r="C29" t="s">
        <v>22</v>
      </c>
      <c r="D29" s="8">
        <v>76113670</v>
      </c>
      <c r="E29" s="8">
        <v>68178020</v>
      </c>
      <c r="F29" s="8">
        <v>100361334</v>
      </c>
      <c r="G29" s="8">
        <v>94809370</v>
      </c>
      <c r="H29" s="9">
        <f t="shared" si="0"/>
        <v>-24247664</v>
      </c>
      <c r="I29" s="9">
        <f t="shared" si="1"/>
        <v>-26631350</v>
      </c>
      <c r="J29" s="9">
        <f t="shared" si="2"/>
        <v>-33161291.300000001</v>
      </c>
      <c r="K29" s="9">
        <f t="shared" si="3"/>
        <v>-20101408.699999999</v>
      </c>
      <c r="L29" t="s">
        <v>12</v>
      </c>
      <c r="M29" t="s">
        <v>13</v>
      </c>
      <c r="N29" s="8">
        <f t="shared" si="4"/>
        <v>2383686</v>
      </c>
      <c r="O29" s="8">
        <f t="shared" si="5"/>
        <v>6529941.2999999998</v>
      </c>
      <c r="P29" s="8">
        <v>430009853.72222221</v>
      </c>
      <c r="Q29" s="10">
        <f t="shared" si="8"/>
        <v>1.5185562013232868E-2</v>
      </c>
      <c r="R29" s="8">
        <f t="shared" si="6"/>
        <v>-105739801</v>
      </c>
      <c r="S29" s="8">
        <f t="shared" si="7"/>
        <v>-118885308.5</v>
      </c>
      <c r="T29" s="10">
        <f t="shared" si="9"/>
        <v>1.1243193894416352</v>
      </c>
    </row>
    <row r="30" spans="1:20" x14ac:dyDescent="0.25">
      <c r="A30">
        <v>25</v>
      </c>
      <c r="B30">
        <v>2024</v>
      </c>
      <c r="C30" t="s">
        <v>22</v>
      </c>
      <c r="D30" s="8">
        <v>70663959</v>
      </c>
      <c r="E30" s="8">
        <v>69818201.5</v>
      </c>
      <c r="F30" s="8">
        <v>106861177</v>
      </c>
      <c r="G30" s="8">
        <v>98075757</v>
      </c>
      <c r="H30" s="9">
        <f t="shared" si="0"/>
        <v>-36197218</v>
      </c>
      <c r="I30" s="9">
        <f t="shared" si="1"/>
        <v>-28257555.5</v>
      </c>
      <c r="J30" s="9">
        <f t="shared" si="2"/>
        <v>-34787496.799999997</v>
      </c>
      <c r="K30" s="9">
        <f t="shared" si="3"/>
        <v>-21727614.199999999</v>
      </c>
      <c r="L30" t="s">
        <v>12</v>
      </c>
      <c r="M30" t="s">
        <v>13</v>
      </c>
      <c r="N30" s="8">
        <f t="shared" si="4"/>
        <v>7939662.5</v>
      </c>
      <c r="O30" s="8">
        <f t="shared" si="5"/>
        <v>6529941.2999999998</v>
      </c>
      <c r="P30" s="8">
        <v>430009853.72222221</v>
      </c>
      <c r="Q30" s="10">
        <f t="shared" si="8"/>
        <v>1.5185562013232868E-2</v>
      </c>
      <c r="R30" s="8">
        <f t="shared" si="6"/>
        <v>-105739801</v>
      </c>
      <c r="S30" s="8">
        <f t="shared" si="7"/>
        <v>-118885308.5</v>
      </c>
      <c r="T30" s="10">
        <f t="shared" si="9"/>
        <v>1.1243193894416352</v>
      </c>
    </row>
    <row r="31" spans="1:20" x14ac:dyDescent="0.25">
      <c r="A31">
        <v>26</v>
      </c>
      <c r="B31">
        <v>2024</v>
      </c>
      <c r="C31" t="s">
        <v>22</v>
      </c>
      <c r="D31" s="8">
        <v>61015259</v>
      </c>
      <c r="E31" s="8">
        <v>69519602</v>
      </c>
      <c r="F31" s="8">
        <v>77989433</v>
      </c>
      <c r="G31" s="8">
        <v>101760091</v>
      </c>
      <c r="H31" s="9">
        <f t="shared" si="0"/>
        <v>-16974174</v>
      </c>
      <c r="I31" s="9">
        <f t="shared" si="1"/>
        <v>-32240489</v>
      </c>
      <c r="J31" s="9">
        <f t="shared" si="2"/>
        <v>-38770430.299999997</v>
      </c>
      <c r="K31" s="9">
        <f t="shared" si="3"/>
        <v>-25710547.699999999</v>
      </c>
      <c r="L31" t="s">
        <v>12</v>
      </c>
      <c r="M31" t="s">
        <v>13</v>
      </c>
      <c r="N31" s="8">
        <f t="shared" si="4"/>
        <v>15266315</v>
      </c>
      <c r="O31" s="8">
        <f t="shared" si="5"/>
        <v>6529941.2999999998</v>
      </c>
      <c r="P31" s="8">
        <v>430009853.72222221</v>
      </c>
      <c r="Q31" s="10">
        <f t="shared" si="8"/>
        <v>1.5185562013232868E-2</v>
      </c>
      <c r="R31" s="8">
        <f t="shared" si="6"/>
        <v>-105739801</v>
      </c>
      <c r="S31" s="8">
        <f t="shared" si="7"/>
        <v>-118885308.5</v>
      </c>
      <c r="T31" s="10">
        <f t="shared" si="9"/>
        <v>1.1243193894416352</v>
      </c>
    </row>
    <row r="32" spans="1:20" x14ac:dyDescent="0.25">
      <c r="A32">
        <v>22</v>
      </c>
      <c r="B32">
        <v>2024</v>
      </c>
      <c r="C32" t="s">
        <v>23</v>
      </c>
      <c r="D32" s="8">
        <v>1082016</v>
      </c>
      <c r="E32" s="8">
        <v>1028996.875</v>
      </c>
      <c r="F32" s="8">
        <v>499873</v>
      </c>
      <c r="G32" s="8">
        <v>662801.75</v>
      </c>
      <c r="H32" s="9">
        <f t="shared" si="0"/>
        <v>582143</v>
      </c>
      <c r="I32" s="9">
        <f t="shared" si="1"/>
        <v>366195.125</v>
      </c>
      <c r="J32" s="9">
        <f t="shared" si="2"/>
        <v>-474365.07499999995</v>
      </c>
      <c r="K32" s="9">
        <f t="shared" si="3"/>
        <v>1206755.325</v>
      </c>
      <c r="L32" t="s">
        <v>12</v>
      </c>
      <c r="M32" t="s">
        <v>13</v>
      </c>
      <c r="N32" s="8">
        <f t="shared" si="4"/>
        <v>215947.875</v>
      </c>
      <c r="O32" s="8">
        <f t="shared" si="5"/>
        <v>840560.2</v>
      </c>
      <c r="P32" s="8">
        <v>41280161.75</v>
      </c>
      <c r="Q32" s="10">
        <f t="shared" si="8"/>
        <v>2.0362328158755338E-2</v>
      </c>
      <c r="R32" s="8">
        <f t="shared" si="6"/>
        <v>12401036</v>
      </c>
      <c r="S32" s="8">
        <f t="shared" si="7"/>
        <v>12966553.75</v>
      </c>
      <c r="T32" s="10">
        <f t="shared" si="9"/>
        <v>1.0456024601492973</v>
      </c>
    </row>
    <row r="33" spans="1:20" x14ac:dyDescent="0.25">
      <c r="A33">
        <v>23</v>
      </c>
      <c r="B33">
        <v>2024</v>
      </c>
      <c r="C33" t="s">
        <v>23</v>
      </c>
      <c r="D33" s="8">
        <v>11488680</v>
      </c>
      <c r="E33" s="8">
        <v>10022608.375</v>
      </c>
      <c r="F33" s="8">
        <v>6754508</v>
      </c>
      <c r="G33" s="8">
        <v>6891130.125</v>
      </c>
      <c r="H33" s="9">
        <f t="shared" si="0"/>
        <v>4734172</v>
      </c>
      <c r="I33" s="9">
        <f t="shared" si="1"/>
        <v>3131478.25</v>
      </c>
      <c r="J33" s="9">
        <f t="shared" si="2"/>
        <v>2290918.0499999998</v>
      </c>
      <c r="K33" s="9">
        <f t="shared" si="3"/>
        <v>3972038.45</v>
      </c>
      <c r="L33" t="s">
        <v>12</v>
      </c>
      <c r="M33" t="s">
        <v>13</v>
      </c>
      <c r="N33" s="8">
        <f t="shared" si="4"/>
        <v>1602693.75</v>
      </c>
      <c r="O33" s="8">
        <f t="shared" si="5"/>
        <v>840560.2</v>
      </c>
      <c r="P33" s="8">
        <v>41280161.75</v>
      </c>
      <c r="Q33" s="10">
        <f t="shared" si="8"/>
        <v>2.0362328158755338E-2</v>
      </c>
      <c r="R33" s="8">
        <f t="shared" si="6"/>
        <v>12401036</v>
      </c>
      <c r="S33" s="8">
        <f t="shared" si="7"/>
        <v>12966553.75</v>
      </c>
      <c r="T33" s="10">
        <f t="shared" si="9"/>
        <v>1.0456024601492973</v>
      </c>
    </row>
    <row r="34" spans="1:20" x14ac:dyDescent="0.25">
      <c r="A34">
        <v>24</v>
      </c>
      <c r="B34">
        <v>2024</v>
      </c>
      <c r="C34" t="s">
        <v>23</v>
      </c>
      <c r="D34" s="8">
        <v>9983659</v>
      </c>
      <c r="E34" s="8">
        <v>10064473.75</v>
      </c>
      <c r="F34" s="8">
        <v>8175250</v>
      </c>
      <c r="G34" s="8">
        <v>6884246.125</v>
      </c>
      <c r="H34" s="9">
        <f t="shared" si="0"/>
        <v>1808409</v>
      </c>
      <c r="I34" s="9">
        <f t="shared" si="1"/>
        <v>3180227.625</v>
      </c>
      <c r="J34" s="9">
        <f t="shared" si="2"/>
        <v>2339667.4249999998</v>
      </c>
      <c r="K34" s="9">
        <f t="shared" si="3"/>
        <v>4020787.8250000002</v>
      </c>
      <c r="L34" t="s">
        <v>12</v>
      </c>
      <c r="M34" t="s">
        <v>13</v>
      </c>
      <c r="N34" s="8">
        <f t="shared" si="4"/>
        <v>1371818.625</v>
      </c>
      <c r="O34" s="8">
        <f t="shared" si="5"/>
        <v>840560.2</v>
      </c>
      <c r="P34" s="8">
        <v>41280161.75</v>
      </c>
      <c r="Q34" s="10">
        <f t="shared" si="8"/>
        <v>2.0362328158755338E-2</v>
      </c>
      <c r="R34" s="8">
        <f t="shared" si="6"/>
        <v>12401036</v>
      </c>
      <c r="S34" s="8">
        <f t="shared" si="7"/>
        <v>12966553.75</v>
      </c>
      <c r="T34" s="10">
        <f t="shared" si="9"/>
        <v>1.0456024601492973</v>
      </c>
    </row>
    <row r="35" spans="1:20" x14ac:dyDescent="0.25">
      <c r="A35">
        <v>25</v>
      </c>
      <c r="B35">
        <v>2024</v>
      </c>
      <c r="C35" t="s">
        <v>23</v>
      </c>
      <c r="D35" s="8">
        <v>9351992</v>
      </c>
      <c r="E35" s="8">
        <v>10192349.6875</v>
      </c>
      <c r="F35" s="8">
        <v>6408901</v>
      </c>
      <c r="G35" s="8">
        <v>7085995.875</v>
      </c>
      <c r="H35" s="9">
        <f t="shared" si="0"/>
        <v>2943091</v>
      </c>
      <c r="I35" s="9">
        <f t="shared" si="1"/>
        <v>3106353.8125</v>
      </c>
      <c r="J35" s="9">
        <f t="shared" si="2"/>
        <v>2265793.6124999998</v>
      </c>
      <c r="K35" s="9">
        <f t="shared" si="3"/>
        <v>3946914.0125000002</v>
      </c>
      <c r="L35" t="s">
        <v>12</v>
      </c>
      <c r="M35" t="s">
        <v>13</v>
      </c>
      <c r="N35" s="8">
        <f t="shared" si="4"/>
        <v>163262.8125</v>
      </c>
      <c r="O35" s="8">
        <f t="shared" si="5"/>
        <v>840560.2</v>
      </c>
      <c r="P35" s="8">
        <v>41280161.75</v>
      </c>
      <c r="Q35" s="10">
        <f t="shared" si="8"/>
        <v>2.0362328158755338E-2</v>
      </c>
      <c r="R35" s="8">
        <f t="shared" si="6"/>
        <v>12401036</v>
      </c>
      <c r="S35" s="8">
        <f t="shared" si="7"/>
        <v>12966553.75</v>
      </c>
      <c r="T35" s="10">
        <f t="shared" si="9"/>
        <v>1.0456024601492973</v>
      </c>
    </row>
    <row r="36" spans="1:20" x14ac:dyDescent="0.25">
      <c r="A36">
        <v>26</v>
      </c>
      <c r="B36">
        <v>2024</v>
      </c>
      <c r="C36" t="s">
        <v>23</v>
      </c>
      <c r="D36" s="8">
        <v>9982949</v>
      </c>
      <c r="E36" s="8">
        <v>10199173.25</v>
      </c>
      <c r="F36" s="8">
        <v>7649728</v>
      </c>
      <c r="G36" s="8">
        <v>7016874.3125</v>
      </c>
      <c r="H36" s="9">
        <f t="shared" si="0"/>
        <v>2333221</v>
      </c>
      <c r="I36" s="9">
        <f t="shared" si="1"/>
        <v>3182298.9375</v>
      </c>
      <c r="J36" s="9">
        <f t="shared" si="2"/>
        <v>2341738.7374999998</v>
      </c>
      <c r="K36" s="9">
        <f t="shared" si="3"/>
        <v>4022859.1375000002</v>
      </c>
      <c r="L36" t="s">
        <v>12</v>
      </c>
      <c r="M36" t="s">
        <v>13</v>
      </c>
      <c r="N36" s="8">
        <f t="shared" si="4"/>
        <v>849077.9375</v>
      </c>
      <c r="O36" s="8">
        <f t="shared" si="5"/>
        <v>840560.2</v>
      </c>
      <c r="P36" s="8">
        <v>41280161.75</v>
      </c>
      <c r="Q36" s="10">
        <f t="shared" si="8"/>
        <v>2.0362328158755338E-2</v>
      </c>
      <c r="R36" s="8">
        <f t="shared" si="6"/>
        <v>12401036</v>
      </c>
      <c r="S36" s="8">
        <f t="shared" si="7"/>
        <v>12966553.75</v>
      </c>
      <c r="T36" s="10">
        <f t="shared" si="9"/>
        <v>1.0456024601492973</v>
      </c>
    </row>
    <row r="37" spans="1:20" x14ac:dyDescent="0.25">
      <c r="A37">
        <v>22</v>
      </c>
      <c r="B37">
        <v>2024</v>
      </c>
      <c r="C37" s="12" t="s">
        <v>24</v>
      </c>
      <c r="D37" s="8">
        <v>4682519</v>
      </c>
      <c r="E37" s="8">
        <v>5339720</v>
      </c>
      <c r="F37" s="8">
        <v>5742891</v>
      </c>
      <c r="G37" s="8">
        <v>7013588</v>
      </c>
      <c r="H37" s="9">
        <f t="shared" si="0"/>
        <v>-1060372</v>
      </c>
      <c r="I37" s="9">
        <f t="shared" si="1"/>
        <v>-1673868</v>
      </c>
      <c r="J37" s="9">
        <f t="shared" si="2"/>
        <v>-6866332.7999999998</v>
      </c>
      <c r="K37" s="9">
        <f t="shared" si="3"/>
        <v>3518596.8</v>
      </c>
      <c r="L37" s="12" t="s">
        <v>12</v>
      </c>
      <c r="M37" t="s">
        <v>13</v>
      </c>
      <c r="N37" s="8">
        <f t="shared" si="4"/>
        <v>613496</v>
      </c>
      <c r="O37" s="8">
        <f t="shared" si="5"/>
        <v>5192464.8</v>
      </c>
      <c r="P37" s="8">
        <v>244419692.22222221</v>
      </c>
      <c r="Q37" s="10">
        <f t="shared" si="8"/>
        <v>2.1244052607999764E-2</v>
      </c>
      <c r="R37" s="8">
        <f t="shared" si="6"/>
        <v>-18611547</v>
      </c>
      <c r="S37" s="8">
        <f t="shared" si="7"/>
        <v>-36979314</v>
      </c>
      <c r="T37" s="10">
        <f t="shared" si="9"/>
        <v>1.9869016799087147</v>
      </c>
    </row>
    <row r="38" spans="1:20" x14ac:dyDescent="0.25">
      <c r="A38">
        <v>23</v>
      </c>
      <c r="B38">
        <v>2024</v>
      </c>
      <c r="C38" s="12" t="s">
        <v>24</v>
      </c>
      <c r="D38" s="8">
        <v>64324920</v>
      </c>
      <c r="E38" s="8">
        <v>54737647</v>
      </c>
      <c r="F38" s="8">
        <v>56826004</v>
      </c>
      <c r="G38" s="8">
        <v>61968877.5</v>
      </c>
      <c r="H38" s="9">
        <f t="shared" si="0"/>
        <v>7498916</v>
      </c>
      <c r="I38" s="9">
        <f t="shared" si="1"/>
        <v>-7231230.5</v>
      </c>
      <c r="J38" s="9">
        <f t="shared" si="2"/>
        <v>-12423695.300000001</v>
      </c>
      <c r="K38" s="9">
        <f t="shared" si="3"/>
        <v>-2038765.7000000002</v>
      </c>
      <c r="L38" s="12" t="s">
        <v>12</v>
      </c>
      <c r="M38" t="s">
        <v>13</v>
      </c>
      <c r="N38" s="8">
        <f t="shared" si="4"/>
        <v>14730146.5</v>
      </c>
      <c r="O38" s="8">
        <f t="shared" si="5"/>
        <v>5192464.8</v>
      </c>
      <c r="P38" s="8">
        <v>244419692.22222221</v>
      </c>
      <c r="Q38" s="10">
        <f t="shared" si="8"/>
        <v>2.1244052607999764E-2</v>
      </c>
      <c r="R38" s="8">
        <f t="shared" si="6"/>
        <v>-18611547</v>
      </c>
      <c r="S38" s="8">
        <f t="shared" si="7"/>
        <v>-36979314</v>
      </c>
      <c r="T38" s="10">
        <f t="shared" si="9"/>
        <v>1.9869016799087147</v>
      </c>
    </row>
    <row r="39" spans="1:20" x14ac:dyDescent="0.25">
      <c r="A39">
        <v>24</v>
      </c>
      <c r="B39">
        <v>2024</v>
      </c>
      <c r="C39" s="12" t="s">
        <v>24</v>
      </c>
      <c r="D39" s="8">
        <v>50012520</v>
      </c>
      <c r="E39" s="8">
        <v>54344928.5</v>
      </c>
      <c r="F39" s="8">
        <v>54854369</v>
      </c>
      <c r="G39" s="8">
        <v>61561063</v>
      </c>
      <c r="H39" s="9">
        <f t="shared" si="0"/>
        <v>-4841849</v>
      </c>
      <c r="I39" s="9">
        <f t="shared" si="1"/>
        <v>-7216134.5</v>
      </c>
      <c r="J39" s="9">
        <f t="shared" si="2"/>
        <v>-12408599.300000001</v>
      </c>
      <c r="K39" s="9">
        <f t="shared" si="3"/>
        <v>-2023669.7000000002</v>
      </c>
      <c r="L39" s="12" t="s">
        <v>12</v>
      </c>
      <c r="M39" t="s">
        <v>13</v>
      </c>
      <c r="N39" s="8">
        <f t="shared" si="4"/>
        <v>2374285.5</v>
      </c>
      <c r="O39" s="8">
        <f t="shared" si="5"/>
        <v>5192464.8</v>
      </c>
      <c r="P39" s="8">
        <v>244419692.22222221</v>
      </c>
      <c r="Q39" s="10">
        <f t="shared" si="8"/>
        <v>2.1244052607999764E-2</v>
      </c>
      <c r="R39" s="8">
        <f t="shared" si="6"/>
        <v>-18611547</v>
      </c>
      <c r="S39" s="8">
        <f t="shared" si="7"/>
        <v>-36979314</v>
      </c>
      <c r="T39" s="10">
        <f t="shared" si="9"/>
        <v>1.9869016799087147</v>
      </c>
    </row>
    <row r="40" spans="1:20" x14ac:dyDescent="0.25">
      <c r="A40">
        <v>25</v>
      </c>
      <c r="B40">
        <v>2024</v>
      </c>
      <c r="C40" s="12" t="s">
        <v>24</v>
      </c>
      <c r="D40" s="8">
        <v>54731334</v>
      </c>
      <c r="E40" s="8">
        <v>54074696</v>
      </c>
      <c r="F40" s="8">
        <v>60364628</v>
      </c>
      <c r="G40" s="8">
        <v>64155107.5</v>
      </c>
      <c r="H40" s="9">
        <f t="shared" si="0"/>
        <v>-5633294</v>
      </c>
      <c r="I40" s="9">
        <f t="shared" si="1"/>
        <v>-10080411.5</v>
      </c>
      <c r="J40" s="9">
        <f t="shared" si="2"/>
        <v>-15272876.300000001</v>
      </c>
      <c r="K40" s="9">
        <f t="shared" si="3"/>
        <v>-4887946.7</v>
      </c>
      <c r="L40" s="12" t="s">
        <v>12</v>
      </c>
      <c r="M40" t="s">
        <v>13</v>
      </c>
      <c r="N40" s="8">
        <f t="shared" si="4"/>
        <v>4447117.5</v>
      </c>
      <c r="O40" s="8">
        <f t="shared" si="5"/>
        <v>5192464.8</v>
      </c>
      <c r="P40" s="8">
        <v>244419692.22222221</v>
      </c>
      <c r="Q40" s="10">
        <f t="shared" si="8"/>
        <v>2.1244052607999764E-2</v>
      </c>
      <c r="R40" s="8">
        <f t="shared" si="6"/>
        <v>-18611547</v>
      </c>
      <c r="S40" s="8">
        <f t="shared" si="7"/>
        <v>-36979314</v>
      </c>
      <c r="T40" s="10">
        <f t="shared" si="9"/>
        <v>1.9869016799087147</v>
      </c>
    </row>
    <row r="41" spans="1:20" x14ac:dyDescent="0.25">
      <c r="A41">
        <v>26</v>
      </c>
      <c r="B41">
        <v>2024</v>
      </c>
      <c r="C41" s="12" t="s">
        <v>24</v>
      </c>
      <c r="D41" s="8">
        <v>53434881</v>
      </c>
      <c r="E41" s="8">
        <v>54786187.5</v>
      </c>
      <c r="F41" s="8">
        <v>68009829</v>
      </c>
      <c r="G41" s="8">
        <v>65563857</v>
      </c>
      <c r="H41" s="9">
        <f t="shared" si="0"/>
        <v>-14574948</v>
      </c>
      <c r="I41" s="9">
        <f t="shared" si="1"/>
        <v>-10777669.5</v>
      </c>
      <c r="J41" s="9">
        <f t="shared" si="2"/>
        <v>-15970134.300000001</v>
      </c>
      <c r="K41" s="9">
        <f t="shared" si="3"/>
        <v>-5585204.7000000002</v>
      </c>
      <c r="L41" s="12" t="s">
        <v>12</v>
      </c>
      <c r="M41" t="s">
        <v>13</v>
      </c>
      <c r="N41" s="8">
        <f t="shared" si="4"/>
        <v>3797278.5</v>
      </c>
      <c r="O41" s="8">
        <f t="shared" si="5"/>
        <v>5192464.8</v>
      </c>
      <c r="P41" s="8">
        <v>244419692.22222221</v>
      </c>
      <c r="Q41" s="10">
        <f t="shared" si="8"/>
        <v>2.1244052607999764E-2</v>
      </c>
      <c r="R41" s="8">
        <f t="shared" si="6"/>
        <v>-18611547</v>
      </c>
      <c r="S41" s="8">
        <f t="shared" si="7"/>
        <v>-36979314</v>
      </c>
      <c r="T41" s="10">
        <f t="shared" si="9"/>
        <v>1.9869016799087147</v>
      </c>
    </row>
    <row r="42" spans="1:20" x14ac:dyDescent="0.25">
      <c r="A42">
        <v>22</v>
      </c>
      <c r="B42">
        <v>2024</v>
      </c>
      <c r="C42" t="s">
        <v>25</v>
      </c>
      <c r="D42" s="8">
        <v>2951293</v>
      </c>
      <c r="E42" s="8">
        <v>2824859.25</v>
      </c>
      <c r="F42" s="8">
        <v>3400491</v>
      </c>
      <c r="G42" s="8">
        <v>3534108</v>
      </c>
      <c r="H42" s="9">
        <f t="shared" si="0"/>
        <v>-449198</v>
      </c>
      <c r="I42" s="9">
        <f t="shared" si="1"/>
        <v>-709248.75</v>
      </c>
      <c r="J42" s="9">
        <f t="shared" si="2"/>
        <v>-2454928.6</v>
      </c>
      <c r="K42" s="9">
        <f t="shared" si="3"/>
        <v>1036431.1000000001</v>
      </c>
      <c r="L42" t="s">
        <v>15</v>
      </c>
      <c r="M42" s="11" t="s">
        <v>16</v>
      </c>
      <c r="N42" s="8">
        <f t="shared" si="4"/>
        <v>260050.75</v>
      </c>
      <c r="O42" s="8">
        <f t="shared" si="5"/>
        <v>1745679.85</v>
      </c>
      <c r="P42" s="8">
        <v>107985672.3888889</v>
      </c>
      <c r="Q42" s="10">
        <f t="shared" si="8"/>
        <v>1.6165846925629928E-2</v>
      </c>
      <c r="R42" s="8">
        <f t="shared" si="6"/>
        <v>-3995823</v>
      </c>
      <c r="S42" s="8">
        <f t="shared" si="7"/>
        <v>-12724222.25</v>
      </c>
      <c r="T42" s="10">
        <f t="shared" si="9"/>
        <v>3.1843808522049151</v>
      </c>
    </row>
    <row r="43" spans="1:20" x14ac:dyDescent="0.25">
      <c r="A43">
        <v>23</v>
      </c>
      <c r="B43">
        <v>2024</v>
      </c>
      <c r="C43" t="s">
        <v>25</v>
      </c>
      <c r="D43" s="8">
        <v>24357439</v>
      </c>
      <c r="E43" s="8">
        <v>23615997.25</v>
      </c>
      <c r="F43" s="8">
        <v>25805681</v>
      </c>
      <c r="G43" s="8">
        <v>26485896.5</v>
      </c>
      <c r="H43" s="9">
        <f t="shared" si="0"/>
        <v>-1448242</v>
      </c>
      <c r="I43" s="9">
        <f t="shared" si="1"/>
        <v>-2869899.25</v>
      </c>
      <c r="J43" s="9">
        <f t="shared" si="2"/>
        <v>-4615579.0999999996</v>
      </c>
      <c r="K43" s="9">
        <f t="shared" si="3"/>
        <v>-1124219.3999999999</v>
      </c>
      <c r="L43" t="s">
        <v>15</v>
      </c>
      <c r="M43" s="11" t="s">
        <v>16</v>
      </c>
      <c r="N43" s="8">
        <f t="shared" si="4"/>
        <v>1421657.25</v>
      </c>
      <c r="O43" s="8">
        <f t="shared" si="5"/>
        <v>1745679.85</v>
      </c>
      <c r="P43" s="8">
        <v>107985672.3888889</v>
      </c>
      <c r="Q43" s="10">
        <f t="shared" si="8"/>
        <v>1.6165846925629928E-2</v>
      </c>
      <c r="R43" s="8">
        <f t="shared" si="6"/>
        <v>-3995823</v>
      </c>
      <c r="S43" s="8">
        <f t="shared" si="7"/>
        <v>-12724222.25</v>
      </c>
      <c r="T43" s="10">
        <f t="shared" si="9"/>
        <v>3.1843808522049151</v>
      </c>
    </row>
    <row r="44" spans="1:20" x14ac:dyDescent="0.25">
      <c r="A44">
        <v>24</v>
      </c>
      <c r="B44">
        <v>2024</v>
      </c>
      <c r="C44" t="s">
        <v>25</v>
      </c>
      <c r="D44" s="8">
        <v>20347848</v>
      </c>
      <c r="E44" s="8">
        <v>23935280.5</v>
      </c>
      <c r="F44" s="8">
        <v>20444903</v>
      </c>
      <c r="G44" s="8">
        <v>26495754.75</v>
      </c>
      <c r="H44" s="9">
        <f t="shared" si="0"/>
        <v>-97055</v>
      </c>
      <c r="I44" s="9">
        <f t="shared" si="1"/>
        <v>-2560474.25</v>
      </c>
      <c r="J44" s="9">
        <f t="shared" si="2"/>
        <v>-4306154.0999999996</v>
      </c>
      <c r="K44" s="9">
        <f t="shared" si="3"/>
        <v>-814794.39999999991</v>
      </c>
      <c r="L44" t="s">
        <v>15</v>
      </c>
      <c r="M44" s="11" t="s">
        <v>16</v>
      </c>
      <c r="N44" s="8">
        <f t="shared" si="4"/>
        <v>2463419.25</v>
      </c>
      <c r="O44" s="8">
        <f t="shared" si="5"/>
        <v>1745679.85</v>
      </c>
      <c r="P44" s="8">
        <v>107985672.3888889</v>
      </c>
      <c r="Q44" s="10">
        <f t="shared" si="8"/>
        <v>1.6165846925629928E-2</v>
      </c>
      <c r="R44" s="8">
        <f t="shared" si="6"/>
        <v>-3995823</v>
      </c>
      <c r="S44" s="8">
        <f t="shared" si="7"/>
        <v>-12724222.25</v>
      </c>
      <c r="T44" s="10">
        <f t="shared" si="9"/>
        <v>3.1843808522049151</v>
      </c>
    </row>
    <row r="45" spans="1:20" x14ac:dyDescent="0.25">
      <c r="A45">
        <v>25</v>
      </c>
      <c r="B45">
        <v>2024</v>
      </c>
      <c r="C45" t="s">
        <v>25</v>
      </c>
      <c r="D45" s="8">
        <v>19057864</v>
      </c>
      <c r="E45" s="8">
        <v>23813364.25</v>
      </c>
      <c r="F45" s="8">
        <v>18420758</v>
      </c>
      <c r="G45" s="8">
        <v>27178328.5</v>
      </c>
      <c r="H45" s="9">
        <f t="shared" si="0"/>
        <v>637106</v>
      </c>
      <c r="I45" s="9">
        <f t="shared" si="1"/>
        <v>-3364964.25</v>
      </c>
      <c r="J45" s="9">
        <f t="shared" si="2"/>
        <v>-5110644.0999999996</v>
      </c>
      <c r="K45" s="9">
        <f t="shared" si="3"/>
        <v>-1619284.4</v>
      </c>
      <c r="L45" t="s">
        <v>15</v>
      </c>
      <c r="M45" s="11" t="s">
        <v>16</v>
      </c>
      <c r="N45" s="8">
        <f t="shared" si="4"/>
        <v>4002070.25</v>
      </c>
      <c r="O45" s="8">
        <f t="shared" si="5"/>
        <v>1745679.85</v>
      </c>
      <c r="P45" s="8">
        <v>107985672.3888889</v>
      </c>
      <c r="Q45" s="10">
        <f t="shared" si="8"/>
        <v>1.6165846925629928E-2</v>
      </c>
      <c r="R45" s="8">
        <f t="shared" si="6"/>
        <v>-3995823</v>
      </c>
      <c r="S45" s="8">
        <f t="shared" si="7"/>
        <v>-12724222.25</v>
      </c>
      <c r="T45" s="10">
        <f t="shared" si="9"/>
        <v>3.1843808522049151</v>
      </c>
    </row>
    <row r="46" spans="1:20" x14ac:dyDescent="0.25">
      <c r="A46">
        <v>26</v>
      </c>
      <c r="B46">
        <v>2024</v>
      </c>
      <c r="C46" t="s">
        <v>25</v>
      </c>
      <c r="D46" s="8">
        <v>24025853</v>
      </c>
      <c r="E46" s="8">
        <v>23851892.5</v>
      </c>
      <c r="F46" s="8">
        <v>26664287</v>
      </c>
      <c r="G46" s="8">
        <v>27071528.25</v>
      </c>
      <c r="H46" s="9">
        <f t="shared" si="0"/>
        <v>-2638434</v>
      </c>
      <c r="I46" s="9">
        <f t="shared" si="1"/>
        <v>-3219635.75</v>
      </c>
      <c r="J46" s="9">
        <f t="shared" si="2"/>
        <v>-4965315.5999999996</v>
      </c>
      <c r="K46" s="9">
        <f t="shared" si="3"/>
        <v>-1473955.9</v>
      </c>
      <c r="L46" t="s">
        <v>15</v>
      </c>
      <c r="M46" s="11" t="s">
        <v>16</v>
      </c>
      <c r="N46" s="8">
        <f t="shared" si="4"/>
        <v>581201.75</v>
      </c>
      <c r="O46" s="8">
        <f t="shared" si="5"/>
        <v>1745679.85</v>
      </c>
      <c r="P46" s="8">
        <v>107985672.3888889</v>
      </c>
      <c r="Q46" s="10">
        <f t="shared" si="8"/>
        <v>1.6165846925629928E-2</v>
      </c>
      <c r="R46" s="8">
        <f t="shared" si="6"/>
        <v>-3995823</v>
      </c>
      <c r="S46" s="8">
        <f t="shared" si="7"/>
        <v>-12724222.25</v>
      </c>
      <c r="T46" s="10">
        <f t="shared" si="9"/>
        <v>3.1843808522049151</v>
      </c>
    </row>
    <row r="47" spans="1:20" x14ac:dyDescent="0.25">
      <c r="A47">
        <v>22</v>
      </c>
      <c r="B47">
        <v>2024</v>
      </c>
      <c r="C47" t="s">
        <v>26</v>
      </c>
      <c r="D47" s="8">
        <v>2641020</v>
      </c>
      <c r="E47" s="8">
        <v>4066213.25</v>
      </c>
      <c r="F47" s="8">
        <v>3097824</v>
      </c>
      <c r="G47" s="8">
        <v>3529813.5</v>
      </c>
      <c r="H47" s="9">
        <f t="shared" si="0"/>
        <v>-456804</v>
      </c>
      <c r="I47" s="9">
        <f t="shared" si="1"/>
        <v>536399.75</v>
      </c>
      <c r="J47" s="9">
        <f t="shared" si="2"/>
        <v>-1215914.1499999999</v>
      </c>
      <c r="K47" s="9">
        <f t="shared" si="3"/>
        <v>2288713.65</v>
      </c>
      <c r="L47" t="s">
        <v>12</v>
      </c>
      <c r="M47" t="s">
        <v>13</v>
      </c>
      <c r="N47" s="8">
        <f t="shared" si="4"/>
        <v>993203.75</v>
      </c>
      <c r="O47" s="8">
        <f t="shared" si="5"/>
        <v>1752313.9</v>
      </c>
      <c r="P47" s="8">
        <v>182285091.47222221</v>
      </c>
      <c r="Q47" s="10">
        <f t="shared" si="8"/>
        <v>9.6130401331643127E-3</v>
      </c>
      <c r="R47" s="8">
        <f t="shared" si="6"/>
        <v>17421797</v>
      </c>
      <c r="S47" s="8">
        <f t="shared" si="7"/>
        <v>22807849</v>
      </c>
      <c r="T47" s="10">
        <f t="shared" si="9"/>
        <v>1.30915593839143</v>
      </c>
    </row>
    <row r="48" spans="1:20" x14ac:dyDescent="0.25">
      <c r="A48">
        <v>23</v>
      </c>
      <c r="B48">
        <v>2024</v>
      </c>
      <c r="C48" t="s">
        <v>26</v>
      </c>
      <c r="D48" s="8">
        <v>46995038</v>
      </c>
      <c r="E48" s="8">
        <v>40638779.25</v>
      </c>
      <c r="F48" s="8">
        <v>39428866</v>
      </c>
      <c r="G48" s="8">
        <v>34109646</v>
      </c>
      <c r="H48" s="9">
        <f t="shared" si="0"/>
        <v>7566172</v>
      </c>
      <c r="I48" s="9">
        <f t="shared" si="1"/>
        <v>6529133.25</v>
      </c>
      <c r="J48" s="9">
        <f t="shared" si="2"/>
        <v>4776819.3499999996</v>
      </c>
      <c r="K48" s="9">
        <f t="shared" si="3"/>
        <v>8281447.1500000004</v>
      </c>
      <c r="L48" t="s">
        <v>12</v>
      </c>
      <c r="M48" t="s">
        <v>13</v>
      </c>
      <c r="N48" s="8">
        <f t="shared" si="4"/>
        <v>1037038.75</v>
      </c>
      <c r="O48" s="8">
        <f t="shared" si="5"/>
        <v>1752313.9</v>
      </c>
      <c r="P48" s="8">
        <v>182285091.47222221</v>
      </c>
      <c r="Q48" s="10">
        <f t="shared" si="8"/>
        <v>9.6130401331643127E-3</v>
      </c>
      <c r="R48" s="8">
        <f t="shared" si="6"/>
        <v>17421797</v>
      </c>
      <c r="S48" s="8">
        <f t="shared" si="7"/>
        <v>22807849</v>
      </c>
      <c r="T48" s="10">
        <f t="shared" si="9"/>
        <v>1.30915593839143</v>
      </c>
    </row>
    <row r="49" spans="1:20" x14ac:dyDescent="0.25">
      <c r="A49">
        <v>24</v>
      </c>
      <c r="B49">
        <v>2024</v>
      </c>
      <c r="C49" t="s">
        <v>26</v>
      </c>
      <c r="D49" s="8">
        <v>41004645</v>
      </c>
      <c r="E49" s="8">
        <v>40485018.25</v>
      </c>
      <c r="F49" s="8">
        <v>38150836</v>
      </c>
      <c r="G49" s="8">
        <v>34836420.25</v>
      </c>
      <c r="H49" s="9">
        <f t="shared" si="0"/>
        <v>2853809</v>
      </c>
      <c r="I49" s="9">
        <f t="shared" si="1"/>
        <v>5648598</v>
      </c>
      <c r="J49" s="9">
        <f t="shared" si="2"/>
        <v>3896284.1</v>
      </c>
      <c r="K49" s="9">
        <f t="shared" si="3"/>
        <v>7400911.9000000004</v>
      </c>
      <c r="L49" t="s">
        <v>12</v>
      </c>
      <c r="M49" t="s">
        <v>13</v>
      </c>
      <c r="N49" s="8">
        <f t="shared" si="4"/>
        <v>2794789</v>
      </c>
      <c r="O49" s="8">
        <f t="shared" si="5"/>
        <v>1752313.9</v>
      </c>
      <c r="P49" s="8">
        <v>182285091.47222221</v>
      </c>
      <c r="Q49" s="10">
        <f t="shared" si="8"/>
        <v>9.6130401331643127E-3</v>
      </c>
      <c r="R49" s="8">
        <f t="shared" si="6"/>
        <v>17421797</v>
      </c>
      <c r="S49" s="8">
        <f t="shared" si="7"/>
        <v>22807849</v>
      </c>
      <c r="T49" s="10">
        <f t="shared" si="9"/>
        <v>1.30915593839143</v>
      </c>
    </row>
    <row r="50" spans="1:20" x14ac:dyDescent="0.25">
      <c r="A50">
        <v>25</v>
      </c>
      <c r="B50">
        <v>2024</v>
      </c>
      <c r="C50" t="s">
        <v>26</v>
      </c>
      <c r="D50" s="8">
        <v>42230854</v>
      </c>
      <c r="E50" s="8">
        <v>40940990.25</v>
      </c>
      <c r="F50" s="8">
        <v>40349516</v>
      </c>
      <c r="G50" s="8">
        <v>35773834.25</v>
      </c>
      <c r="H50" s="9">
        <f t="shared" si="0"/>
        <v>1881338</v>
      </c>
      <c r="I50" s="9">
        <f t="shared" si="1"/>
        <v>5167156</v>
      </c>
      <c r="J50" s="9">
        <f t="shared" si="2"/>
        <v>3414842.1</v>
      </c>
      <c r="K50" s="9">
        <f t="shared" si="3"/>
        <v>6919469.9000000004</v>
      </c>
      <c r="L50" t="s">
        <v>12</v>
      </c>
      <c r="M50" t="s">
        <v>13</v>
      </c>
      <c r="N50" s="8">
        <f t="shared" si="4"/>
        <v>3285818</v>
      </c>
      <c r="O50" s="8">
        <f t="shared" si="5"/>
        <v>1752313.9</v>
      </c>
      <c r="P50" s="8">
        <v>182285091.47222221</v>
      </c>
      <c r="Q50" s="10">
        <f t="shared" si="8"/>
        <v>9.6130401331643127E-3</v>
      </c>
      <c r="R50" s="8">
        <f t="shared" si="6"/>
        <v>17421797</v>
      </c>
      <c r="S50" s="8">
        <f t="shared" si="7"/>
        <v>22807849</v>
      </c>
      <c r="T50" s="10">
        <f t="shared" si="9"/>
        <v>1.30915593839143</v>
      </c>
    </row>
    <row r="51" spans="1:20" x14ac:dyDescent="0.25">
      <c r="A51">
        <v>26</v>
      </c>
      <c r="B51">
        <v>2024</v>
      </c>
      <c r="C51" t="s">
        <v>26</v>
      </c>
      <c r="D51" s="8">
        <v>38557645</v>
      </c>
      <c r="E51" s="8">
        <v>40806131.25</v>
      </c>
      <c r="F51" s="8">
        <v>32980363</v>
      </c>
      <c r="G51" s="8">
        <v>35879569.25</v>
      </c>
      <c r="H51" s="9">
        <f t="shared" si="0"/>
        <v>5577282</v>
      </c>
      <c r="I51" s="9">
        <f t="shared" si="1"/>
        <v>4926562</v>
      </c>
      <c r="J51" s="9">
        <f t="shared" si="2"/>
        <v>3174248.1</v>
      </c>
      <c r="K51" s="9">
        <f t="shared" si="3"/>
        <v>6678875.9000000004</v>
      </c>
      <c r="L51" t="s">
        <v>12</v>
      </c>
      <c r="M51" t="s">
        <v>13</v>
      </c>
      <c r="N51" s="8">
        <f t="shared" si="4"/>
        <v>650720</v>
      </c>
      <c r="O51" s="8">
        <f t="shared" si="5"/>
        <v>1752313.9</v>
      </c>
      <c r="P51" s="8">
        <v>182285091.47222221</v>
      </c>
      <c r="Q51" s="10">
        <f t="shared" si="8"/>
        <v>9.6130401331643127E-3</v>
      </c>
      <c r="R51" s="8">
        <f t="shared" si="6"/>
        <v>17421797</v>
      </c>
      <c r="S51" s="8">
        <f t="shared" si="7"/>
        <v>22807849</v>
      </c>
      <c r="T51" s="10">
        <f t="shared" si="9"/>
        <v>1.30915593839143</v>
      </c>
    </row>
    <row r="52" spans="1:20" x14ac:dyDescent="0.25">
      <c r="A52">
        <v>22</v>
      </c>
      <c r="B52">
        <v>2024</v>
      </c>
      <c r="C52" t="s">
        <v>27</v>
      </c>
      <c r="D52" s="8">
        <v>998354</v>
      </c>
      <c r="E52" s="8">
        <v>1559594.25</v>
      </c>
      <c r="F52" s="8">
        <v>3116111</v>
      </c>
      <c r="G52" s="8">
        <v>2905944.25</v>
      </c>
      <c r="H52" s="9">
        <f t="shared" si="0"/>
        <v>-2117757</v>
      </c>
      <c r="I52" s="9">
        <f t="shared" si="1"/>
        <v>-1346350</v>
      </c>
      <c r="J52" s="9">
        <f t="shared" si="2"/>
        <v>-3263962.9750000001</v>
      </c>
      <c r="K52" s="9">
        <f t="shared" si="3"/>
        <v>571262.97500000009</v>
      </c>
      <c r="L52" t="s">
        <v>28</v>
      </c>
      <c r="M52" t="s">
        <v>29</v>
      </c>
      <c r="N52" s="8">
        <f t="shared" si="4"/>
        <v>771407</v>
      </c>
      <c r="O52" s="8">
        <f t="shared" si="5"/>
        <v>1917612.9750000001</v>
      </c>
      <c r="P52" s="8">
        <v>73013164.444444448</v>
      </c>
      <c r="Q52" s="10">
        <f t="shared" si="8"/>
        <v>2.6263934587564788E-2</v>
      </c>
      <c r="R52" s="8">
        <f t="shared" si="6"/>
        <v>-28741741</v>
      </c>
      <c r="S52" s="8">
        <f t="shared" si="7"/>
        <v>-32766921.375</v>
      </c>
      <c r="T52" s="10">
        <f t="shared" si="9"/>
        <v>1.1400465050116484</v>
      </c>
    </row>
    <row r="53" spans="1:20" x14ac:dyDescent="0.25">
      <c r="A53">
        <v>23</v>
      </c>
      <c r="B53">
        <v>2024</v>
      </c>
      <c r="C53" t="s">
        <v>27</v>
      </c>
      <c r="D53" s="8">
        <v>15587292</v>
      </c>
      <c r="E53" s="8">
        <v>13637761</v>
      </c>
      <c r="F53" s="8">
        <v>23548759</v>
      </c>
      <c r="G53" s="8">
        <v>20817145</v>
      </c>
      <c r="H53" s="9">
        <f t="shared" si="0"/>
        <v>-7961467</v>
      </c>
      <c r="I53" s="9">
        <f t="shared" si="1"/>
        <v>-7179384</v>
      </c>
      <c r="J53" s="9">
        <f t="shared" si="2"/>
        <v>-9096996.9749999996</v>
      </c>
      <c r="K53" s="9">
        <f t="shared" si="3"/>
        <v>-5261771.0250000004</v>
      </c>
      <c r="L53" t="s">
        <v>28</v>
      </c>
      <c r="M53" t="s">
        <v>29</v>
      </c>
      <c r="N53" s="8">
        <f t="shared" si="4"/>
        <v>782083</v>
      </c>
      <c r="O53" s="8">
        <f t="shared" si="5"/>
        <v>1917612.9750000001</v>
      </c>
      <c r="P53" s="8">
        <v>73013164.444444448</v>
      </c>
      <c r="Q53" s="10">
        <f t="shared" si="8"/>
        <v>2.6263934587564788E-2</v>
      </c>
      <c r="R53" s="8">
        <f t="shared" si="6"/>
        <v>-28741741</v>
      </c>
      <c r="S53" s="8">
        <f t="shared" si="7"/>
        <v>-32766921.375</v>
      </c>
      <c r="T53" s="10">
        <f t="shared" si="9"/>
        <v>1.1400465050116484</v>
      </c>
    </row>
    <row r="54" spans="1:20" x14ac:dyDescent="0.25">
      <c r="A54">
        <v>24</v>
      </c>
      <c r="B54">
        <v>2024</v>
      </c>
      <c r="C54" t="s">
        <v>27</v>
      </c>
      <c r="D54" s="8">
        <v>14449597</v>
      </c>
      <c r="E54" s="8">
        <v>13021104.75</v>
      </c>
      <c r="F54" s="8">
        <v>23115448</v>
      </c>
      <c r="G54" s="8">
        <v>20459003.5</v>
      </c>
      <c r="H54" s="9">
        <f t="shared" si="0"/>
        <v>-8665851</v>
      </c>
      <c r="I54" s="9">
        <f t="shared" si="1"/>
        <v>-7437898.75</v>
      </c>
      <c r="J54" s="9">
        <f t="shared" si="2"/>
        <v>-9355511.7249999996</v>
      </c>
      <c r="K54" s="9">
        <f t="shared" si="3"/>
        <v>-5520285.7750000004</v>
      </c>
      <c r="L54" t="s">
        <v>28</v>
      </c>
      <c r="M54" t="s">
        <v>29</v>
      </c>
      <c r="N54" s="8">
        <f t="shared" si="4"/>
        <v>1227952.25</v>
      </c>
      <c r="O54" s="8">
        <f t="shared" si="5"/>
        <v>1917612.9750000001</v>
      </c>
      <c r="P54" s="8">
        <v>73013164.444444448</v>
      </c>
      <c r="Q54" s="10">
        <f t="shared" si="8"/>
        <v>2.6263934587564788E-2</v>
      </c>
      <c r="R54" s="8">
        <f t="shared" si="6"/>
        <v>-28741741</v>
      </c>
      <c r="S54" s="8">
        <f t="shared" si="7"/>
        <v>-32766921.375</v>
      </c>
      <c r="T54" s="10">
        <f t="shared" si="9"/>
        <v>1.1400465050116484</v>
      </c>
    </row>
    <row r="55" spans="1:20" x14ac:dyDescent="0.25">
      <c r="A55">
        <v>25</v>
      </c>
      <c r="B55">
        <v>2024</v>
      </c>
      <c r="C55" t="s">
        <v>27</v>
      </c>
      <c r="D55" s="8">
        <v>16912254</v>
      </c>
      <c r="E55" s="8">
        <v>13192960.75</v>
      </c>
      <c r="F55" s="8">
        <v>19467682</v>
      </c>
      <c r="G55" s="8">
        <v>21441151</v>
      </c>
      <c r="H55" s="9">
        <f t="shared" si="0"/>
        <v>-2555428</v>
      </c>
      <c r="I55" s="9">
        <f t="shared" si="1"/>
        <v>-8248190.25</v>
      </c>
      <c r="J55" s="9">
        <f t="shared" si="2"/>
        <v>-10165803.225</v>
      </c>
      <c r="K55" s="9">
        <f t="shared" si="3"/>
        <v>-6330577.2750000004</v>
      </c>
      <c r="L55" t="s">
        <v>28</v>
      </c>
      <c r="M55" t="s">
        <v>29</v>
      </c>
      <c r="N55" s="8">
        <f t="shared" si="4"/>
        <v>5692762.25</v>
      </c>
      <c r="O55" s="8">
        <f t="shared" si="5"/>
        <v>1917612.9750000001</v>
      </c>
      <c r="P55" s="8">
        <v>73013164.444444448</v>
      </c>
      <c r="Q55" s="10">
        <f t="shared" si="8"/>
        <v>2.6263934587564788E-2</v>
      </c>
      <c r="R55" s="8">
        <f t="shared" si="6"/>
        <v>-28741741</v>
      </c>
      <c r="S55" s="8">
        <f t="shared" si="7"/>
        <v>-32766921.375</v>
      </c>
      <c r="T55" s="10">
        <f t="shared" si="9"/>
        <v>1.1400465050116484</v>
      </c>
    </row>
    <row r="56" spans="1:20" x14ac:dyDescent="0.25">
      <c r="A56">
        <v>26</v>
      </c>
      <c r="B56">
        <v>2024</v>
      </c>
      <c r="C56" t="s">
        <v>27</v>
      </c>
      <c r="D56" s="8">
        <v>14019766</v>
      </c>
      <c r="E56" s="8">
        <v>13030596.625</v>
      </c>
      <c r="F56" s="8">
        <v>21461004</v>
      </c>
      <c r="G56" s="8">
        <v>21585695</v>
      </c>
      <c r="H56" s="9">
        <f t="shared" si="0"/>
        <v>-7441238</v>
      </c>
      <c r="I56" s="9">
        <f t="shared" si="1"/>
        <v>-8555098.375</v>
      </c>
      <c r="J56" s="9">
        <f t="shared" si="2"/>
        <v>-10472711.35</v>
      </c>
      <c r="K56" s="9">
        <f t="shared" si="3"/>
        <v>-6637485.4000000004</v>
      </c>
      <c r="L56" t="s">
        <v>28</v>
      </c>
      <c r="M56" t="s">
        <v>29</v>
      </c>
      <c r="N56" s="8">
        <f t="shared" si="4"/>
        <v>1113860.375</v>
      </c>
      <c r="O56" s="8">
        <f t="shared" si="5"/>
        <v>1917612.9750000001</v>
      </c>
      <c r="P56" s="8">
        <v>73013164.444444448</v>
      </c>
      <c r="Q56" s="10">
        <f t="shared" si="8"/>
        <v>2.6263934587564788E-2</v>
      </c>
      <c r="R56" s="8">
        <f t="shared" si="6"/>
        <v>-28741741</v>
      </c>
      <c r="S56" s="8">
        <f t="shared" si="7"/>
        <v>-32766921.375</v>
      </c>
      <c r="T56" s="10">
        <f t="shared" si="9"/>
        <v>1.1400465050116484</v>
      </c>
    </row>
    <row r="57" spans="1:20" x14ac:dyDescent="0.25">
      <c r="A57">
        <v>22</v>
      </c>
      <c r="B57">
        <v>2024</v>
      </c>
      <c r="C57" t="s">
        <v>30</v>
      </c>
      <c r="D57" s="8">
        <v>682119</v>
      </c>
      <c r="E57" s="8">
        <v>538696.3125</v>
      </c>
      <c r="F57" s="8">
        <v>907868</v>
      </c>
      <c r="G57" s="8">
        <v>937976.6875</v>
      </c>
      <c r="H57" s="9">
        <f t="shared" si="0"/>
        <v>-225749</v>
      </c>
      <c r="I57" s="9">
        <f t="shared" si="1"/>
        <v>-399280.375</v>
      </c>
      <c r="J57" s="9">
        <f t="shared" si="2"/>
        <v>-1501399.83125</v>
      </c>
      <c r="K57" s="9">
        <f t="shared" si="3"/>
        <v>702839.08125000005</v>
      </c>
      <c r="L57" t="s">
        <v>12</v>
      </c>
      <c r="M57" t="s">
        <v>13</v>
      </c>
      <c r="N57" s="8">
        <f t="shared" si="4"/>
        <v>173531.375</v>
      </c>
      <c r="O57" s="8">
        <f t="shared" si="5"/>
        <v>1102119.45625</v>
      </c>
      <c r="P57" s="8">
        <v>35468123.472222224</v>
      </c>
      <c r="Q57" s="10">
        <f t="shared" si="8"/>
        <v>3.1073520343221805E-2</v>
      </c>
      <c r="R57" s="8">
        <f t="shared" si="6"/>
        <v>-9433198</v>
      </c>
      <c r="S57" s="8">
        <f t="shared" si="7"/>
        <v>-11871230.53125</v>
      </c>
      <c r="T57" s="10">
        <f t="shared" si="9"/>
        <v>1.2584523860571992</v>
      </c>
    </row>
    <row r="58" spans="1:20" x14ac:dyDescent="0.25">
      <c r="A58">
        <v>23</v>
      </c>
      <c r="B58">
        <v>2024</v>
      </c>
      <c r="C58" t="s">
        <v>30</v>
      </c>
      <c r="D58" s="8">
        <v>7363970</v>
      </c>
      <c r="E58" s="8">
        <v>6102718.4375</v>
      </c>
      <c r="F58" s="8">
        <v>8943229</v>
      </c>
      <c r="G58" s="8">
        <v>8656942.75</v>
      </c>
      <c r="H58" s="9">
        <f t="shared" si="0"/>
        <v>-1579259</v>
      </c>
      <c r="I58" s="9">
        <f t="shared" si="1"/>
        <v>-2554224.3125</v>
      </c>
      <c r="J58" s="9">
        <f t="shared" si="2"/>
        <v>-3656343.7687499998</v>
      </c>
      <c r="K58" s="9">
        <f t="shared" si="3"/>
        <v>-1452104.85625</v>
      </c>
      <c r="L58" t="s">
        <v>12</v>
      </c>
      <c r="M58" t="s">
        <v>13</v>
      </c>
      <c r="N58" s="8">
        <f t="shared" si="4"/>
        <v>974965.3125</v>
      </c>
      <c r="O58" s="8">
        <f t="shared" si="5"/>
        <v>1102119.45625</v>
      </c>
      <c r="P58" s="8">
        <v>35468123.472222224</v>
      </c>
      <c r="Q58" s="10">
        <f t="shared" si="8"/>
        <v>3.1073520343221805E-2</v>
      </c>
      <c r="R58" s="8">
        <f t="shared" si="6"/>
        <v>-9433198</v>
      </c>
      <c r="S58" s="8">
        <f t="shared" si="7"/>
        <v>-11871230.53125</v>
      </c>
      <c r="T58" s="10">
        <f t="shared" si="9"/>
        <v>1.2584523860571992</v>
      </c>
    </row>
    <row r="59" spans="1:20" x14ac:dyDescent="0.25">
      <c r="A59">
        <v>24</v>
      </c>
      <c r="B59">
        <v>2024</v>
      </c>
      <c r="C59" t="s">
        <v>30</v>
      </c>
      <c r="D59" s="8">
        <v>6795879</v>
      </c>
      <c r="E59" s="8">
        <v>6024019.125</v>
      </c>
      <c r="F59" s="8">
        <v>11220328</v>
      </c>
      <c r="G59" s="8">
        <v>8912185.75</v>
      </c>
      <c r="H59" s="9">
        <f t="shared" si="0"/>
        <v>-4424449</v>
      </c>
      <c r="I59" s="9">
        <f t="shared" si="1"/>
        <v>-2888166.625</v>
      </c>
      <c r="J59" s="9">
        <f t="shared" si="2"/>
        <v>-3990286.0812499998</v>
      </c>
      <c r="K59" s="9">
        <f t="shared" si="3"/>
        <v>-1786047.16875</v>
      </c>
      <c r="L59" t="s">
        <v>12</v>
      </c>
      <c r="M59" t="s">
        <v>13</v>
      </c>
      <c r="N59" s="8">
        <f t="shared" si="4"/>
        <v>1536282.375</v>
      </c>
      <c r="O59" s="8">
        <f t="shared" si="5"/>
        <v>1102119.45625</v>
      </c>
      <c r="P59" s="8">
        <v>35468123.472222224</v>
      </c>
      <c r="Q59" s="10">
        <f t="shared" si="8"/>
        <v>3.1073520343221805E-2</v>
      </c>
      <c r="R59" s="8">
        <f t="shared" si="6"/>
        <v>-9433198</v>
      </c>
      <c r="S59" s="8">
        <f t="shared" si="7"/>
        <v>-11871230.53125</v>
      </c>
      <c r="T59" s="10">
        <f t="shared" si="9"/>
        <v>1.2584523860571992</v>
      </c>
    </row>
    <row r="60" spans="1:20" x14ac:dyDescent="0.25">
      <c r="A60">
        <v>25</v>
      </c>
      <c r="B60">
        <v>2024</v>
      </c>
      <c r="C60" t="s">
        <v>30</v>
      </c>
      <c r="D60" s="8">
        <v>6192497</v>
      </c>
      <c r="E60" s="8">
        <v>6049873.09375</v>
      </c>
      <c r="F60" s="8">
        <v>6864349</v>
      </c>
      <c r="G60" s="8">
        <v>8971524.875</v>
      </c>
      <c r="H60" s="9">
        <f t="shared" si="0"/>
        <v>-671852</v>
      </c>
      <c r="I60" s="9">
        <f t="shared" si="1"/>
        <v>-2921651.78125</v>
      </c>
      <c r="J60" s="9">
        <f t="shared" si="2"/>
        <v>-4023771.2374999998</v>
      </c>
      <c r="K60" s="9">
        <f t="shared" si="3"/>
        <v>-1819532.325</v>
      </c>
      <c r="L60" t="s">
        <v>12</v>
      </c>
      <c r="M60" t="s">
        <v>13</v>
      </c>
      <c r="N60" s="8">
        <f t="shared" si="4"/>
        <v>2249799.78125</v>
      </c>
      <c r="O60" s="8">
        <f t="shared" si="5"/>
        <v>1102119.45625</v>
      </c>
      <c r="P60" s="8">
        <v>35468123.472222224</v>
      </c>
      <c r="Q60" s="10">
        <f t="shared" si="8"/>
        <v>3.1073520343221805E-2</v>
      </c>
      <c r="R60" s="8">
        <f t="shared" si="6"/>
        <v>-9433198</v>
      </c>
      <c r="S60" s="8">
        <f t="shared" si="7"/>
        <v>-11871230.53125</v>
      </c>
      <c r="T60" s="10">
        <f t="shared" si="9"/>
        <v>1.2584523860571992</v>
      </c>
    </row>
    <row r="61" spans="1:20" x14ac:dyDescent="0.25">
      <c r="A61">
        <v>26</v>
      </c>
      <c r="B61">
        <v>2024</v>
      </c>
      <c r="C61" t="s">
        <v>30</v>
      </c>
      <c r="D61" s="8">
        <v>5159990</v>
      </c>
      <c r="E61" s="8">
        <v>6059469.8125</v>
      </c>
      <c r="F61" s="8">
        <v>7691879</v>
      </c>
      <c r="G61" s="8">
        <v>9167377.25</v>
      </c>
      <c r="H61" s="9">
        <f t="shared" si="0"/>
        <v>-2531889</v>
      </c>
      <c r="I61" s="9">
        <f t="shared" si="1"/>
        <v>-3107907.4375</v>
      </c>
      <c r="J61" s="9">
        <f t="shared" si="2"/>
        <v>-4210026.8937499998</v>
      </c>
      <c r="K61" s="9">
        <f t="shared" si="3"/>
        <v>-2005787.98125</v>
      </c>
      <c r="L61" t="s">
        <v>12</v>
      </c>
      <c r="M61" t="s">
        <v>13</v>
      </c>
      <c r="N61" s="8">
        <f t="shared" si="4"/>
        <v>576018.4375</v>
      </c>
      <c r="O61" s="8">
        <f t="shared" si="5"/>
        <v>1102119.45625</v>
      </c>
      <c r="P61" s="8">
        <v>35468123.472222224</v>
      </c>
      <c r="Q61" s="10">
        <f t="shared" si="8"/>
        <v>3.1073520343221805E-2</v>
      </c>
      <c r="R61" s="8">
        <f t="shared" si="6"/>
        <v>-9433198</v>
      </c>
      <c r="S61" s="8">
        <f t="shared" si="7"/>
        <v>-11871230.53125</v>
      </c>
      <c r="T61" s="10">
        <f t="shared" si="9"/>
        <v>1.2584523860571992</v>
      </c>
    </row>
    <row r="62" spans="1:20" x14ac:dyDescent="0.25">
      <c r="A62">
        <v>22</v>
      </c>
      <c r="B62">
        <v>2024</v>
      </c>
      <c r="C62" t="s">
        <v>31</v>
      </c>
      <c r="D62" s="8">
        <v>3058037</v>
      </c>
      <c r="E62" s="8">
        <v>1770565.875</v>
      </c>
      <c r="F62" s="8">
        <v>1420272</v>
      </c>
      <c r="G62" s="8">
        <v>1866357.25</v>
      </c>
      <c r="H62" s="9">
        <f t="shared" si="0"/>
        <v>1637765</v>
      </c>
      <c r="I62" s="9">
        <f t="shared" si="1"/>
        <v>-95791.375</v>
      </c>
      <c r="J62" s="9">
        <f t="shared" si="2"/>
        <v>-1176165.375</v>
      </c>
      <c r="K62" s="9">
        <f t="shared" si="3"/>
        <v>984582.625</v>
      </c>
      <c r="L62" t="s">
        <v>15</v>
      </c>
      <c r="M62" s="11" t="s">
        <v>16</v>
      </c>
      <c r="N62" s="8">
        <f t="shared" si="4"/>
        <v>1733556.375</v>
      </c>
      <c r="O62" s="8">
        <f t="shared" si="5"/>
        <v>1080374</v>
      </c>
      <c r="P62" s="8">
        <v>73915403.861111104</v>
      </c>
      <c r="Q62" s="10">
        <f t="shared" si="8"/>
        <v>1.4616357938462323E-2</v>
      </c>
      <c r="R62" s="8">
        <f t="shared" si="6"/>
        <v>7247523</v>
      </c>
      <c r="S62" s="8">
        <f t="shared" si="7"/>
        <v>3481293.5</v>
      </c>
      <c r="T62" s="10">
        <f t="shared" si="9"/>
        <v>0.48034252530140298</v>
      </c>
    </row>
    <row r="63" spans="1:20" x14ac:dyDescent="0.25">
      <c r="A63">
        <v>23</v>
      </c>
      <c r="B63">
        <v>2024</v>
      </c>
      <c r="C63" t="s">
        <v>31</v>
      </c>
      <c r="D63" s="8">
        <v>17183385</v>
      </c>
      <c r="E63" s="8">
        <v>15262662.875</v>
      </c>
      <c r="F63" s="8">
        <v>13280541</v>
      </c>
      <c r="G63" s="8">
        <v>14210312.25</v>
      </c>
      <c r="H63" s="9">
        <f t="shared" si="0"/>
        <v>3902844</v>
      </c>
      <c r="I63" s="9">
        <f t="shared" si="1"/>
        <v>1052350.625</v>
      </c>
      <c r="J63" s="9">
        <f t="shared" si="2"/>
        <v>-28023.375</v>
      </c>
      <c r="K63" s="9">
        <f t="shared" si="3"/>
        <v>2132724.625</v>
      </c>
      <c r="L63" t="s">
        <v>15</v>
      </c>
      <c r="M63" s="11" t="s">
        <v>16</v>
      </c>
      <c r="N63" s="8">
        <f t="shared" si="4"/>
        <v>2850493.375</v>
      </c>
      <c r="O63" s="8">
        <f t="shared" si="5"/>
        <v>1080374</v>
      </c>
      <c r="P63" s="8">
        <v>73915403.861111104</v>
      </c>
      <c r="Q63" s="10">
        <f t="shared" si="8"/>
        <v>1.4616357938462323E-2</v>
      </c>
      <c r="R63" s="8">
        <f t="shared" si="6"/>
        <v>7247523</v>
      </c>
      <c r="S63" s="8">
        <f t="shared" si="7"/>
        <v>3481293.5</v>
      </c>
      <c r="T63" s="10">
        <f t="shared" si="9"/>
        <v>0.48034252530140298</v>
      </c>
    </row>
    <row r="64" spans="1:20" x14ac:dyDescent="0.25">
      <c r="A64">
        <v>24</v>
      </c>
      <c r="B64">
        <v>2024</v>
      </c>
      <c r="C64" t="s">
        <v>31</v>
      </c>
      <c r="D64" s="8">
        <v>15221788</v>
      </c>
      <c r="E64" s="8">
        <v>15206196.5</v>
      </c>
      <c r="F64" s="8">
        <v>14421312</v>
      </c>
      <c r="G64" s="8">
        <v>14092125.625</v>
      </c>
      <c r="H64" s="9">
        <f t="shared" si="0"/>
        <v>800476</v>
      </c>
      <c r="I64" s="9">
        <f t="shared" si="1"/>
        <v>1114070.875</v>
      </c>
      <c r="J64" s="9">
        <f t="shared" si="2"/>
        <v>33696.875</v>
      </c>
      <c r="K64" s="9">
        <f t="shared" si="3"/>
        <v>2194444.875</v>
      </c>
      <c r="L64" t="s">
        <v>15</v>
      </c>
      <c r="M64" s="11" t="s">
        <v>16</v>
      </c>
      <c r="N64" s="8">
        <f t="shared" si="4"/>
        <v>313594.875</v>
      </c>
      <c r="O64" s="8">
        <f t="shared" si="5"/>
        <v>1080374</v>
      </c>
      <c r="P64" s="8">
        <v>73915403.861111104</v>
      </c>
      <c r="Q64" s="10">
        <f t="shared" si="8"/>
        <v>1.4616357938462323E-2</v>
      </c>
      <c r="R64" s="8">
        <f t="shared" si="6"/>
        <v>7247523</v>
      </c>
      <c r="S64" s="8">
        <f t="shared" si="7"/>
        <v>3481293.5</v>
      </c>
      <c r="T64" s="10">
        <f t="shared" si="9"/>
        <v>0.48034252530140298</v>
      </c>
    </row>
    <row r="65" spans="1:20" x14ac:dyDescent="0.25">
      <c r="A65">
        <v>25</v>
      </c>
      <c r="B65">
        <v>2024</v>
      </c>
      <c r="C65" t="s">
        <v>31</v>
      </c>
      <c r="D65" s="8">
        <v>14810718</v>
      </c>
      <c r="E65" s="8">
        <v>15300750.875</v>
      </c>
      <c r="F65" s="8">
        <v>14152581</v>
      </c>
      <c r="G65" s="8">
        <v>14400520.5</v>
      </c>
      <c r="H65" s="9">
        <f t="shared" si="0"/>
        <v>658137</v>
      </c>
      <c r="I65" s="9">
        <f t="shared" si="1"/>
        <v>900230.375</v>
      </c>
      <c r="J65" s="9">
        <f t="shared" si="2"/>
        <v>-180143.625</v>
      </c>
      <c r="K65" s="9">
        <f t="shared" si="3"/>
        <v>1980604.375</v>
      </c>
      <c r="L65" t="s">
        <v>15</v>
      </c>
      <c r="M65" s="11" t="s">
        <v>16</v>
      </c>
      <c r="N65" s="8">
        <f t="shared" si="4"/>
        <v>242093.375</v>
      </c>
      <c r="O65" s="8">
        <f t="shared" si="5"/>
        <v>1080374</v>
      </c>
      <c r="P65" s="8">
        <v>73915403.861111104</v>
      </c>
      <c r="Q65" s="10">
        <f t="shared" si="8"/>
        <v>1.4616357938462323E-2</v>
      </c>
      <c r="R65" s="8">
        <f t="shared" si="6"/>
        <v>7247523</v>
      </c>
      <c r="S65" s="8">
        <f t="shared" si="7"/>
        <v>3481293.5</v>
      </c>
      <c r="T65" s="10">
        <f t="shared" si="9"/>
        <v>0.48034252530140298</v>
      </c>
    </row>
    <row r="66" spans="1:20" x14ac:dyDescent="0.25">
      <c r="A66">
        <v>26</v>
      </c>
      <c r="B66">
        <v>2024</v>
      </c>
      <c r="C66" t="s">
        <v>31</v>
      </c>
      <c r="D66" s="8">
        <v>13562334</v>
      </c>
      <c r="E66" s="8">
        <v>15265413.5</v>
      </c>
      <c r="F66" s="8">
        <v>13314033</v>
      </c>
      <c r="G66" s="8">
        <v>14754980.5</v>
      </c>
      <c r="H66" s="9">
        <f t="shared" ref="H66:H129" si="10">+D66-F66</f>
        <v>248301</v>
      </c>
      <c r="I66" s="9">
        <f t="shared" ref="I66:I129" si="11">+E66-G66</f>
        <v>510433</v>
      </c>
      <c r="J66" s="9">
        <f t="shared" ref="J66:J129" si="12">+I66-O66</f>
        <v>-569941</v>
      </c>
      <c r="K66" s="9">
        <f t="shared" ref="K66:K129" si="13">+I66+O66</f>
        <v>1590807</v>
      </c>
      <c r="L66" t="s">
        <v>15</v>
      </c>
      <c r="M66" s="11" t="s">
        <v>16</v>
      </c>
      <c r="N66" s="8">
        <f t="shared" ref="N66:N129" si="14">+ABS(I66-H66)</f>
        <v>262132</v>
      </c>
      <c r="O66" s="8">
        <f t="shared" ref="O66:O129" si="15">+AVERAGEIFS(N:N,C:C,C66)</f>
        <v>1080374</v>
      </c>
      <c r="P66" s="8">
        <v>73915403.861111104</v>
      </c>
      <c r="Q66" s="10">
        <f t="shared" si="8"/>
        <v>1.4616357938462323E-2</v>
      </c>
      <c r="R66" s="8">
        <f t="shared" ref="R66:R129" si="16">+SUMIFS(H:H,C:C,C66)</f>
        <v>7247523</v>
      </c>
      <c r="S66" s="8">
        <f t="shared" ref="S66:S129" si="17">+SUMIFS(I:I,C:C,C66)</f>
        <v>3481293.5</v>
      </c>
      <c r="T66" s="10">
        <f t="shared" si="9"/>
        <v>0.48034252530140298</v>
      </c>
    </row>
    <row r="67" spans="1:20" x14ac:dyDescent="0.25">
      <c r="A67">
        <v>22</v>
      </c>
      <c r="B67">
        <v>2024</v>
      </c>
      <c r="C67" t="s">
        <v>32</v>
      </c>
      <c r="D67" s="8">
        <v>5706357</v>
      </c>
      <c r="E67" s="8">
        <v>4502587.5</v>
      </c>
      <c r="F67" s="8">
        <v>8967056</v>
      </c>
      <c r="G67" s="8">
        <v>6620078</v>
      </c>
      <c r="H67" s="9">
        <f t="shared" si="10"/>
        <v>-3260699</v>
      </c>
      <c r="I67" s="9">
        <f t="shared" si="11"/>
        <v>-2117490.5</v>
      </c>
      <c r="J67" s="9">
        <f t="shared" si="12"/>
        <v>-5153572.8</v>
      </c>
      <c r="K67" s="9">
        <f t="shared" si="13"/>
        <v>918591.79999999981</v>
      </c>
      <c r="L67" t="s">
        <v>12</v>
      </c>
      <c r="M67" t="s">
        <v>13</v>
      </c>
      <c r="N67" s="8">
        <f t="shared" si="14"/>
        <v>1143208.5</v>
      </c>
      <c r="O67" s="8">
        <f t="shared" si="15"/>
        <v>3036082.3</v>
      </c>
      <c r="P67" s="8">
        <v>187308672.08333334</v>
      </c>
      <c r="Q67" s="10">
        <f t="shared" ref="Q67:Q130" si="18">+O67/P67</f>
        <v>1.6208978827468551E-2</v>
      </c>
      <c r="R67" s="8">
        <f t="shared" si="16"/>
        <v>9462157</v>
      </c>
      <c r="S67" s="8">
        <f t="shared" si="17"/>
        <v>8092806.5</v>
      </c>
      <c r="T67" s="10">
        <f t="shared" ref="T67:T130" si="19">+S67/R67</f>
        <v>0.8552813592080537</v>
      </c>
    </row>
    <row r="68" spans="1:20" x14ac:dyDescent="0.25">
      <c r="A68">
        <v>23</v>
      </c>
      <c r="B68">
        <v>2024</v>
      </c>
      <c r="C68" t="s">
        <v>32</v>
      </c>
      <c r="D68" s="8">
        <v>47616928</v>
      </c>
      <c r="E68" s="8">
        <v>41974387.5</v>
      </c>
      <c r="F68" s="8">
        <v>39024339</v>
      </c>
      <c r="G68" s="8">
        <v>38327863.5</v>
      </c>
      <c r="H68" s="9">
        <f t="shared" si="10"/>
        <v>8592589</v>
      </c>
      <c r="I68" s="9">
        <f t="shared" si="11"/>
        <v>3646524</v>
      </c>
      <c r="J68" s="9">
        <f t="shared" si="12"/>
        <v>610441.70000000019</v>
      </c>
      <c r="K68" s="9">
        <f t="shared" si="13"/>
        <v>6682606.2999999998</v>
      </c>
      <c r="L68" t="s">
        <v>12</v>
      </c>
      <c r="M68" t="s">
        <v>13</v>
      </c>
      <c r="N68" s="8">
        <f t="shared" si="14"/>
        <v>4946065</v>
      </c>
      <c r="O68" s="8">
        <f t="shared" si="15"/>
        <v>3036082.3</v>
      </c>
      <c r="P68" s="8">
        <v>187308672.08333334</v>
      </c>
      <c r="Q68" s="10">
        <f t="shared" si="18"/>
        <v>1.6208978827468551E-2</v>
      </c>
      <c r="R68" s="8">
        <f t="shared" si="16"/>
        <v>9462157</v>
      </c>
      <c r="S68" s="8">
        <f t="shared" si="17"/>
        <v>8092806.5</v>
      </c>
      <c r="T68" s="10">
        <f t="shared" si="19"/>
        <v>0.8552813592080537</v>
      </c>
    </row>
    <row r="69" spans="1:20" x14ac:dyDescent="0.25">
      <c r="A69">
        <v>24</v>
      </c>
      <c r="B69">
        <v>2024</v>
      </c>
      <c r="C69" t="s">
        <v>32</v>
      </c>
      <c r="D69" s="8">
        <v>46023245</v>
      </c>
      <c r="E69" s="8">
        <v>42286741.5</v>
      </c>
      <c r="F69" s="8">
        <v>40461951</v>
      </c>
      <c r="G69" s="8">
        <v>38821219.5</v>
      </c>
      <c r="H69" s="9">
        <f t="shared" si="10"/>
        <v>5561294</v>
      </c>
      <c r="I69" s="9">
        <f t="shared" si="11"/>
        <v>3465522</v>
      </c>
      <c r="J69" s="9">
        <f t="shared" si="12"/>
        <v>429439.70000000019</v>
      </c>
      <c r="K69" s="9">
        <f t="shared" si="13"/>
        <v>6501604.2999999998</v>
      </c>
      <c r="L69" t="s">
        <v>12</v>
      </c>
      <c r="M69" t="s">
        <v>13</v>
      </c>
      <c r="N69" s="8">
        <f t="shared" si="14"/>
        <v>2095772</v>
      </c>
      <c r="O69" s="8">
        <f t="shared" si="15"/>
        <v>3036082.3</v>
      </c>
      <c r="P69" s="8">
        <v>187308672.08333334</v>
      </c>
      <c r="Q69" s="10">
        <f t="shared" si="18"/>
        <v>1.6208978827468551E-2</v>
      </c>
      <c r="R69" s="8">
        <f t="shared" si="16"/>
        <v>9462157</v>
      </c>
      <c r="S69" s="8">
        <f t="shared" si="17"/>
        <v>8092806.5</v>
      </c>
      <c r="T69" s="10">
        <f t="shared" si="19"/>
        <v>0.8552813592080537</v>
      </c>
    </row>
    <row r="70" spans="1:20" x14ac:dyDescent="0.25">
      <c r="A70">
        <v>25</v>
      </c>
      <c r="B70">
        <v>2024</v>
      </c>
      <c r="C70" t="s">
        <v>32</v>
      </c>
      <c r="D70" s="8">
        <v>40031672</v>
      </c>
      <c r="E70" s="8">
        <v>42846056.5</v>
      </c>
      <c r="F70" s="8">
        <v>43165656</v>
      </c>
      <c r="G70" s="8">
        <v>40217718.5</v>
      </c>
      <c r="H70" s="9">
        <f t="shared" si="10"/>
        <v>-3133984</v>
      </c>
      <c r="I70" s="9">
        <f t="shared" si="11"/>
        <v>2628338</v>
      </c>
      <c r="J70" s="9">
        <f t="shared" si="12"/>
        <v>-407744.29999999981</v>
      </c>
      <c r="K70" s="9">
        <f t="shared" si="13"/>
        <v>5664420.2999999998</v>
      </c>
      <c r="L70" t="s">
        <v>12</v>
      </c>
      <c r="M70" t="s">
        <v>13</v>
      </c>
      <c r="N70" s="8">
        <f t="shared" si="14"/>
        <v>5762322</v>
      </c>
      <c r="O70" s="8">
        <f t="shared" si="15"/>
        <v>3036082.3</v>
      </c>
      <c r="P70" s="8">
        <v>187308672.08333334</v>
      </c>
      <c r="Q70" s="10">
        <f t="shared" si="18"/>
        <v>1.6208978827468551E-2</v>
      </c>
      <c r="R70" s="8">
        <f t="shared" si="16"/>
        <v>9462157</v>
      </c>
      <c r="S70" s="8">
        <f t="shared" si="17"/>
        <v>8092806.5</v>
      </c>
      <c r="T70" s="10">
        <f t="shared" si="19"/>
        <v>0.8552813592080537</v>
      </c>
    </row>
    <row r="71" spans="1:20" x14ac:dyDescent="0.25">
      <c r="A71">
        <v>26</v>
      </c>
      <c r="B71">
        <v>2024</v>
      </c>
      <c r="C71" t="s">
        <v>32</v>
      </c>
      <c r="D71" s="8">
        <v>48267617</v>
      </c>
      <c r="E71" s="8">
        <v>42595875</v>
      </c>
      <c r="F71" s="8">
        <v>46564660</v>
      </c>
      <c r="G71" s="8">
        <v>42125962</v>
      </c>
      <c r="H71" s="9">
        <f t="shared" si="10"/>
        <v>1702957</v>
      </c>
      <c r="I71" s="9">
        <f t="shared" si="11"/>
        <v>469913</v>
      </c>
      <c r="J71" s="9">
        <f t="shared" si="12"/>
        <v>-2566169.2999999998</v>
      </c>
      <c r="K71" s="9">
        <f t="shared" si="13"/>
        <v>3505995.3</v>
      </c>
      <c r="L71" t="s">
        <v>12</v>
      </c>
      <c r="M71" t="s">
        <v>13</v>
      </c>
      <c r="N71" s="8">
        <f t="shared" si="14"/>
        <v>1233044</v>
      </c>
      <c r="O71" s="8">
        <f t="shared" si="15"/>
        <v>3036082.3</v>
      </c>
      <c r="P71" s="8">
        <v>187308672.08333334</v>
      </c>
      <c r="Q71" s="10">
        <f t="shared" si="18"/>
        <v>1.6208978827468551E-2</v>
      </c>
      <c r="R71" s="8">
        <f t="shared" si="16"/>
        <v>9462157</v>
      </c>
      <c r="S71" s="8">
        <f t="shared" si="17"/>
        <v>8092806.5</v>
      </c>
      <c r="T71" s="10">
        <f t="shared" si="19"/>
        <v>0.8552813592080537</v>
      </c>
    </row>
    <row r="72" spans="1:20" x14ac:dyDescent="0.25">
      <c r="A72">
        <v>22</v>
      </c>
      <c r="B72">
        <v>2024</v>
      </c>
      <c r="C72" t="s">
        <v>33</v>
      </c>
      <c r="D72" s="8">
        <v>5373664</v>
      </c>
      <c r="E72" s="8">
        <v>7026409.5</v>
      </c>
      <c r="F72" s="8">
        <v>2962660</v>
      </c>
      <c r="G72" s="8">
        <v>4336318.6900000004</v>
      </c>
      <c r="H72" s="9">
        <f t="shared" si="10"/>
        <v>2411004</v>
      </c>
      <c r="I72" s="9">
        <f t="shared" si="11"/>
        <v>2690090.8099999996</v>
      </c>
      <c r="J72" s="9">
        <f t="shared" si="12"/>
        <v>905366.78600000241</v>
      </c>
      <c r="K72" s="9">
        <f t="shared" si="13"/>
        <v>4474814.833999997</v>
      </c>
      <c r="L72" s="11" t="s">
        <v>12</v>
      </c>
      <c r="M72" t="s">
        <v>13</v>
      </c>
      <c r="N72" s="8">
        <f t="shared" si="14"/>
        <v>279086.80999999959</v>
      </c>
      <c r="O72" s="8">
        <f t="shared" si="15"/>
        <v>1784724.0239999972</v>
      </c>
      <c r="P72" s="8">
        <v>241494301.69444445</v>
      </c>
      <c r="Q72" s="10">
        <f t="shared" si="18"/>
        <v>7.3903359684989811E-3</v>
      </c>
      <c r="R72" s="8">
        <f t="shared" si="16"/>
        <v>10243852</v>
      </c>
      <c r="S72" s="8">
        <f t="shared" si="17"/>
        <v>14681796.879999992</v>
      </c>
      <c r="T72" s="10">
        <f t="shared" si="19"/>
        <v>1.4332300857138498</v>
      </c>
    </row>
    <row r="73" spans="1:20" x14ac:dyDescent="0.25">
      <c r="A73">
        <v>23</v>
      </c>
      <c r="B73">
        <v>2024</v>
      </c>
      <c r="C73" t="s">
        <v>33</v>
      </c>
      <c r="D73" s="8">
        <v>57749237</v>
      </c>
      <c r="E73" s="8">
        <v>57548046.5</v>
      </c>
      <c r="F73" s="8">
        <v>57084592</v>
      </c>
      <c r="G73" s="8">
        <v>52491778.090000004</v>
      </c>
      <c r="H73" s="9">
        <f t="shared" si="10"/>
        <v>664645</v>
      </c>
      <c r="I73" s="9">
        <f t="shared" si="11"/>
        <v>5056268.4099999964</v>
      </c>
      <c r="J73" s="9">
        <f t="shared" si="12"/>
        <v>3271544.385999999</v>
      </c>
      <c r="K73" s="9">
        <f t="shared" si="13"/>
        <v>6840992.4339999938</v>
      </c>
      <c r="L73" s="11" t="s">
        <v>12</v>
      </c>
      <c r="M73" t="s">
        <v>13</v>
      </c>
      <c r="N73" s="8">
        <f t="shared" si="14"/>
        <v>4391623.4099999964</v>
      </c>
      <c r="O73" s="8">
        <f t="shared" si="15"/>
        <v>1784724.0239999972</v>
      </c>
      <c r="P73" s="8">
        <v>241494301.69444445</v>
      </c>
      <c r="Q73" s="10">
        <f t="shared" si="18"/>
        <v>7.3903359684989811E-3</v>
      </c>
      <c r="R73" s="8">
        <f t="shared" si="16"/>
        <v>10243852</v>
      </c>
      <c r="S73" s="8">
        <f t="shared" si="17"/>
        <v>14681796.879999992</v>
      </c>
      <c r="T73" s="10">
        <f t="shared" si="19"/>
        <v>1.4332300857138498</v>
      </c>
    </row>
    <row r="74" spans="1:20" x14ac:dyDescent="0.25">
      <c r="A74">
        <v>24</v>
      </c>
      <c r="B74">
        <v>2024</v>
      </c>
      <c r="C74" t="s">
        <v>33</v>
      </c>
      <c r="D74" s="8">
        <v>52641805</v>
      </c>
      <c r="E74" s="8">
        <v>57790201.5</v>
      </c>
      <c r="F74" s="8">
        <v>49458505</v>
      </c>
      <c r="G74" s="8">
        <v>53810675.340000004</v>
      </c>
      <c r="H74" s="9">
        <f t="shared" si="10"/>
        <v>3183300</v>
      </c>
      <c r="I74" s="9">
        <f t="shared" si="11"/>
        <v>3979526.1599999964</v>
      </c>
      <c r="J74" s="9">
        <f t="shared" si="12"/>
        <v>2194802.135999999</v>
      </c>
      <c r="K74" s="9">
        <f t="shared" si="13"/>
        <v>5764250.1839999938</v>
      </c>
      <c r="L74" s="11" t="s">
        <v>12</v>
      </c>
      <c r="M74" t="s">
        <v>13</v>
      </c>
      <c r="N74" s="8">
        <f t="shared" si="14"/>
        <v>796226.15999999642</v>
      </c>
      <c r="O74" s="8">
        <f t="shared" si="15"/>
        <v>1784724.0239999972</v>
      </c>
      <c r="P74" s="8">
        <v>241494301.69444445</v>
      </c>
      <c r="Q74" s="10">
        <f t="shared" si="18"/>
        <v>7.3903359684989811E-3</v>
      </c>
      <c r="R74" s="8">
        <f t="shared" si="16"/>
        <v>10243852</v>
      </c>
      <c r="S74" s="8">
        <f t="shared" si="17"/>
        <v>14681796.879999992</v>
      </c>
      <c r="T74" s="10">
        <f t="shared" si="19"/>
        <v>1.4332300857138498</v>
      </c>
    </row>
    <row r="75" spans="1:20" x14ac:dyDescent="0.25">
      <c r="A75">
        <v>25</v>
      </c>
      <c r="B75">
        <v>2024</v>
      </c>
      <c r="C75" t="s">
        <v>33</v>
      </c>
      <c r="D75" s="8">
        <v>49948403</v>
      </c>
      <c r="E75" s="8">
        <v>58004871.5</v>
      </c>
      <c r="F75" s="8">
        <v>51016259</v>
      </c>
      <c r="G75" s="8">
        <v>61315565.119999997</v>
      </c>
      <c r="H75" s="9">
        <f t="shared" si="10"/>
        <v>-1067856</v>
      </c>
      <c r="I75" s="9">
        <f t="shared" si="11"/>
        <v>-3310693.6199999973</v>
      </c>
      <c r="J75" s="9">
        <f t="shared" si="12"/>
        <v>-5095417.6439999947</v>
      </c>
      <c r="K75" s="9">
        <f t="shared" si="13"/>
        <v>-1525969.5960000001</v>
      </c>
      <c r="L75" s="11" t="s">
        <v>12</v>
      </c>
      <c r="M75" t="s">
        <v>13</v>
      </c>
      <c r="N75" s="8">
        <f t="shared" si="14"/>
        <v>2242837.6199999973</v>
      </c>
      <c r="O75" s="8">
        <f t="shared" si="15"/>
        <v>1784724.0239999972</v>
      </c>
      <c r="P75" s="8">
        <v>241494301.69444445</v>
      </c>
      <c r="Q75" s="10">
        <f t="shared" si="18"/>
        <v>7.3903359684989811E-3</v>
      </c>
      <c r="R75" s="8">
        <f t="shared" si="16"/>
        <v>10243852</v>
      </c>
      <c r="S75" s="8">
        <f t="shared" si="17"/>
        <v>14681796.879999992</v>
      </c>
      <c r="T75" s="10">
        <f t="shared" si="19"/>
        <v>1.4332300857138498</v>
      </c>
    </row>
    <row r="76" spans="1:20" x14ac:dyDescent="0.25">
      <c r="A76">
        <v>26</v>
      </c>
      <c r="B76">
        <v>2024</v>
      </c>
      <c r="C76" t="s">
        <v>33</v>
      </c>
      <c r="D76" s="8">
        <v>57046046</v>
      </c>
      <c r="E76" s="8">
        <v>56800491.5</v>
      </c>
      <c r="F76" s="8">
        <v>51993287</v>
      </c>
      <c r="G76" s="8">
        <v>50533886.380000003</v>
      </c>
      <c r="H76" s="9">
        <f t="shared" si="10"/>
        <v>5052759</v>
      </c>
      <c r="I76" s="9">
        <f t="shared" si="11"/>
        <v>6266605.1199999973</v>
      </c>
      <c r="J76" s="9">
        <f t="shared" si="12"/>
        <v>4481881.0959999999</v>
      </c>
      <c r="K76" s="9">
        <f t="shared" si="13"/>
        <v>8051329.1439999947</v>
      </c>
      <c r="L76" s="11" t="s">
        <v>12</v>
      </c>
      <c r="M76" t="s">
        <v>13</v>
      </c>
      <c r="N76" s="8">
        <f t="shared" si="14"/>
        <v>1213846.1199999973</v>
      </c>
      <c r="O76" s="8">
        <f t="shared" si="15"/>
        <v>1784724.0239999972</v>
      </c>
      <c r="P76" s="8">
        <v>241494301.69444445</v>
      </c>
      <c r="Q76" s="10">
        <f t="shared" si="18"/>
        <v>7.3903359684989811E-3</v>
      </c>
      <c r="R76" s="8">
        <f t="shared" si="16"/>
        <v>10243852</v>
      </c>
      <c r="S76" s="8">
        <f t="shared" si="17"/>
        <v>14681796.879999992</v>
      </c>
      <c r="T76" s="10">
        <f t="shared" si="19"/>
        <v>1.4332300857138498</v>
      </c>
    </row>
    <row r="77" spans="1:20" x14ac:dyDescent="0.25">
      <c r="A77">
        <v>22</v>
      </c>
      <c r="B77">
        <v>2024</v>
      </c>
      <c r="C77" t="s">
        <v>34</v>
      </c>
      <c r="D77" s="8">
        <v>1660098</v>
      </c>
      <c r="E77" s="8">
        <v>1456632.125</v>
      </c>
      <c r="F77" s="8">
        <v>2041640</v>
      </c>
      <c r="G77" s="8">
        <v>1880083.125</v>
      </c>
      <c r="H77" s="9">
        <f t="shared" si="10"/>
        <v>-381542</v>
      </c>
      <c r="I77" s="9">
        <f t="shared" si="11"/>
        <v>-423451</v>
      </c>
      <c r="J77" s="9">
        <f t="shared" si="12"/>
        <v>-4937717.7</v>
      </c>
      <c r="K77" s="9">
        <f t="shared" si="13"/>
        <v>4090815.7</v>
      </c>
      <c r="L77" t="s">
        <v>12</v>
      </c>
      <c r="M77" t="s">
        <v>13</v>
      </c>
      <c r="N77" s="8">
        <f t="shared" si="14"/>
        <v>41909</v>
      </c>
      <c r="O77" s="8">
        <f t="shared" si="15"/>
        <v>4514266.7</v>
      </c>
      <c r="P77" s="8">
        <v>118170492.52777778</v>
      </c>
      <c r="Q77" s="10">
        <f t="shared" si="18"/>
        <v>3.820130223235596E-2</v>
      </c>
      <c r="R77" s="8">
        <f t="shared" si="16"/>
        <v>-57731597</v>
      </c>
      <c r="S77" s="8">
        <f t="shared" si="17"/>
        <v>-49709964.25</v>
      </c>
      <c r="T77" s="10">
        <f t="shared" si="19"/>
        <v>0.86105299061794527</v>
      </c>
    </row>
    <row r="78" spans="1:20" x14ac:dyDescent="0.25">
      <c r="A78">
        <v>23</v>
      </c>
      <c r="B78">
        <v>2024</v>
      </c>
      <c r="C78" t="s">
        <v>34</v>
      </c>
      <c r="D78" s="8">
        <v>19934962</v>
      </c>
      <c r="E78" s="8">
        <v>16650490.625</v>
      </c>
      <c r="F78" s="8">
        <v>28671000</v>
      </c>
      <c r="G78" s="8">
        <v>28678943.75</v>
      </c>
      <c r="H78" s="9">
        <f t="shared" si="10"/>
        <v>-8736038</v>
      </c>
      <c r="I78" s="9">
        <f t="shared" si="11"/>
        <v>-12028453.125</v>
      </c>
      <c r="J78" s="9">
        <f t="shared" si="12"/>
        <v>-16542719.824999999</v>
      </c>
      <c r="K78" s="9">
        <f t="shared" si="13"/>
        <v>-7514186.4249999998</v>
      </c>
      <c r="L78" t="s">
        <v>12</v>
      </c>
      <c r="M78" t="s">
        <v>13</v>
      </c>
      <c r="N78" s="8">
        <f t="shared" si="14"/>
        <v>3292415.125</v>
      </c>
      <c r="O78" s="8">
        <f t="shared" si="15"/>
        <v>4514266.7</v>
      </c>
      <c r="P78" s="8">
        <v>118170492.52777778</v>
      </c>
      <c r="Q78" s="10">
        <f t="shared" si="18"/>
        <v>3.820130223235596E-2</v>
      </c>
      <c r="R78" s="8">
        <f t="shared" si="16"/>
        <v>-57731597</v>
      </c>
      <c r="S78" s="8">
        <f t="shared" si="17"/>
        <v>-49709964.25</v>
      </c>
      <c r="T78" s="10">
        <f t="shared" si="19"/>
        <v>0.86105299061794527</v>
      </c>
    </row>
    <row r="79" spans="1:20" x14ac:dyDescent="0.25">
      <c r="A79">
        <v>24</v>
      </c>
      <c r="B79">
        <v>2024</v>
      </c>
      <c r="C79" t="s">
        <v>34</v>
      </c>
      <c r="D79" s="8">
        <v>15898005</v>
      </c>
      <c r="E79" s="8">
        <v>16655087.625</v>
      </c>
      <c r="F79" s="8">
        <v>33465126</v>
      </c>
      <c r="G79" s="8">
        <v>29296149.25</v>
      </c>
      <c r="H79" s="9">
        <f t="shared" si="10"/>
        <v>-17567121</v>
      </c>
      <c r="I79" s="9">
        <f t="shared" si="11"/>
        <v>-12641061.625</v>
      </c>
      <c r="J79" s="9">
        <f t="shared" si="12"/>
        <v>-17155328.324999999</v>
      </c>
      <c r="K79" s="9">
        <f t="shared" si="13"/>
        <v>-8126794.9249999998</v>
      </c>
      <c r="L79" t="s">
        <v>12</v>
      </c>
      <c r="M79" t="s">
        <v>13</v>
      </c>
      <c r="N79" s="8">
        <f t="shared" si="14"/>
        <v>4926059.375</v>
      </c>
      <c r="O79" s="8">
        <f t="shared" si="15"/>
        <v>4514266.7</v>
      </c>
      <c r="P79" s="8">
        <v>118170492.52777778</v>
      </c>
      <c r="Q79" s="10">
        <f t="shared" si="18"/>
        <v>3.820130223235596E-2</v>
      </c>
      <c r="R79" s="8">
        <f t="shared" si="16"/>
        <v>-57731597</v>
      </c>
      <c r="S79" s="8">
        <f t="shared" si="17"/>
        <v>-49709964.25</v>
      </c>
      <c r="T79" s="10">
        <f t="shared" si="19"/>
        <v>0.86105299061794527</v>
      </c>
    </row>
    <row r="80" spans="1:20" x14ac:dyDescent="0.25">
      <c r="A80">
        <v>25</v>
      </c>
      <c r="B80">
        <v>2024</v>
      </c>
      <c r="C80" t="s">
        <v>34</v>
      </c>
      <c r="D80" s="8">
        <v>19294504</v>
      </c>
      <c r="E80" s="8">
        <v>16673270.375</v>
      </c>
      <c r="F80" s="8">
        <v>42132548</v>
      </c>
      <c r="G80" s="8">
        <v>29140890.625</v>
      </c>
      <c r="H80" s="9">
        <f t="shared" si="10"/>
        <v>-22838044</v>
      </c>
      <c r="I80" s="9">
        <f t="shared" si="11"/>
        <v>-12467620.25</v>
      </c>
      <c r="J80" s="9">
        <f t="shared" si="12"/>
        <v>-16981886.949999999</v>
      </c>
      <c r="K80" s="9">
        <f t="shared" si="13"/>
        <v>-7953353.5499999998</v>
      </c>
      <c r="L80" t="s">
        <v>12</v>
      </c>
      <c r="M80" t="s">
        <v>13</v>
      </c>
      <c r="N80" s="8">
        <f t="shared" si="14"/>
        <v>10370423.75</v>
      </c>
      <c r="O80" s="8">
        <f t="shared" si="15"/>
        <v>4514266.7</v>
      </c>
      <c r="P80" s="8">
        <v>118170492.52777778</v>
      </c>
      <c r="Q80" s="10">
        <f t="shared" si="18"/>
        <v>3.820130223235596E-2</v>
      </c>
      <c r="R80" s="8">
        <f t="shared" si="16"/>
        <v>-57731597</v>
      </c>
      <c r="S80" s="8">
        <f t="shared" si="17"/>
        <v>-49709964.25</v>
      </c>
      <c r="T80" s="10">
        <f t="shared" si="19"/>
        <v>0.86105299061794527</v>
      </c>
    </row>
    <row r="81" spans="1:20" x14ac:dyDescent="0.25">
      <c r="A81">
        <v>26</v>
      </c>
      <c r="B81">
        <v>2024</v>
      </c>
      <c r="C81" t="s">
        <v>34</v>
      </c>
      <c r="D81" s="8">
        <v>17337887</v>
      </c>
      <c r="E81" s="8">
        <v>16852162.5</v>
      </c>
      <c r="F81" s="8">
        <v>25546739</v>
      </c>
      <c r="G81" s="8">
        <v>29001540.75</v>
      </c>
      <c r="H81" s="9">
        <f t="shared" si="10"/>
        <v>-8208852</v>
      </c>
      <c r="I81" s="9">
        <f t="shared" si="11"/>
        <v>-12149378.25</v>
      </c>
      <c r="J81" s="9">
        <f t="shared" si="12"/>
        <v>-16663644.949999999</v>
      </c>
      <c r="K81" s="9">
        <f t="shared" si="13"/>
        <v>-7635111.5499999998</v>
      </c>
      <c r="L81" t="s">
        <v>12</v>
      </c>
      <c r="M81" t="s">
        <v>13</v>
      </c>
      <c r="N81" s="8">
        <f t="shared" si="14"/>
        <v>3940526.25</v>
      </c>
      <c r="O81" s="8">
        <f t="shared" si="15"/>
        <v>4514266.7</v>
      </c>
      <c r="P81" s="8">
        <v>118170492.52777778</v>
      </c>
      <c r="Q81" s="10">
        <f t="shared" si="18"/>
        <v>3.820130223235596E-2</v>
      </c>
      <c r="R81" s="8">
        <f t="shared" si="16"/>
        <v>-57731597</v>
      </c>
      <c r="S81" s="8">
        <f t="shared" si="17"/>
        <v>-49709964.25</v>
      </c>
      <c r="T81" s="10">
        <f t="shared" si="19"/>
        <v>0.86105299061794527</v>
      </c>
    </row>
    <row r="82" spans="1:20" x14ac:dyDescent="0.25">
      <c r="A82">
        <v>22</v>
      </c>
      <c r="B82">
        <v>2024</v>
      </c>
      <c r="C82" t="s">
        <v>35</v>
      </c>
      <c r="D82" s="8">
        <v>744240</v>
      </c>
      <c r="E82" s="8">
        <v>1188678.75</v>
      </c>
      <c r="F82" s="8">
        <v>3734364</v>
      </c>
      <c r="G82" s="8">
        <v>5277271</v>
      </c>
      <c r="H82" s="9">
        <f t="shared" si="10"/>
        <v>-2990124</v>
      </c>
      <c r="I82" s="9">
        <f t="shared" si="11"/>
        <v>-4088592.25</v>
      </c>
      <c r="J82" s="9">
        <f t="shared" si="12"/>
        <v>-6310254.4749999996</v>
      </c>
      <c r="K82" s="9">
        <f t="shared" si="13"/>
        <v>-1866930.0249999999</v>
      </c>
      <c r="L82" t="s">
        <v>28</v>
      </c>
      <c r="M82" t="s">
        <v>29</v>
      </c>
      <c r="N82" s="8">
        <f t="shared" si="14"/>
        <v>1098468.25</v>
      </c>
      <c r="O82" s="8">
        <f t="shared" si="15"/>
        <v>2221662.2250000001</v>
      </c>
      <c r="P82" s="8">
        <v>107281013.97222221</v>
      </c>
      <c r="Q82" s="10">
        <f t="shared" si="18"/>
        <v>2.0708810839308856E-2</v>
      </c>
      <c r="R82" s="8">
        <f t="shared" si="16"/>
        <v>-73421676</v>
      </c>
      <c r="S82" s="8">
        <f t="shared" si="17"/>
        <v>-84529987.125</v>
      </c>
      <c r="T82" s="10">
        <f t="shared" si="19"/>
        <v>1.1512947092763177</v>
      </c>
    </row>
    <row r="83" spans="1:20" x14ac:dyDescent="0.25">
      <c r="A83">
        <v>23</v>
      </c>
      <c r="B83">
        <v>2024</v>
      </c>
      <c r="C83" t="s">
        <v>35</v>
      </c>
      <c r="D83" s="8">
        <v>16525740</v>
      </c>
      <c r="E83" s="8">
        <v>15366781.875</v>
      </c>
      <c r="F83" s="8">
        <v>35147937</v>
      </c>
      <c r="G83" s="8">
        <v>34827384.25</v>
      </c>
      <c r="H83" s="9">
        <f t="shared" si="10"/>
        <v>-18622197</v>
      </c>
      <c r="I83" s="9">
        <f t="shared" si="11"/>
        <v>-19460602.375</v>
      </c>
      <c r="J83" s="9">
        <f t="shared" si="12"/>
        <v>-21682264.600000001</v>
      </c>
      <c r="K83" s="9">
        <f t="shared" si="13"/>
        <v>-17238940.149999999</v>
      </c>
      <c r="L83" t="s">
        <v>28</v>
      </c>
      <c r="M83" t="s">
        <v>29</v>
      </c>
      <c r="N83" s="8">
        <f t="shared" si="14"/>
        <v>838405.375</v>
      </c>
      <c r="O83" s="8">
        <f t="shared" si="15"/>
        <v>2221662.2250000001</v>
      </c>
      <c r="P83" s="8">
        <v>107281013.97222221</v>
      </c>
      <c r="Q83" s="10">
        <f t="shared" si="18"/>
        <v>2.0708810839308856E-2</v>
      </c>
      <c r="R83" s="8">
        <f t="shared" si="16"/>
        <v>-73421676</v>
      </c>
      <c r="S83" s="8">
        <f t="shared" si="17"/>
        <v>-84529987.125</v>
      </c>
      <c r="T83" s="10">
        <f t="shared" si="19"/>
        <v>1.1512947092763177</v>
      </c>
    </row>
    <row r="84" spans="1:20" x14ac:dyDescent="0.25">
      <c r="A84">
        <v>24</v>
      </c>
      <c r="B84">
        <v>2024</v>
      </c>
      <c r="C84" t="s">
        <v>35</v>
      </c>
      <c r="D84" s="8">
        <v>19254119</v>
      </c>
      <c r="E84" s="8">
        <v>15805646.375</v>
      </c>
      <c r="F84" s="8">
        <v>30633123</v>
      </c>
      <c r="G84" s="8">
        <v>35486359</v>
      </c>
      <c r="H84" s="9">
        <f t="shared" si="10"/>
        <v>-11379004</v>
      </c>
      <c r="I84" s="9">
        <f t="shared" si="11"/>
        <v>-19680712.625</v>
      </c>
      <c r="J84" s="9">
        <f t="shared" si="12"/>
        <v>-21902374.850000001</v>
      </c>
      <c r="K84" s="9">
        <f t="shared" si="13"/>
        <v>-17459050.399999999</v>
      </c>
      <c r="L84" t="s">
        <v>28</v>
      </c>
      <c r="M84" t="s">
        <v>29</v>
      </c>
      <c r="N84" s="8">
        <f t="shared" si="14"/>
        <v>8301708.625</v>
      </c>
      <c r="O84" s="8">
        <f t="shared" si="15"/>
        <v>2221662.2250000001</v>
      </c>
      <c r="P84" s="8">
        <v>107281013.97222221</v>
      </c>
      <c r="Q84" s="10">
        <f t="shared" si="18"/>
        <v>2.0708810839308856E-2</v>
      </c>
      <c r="R84" s="8">
        <f t="shared" si="16"/>
        <v>-73421676</v>
      </c>
      <c r="S84" s="8">
        <f t="shared" si="17"/>
        <v>-84529987.125</v>
      </c>
      <c r="T84" s="10">
        <f t="shared" si="19"/>
        <v>1.1512947092763177</v>
      </c>
    </row>
    <row r="85" spans="1:20" x14ac:dyDescent="0.25">
      <c r="A85">
        <v>25</v>
      </c>
      <c r="B85">
        <v>2024</v>
      </c>
      <c r="C85" t="s">
        <v>35</v>
      </c>
      <c r="D85" s="8">
        <v>15982307</v>
      </c>
      <c r="E85" s="8">
        <v>15697542.5</v>
      </c>
      <c r="F85" s="8">
        <v>36498511</v>
      </c>
      <c r="G85" s="8">
        <v>36355348.5</v>
      </c>
      <c r="H85" s="9">
        <f t="shared" si="10"/>
        <v>-20516204</v>
      </c>
      <c r="I85" s="9">
        <f t="shared" si="11"/>
        <v>-20657806</v>
      </c>
      <c r="J85" s="9">
        <f t="shared" si="12"/>
        <v>-22879468.225000001</v>
      </c>
      <c r="K85" s="9">
        <f t="shared" si="13"/>
        <v>-18436143.774999999</v>
      </c>
      <c r="L85" t="s">
        <v>28</v>
      </c>
      <c r="M85" t="s">
        <v>29</v>
      </c>
      <c r="N85" s="8">
        <f t="shared" si="14"/>
        <v>141602</v>
      </c>
      <c r="O85" s="8">
        <f t="shared" si="15"/>
        <v>2221662.2250000001</v>
      </c>
      <c r="P85" s="8">
        <v>107281013.97222221</v>
      </c>
      <c r="Q85" s="10">
        <f t="shared" si="18"/>
        <v>2.0708810839308856E-2</v>
      </c>
      <c r="R85" s="8">
        <f t="shared" si="16"/>
        <v>-73421676</v>
      </c>
      <c r="S85" s="8">
        <f t="shared" si="17"/>
        <v>-84529987.125</v>
      </c>
      <c r="T85" s="10">
        <f t="shared" si="19"/>
        <v>1.1512947092763177</v>
      </c>
    </row>
    <row r="86" spans="1:20" x14ac:dyDescent="0.25">
      <c r="A86">
        <v>26</v>
      </c>
      <c r="B86">
        <v>2024</v>
      </c>
      <c r="C86" t="s">
        <v>35</v>
      </c>
      <c r="D86" s="8">
        <v>14930504</v>
      </c>
      <c r="E86" s="8">
        <v>15749940.625</v>
      </c>
      <c r="F86" s="8">
        <v>34844651</v>
      </c>
      <c r="G86" s="8">
        <v>36392214.5</v>
      </c>
      <c r="H86" s="9">
        <f t="shared" si="10"/>
        <v>-19914147</v>
      </c>
      <c r="I86" s="9">
        <f t="shared" si="11"/>
        <v>-20642273.875</v>
      </c>
      <c r="J86" s="9">
        <f t="shared" si="12"/>
        <v>-22863936.100000001</v>
      </c>
      <c r="K86" s="9">
        <f t="shared" si="13"/>
        <v>-18420611.649999999</v>
      </c>
      <c r="L86" t="s">
        <v>28</v>
      </c>
      <c r="M86" t="s">
        <v>29</v>
      </c>
      <c r="N86" s="8">
        <f t="shared" si="14"/>
        <v>728126.875</v>
      </c>
      <c r="O86" s="8">
        <f t="shared" si="15"/>
        <v>2221662.2250000001</v>
      </c>
      <c r="P86" s="8">
        <v>107281013.97222221</v>
      </c>
      <c r="Q86" s="10">
        <f t="shared" si="18"/>
        <v>2.0708810839308856E-2</v>
      </c>
      <c r="R86" s="8">
        <f t="shared" si="16"/>
        <v>-73421676</v>
      </c>
      <c r="S86" s="8">
        <f t="shared" si="17"/>
        <v>-84529987.125</v>
      </c>
      <c r="T86" s="10">
        <f t="shared" si="19"/>
        <v>1.1512947092763177</v>
      </c>
    </row>
    <row r="87" spans="1:20" x14ac:dyDescent="0.25">
      <c r="A87">
        <v>22</v>
      </c>
      <c r="B87">
        <v>2024</v>
      </c>
      <c r="C87" t="s">
        <v>36</v>
      </c>
      <c r="D87" s="8">
        <v>6465000</v>
      </c>
      <c r="E87" s="8">
        <v>6137280</v>
      </c>
      <c r="F87" s="8">
        <v>6129998</v>
      </c>
      <c r="G87" s="8">
        <v>4716327</v>
      </c>
      <c r="H87" s="9">
        <f t="shared" si="10"/>
        <v>335002</v>
      </c>
      <c r="I87" s="9">
        <f t="shared" si="11"/>
        <v>1420953</v>
      </c>
      <c r="J87" s="9">
        <f t="shared" si="12"/>
        <v>-6589095.4000000004</v>
      </c>
      <c r="K87" s="9">
        <f t="shared" si="13"/>
        <v>9431001.4000000004</v>
      </c>
      <c r="L87" t="s">
        <v>15</v>
      </c>
      <c r="M87" s="11" t="s">
        <v>16</v>
      </c>
      <c r="N87" s="8">
        <f t="shared" si="14"/>
        <v>1085951</v>
      </c>
      <c r="O87" s="8">
        <f t="shared" si="15"/>
        <v>8010048.4000000004</v>
      </c>
      <c r="P87" s="8">
        <v>304853294.27777779</v>
      </c>
      <c r="Q87" s="10">
        <f t="shared" si="18"/>
        <v>2.6275092152034819E-2</v>
      </c>
      <c r="R87" s="8">
        <f t="shared" si="16"/>
        <v>-31557255</v>
      </c>
      <c r="S87" s="8">
        <f t="shared" si="17"/>
        <v>-21456890</v>
      </c>
      <c r="T87" s="10">
        <f t="shared" si="19"/>
        <v>0.67993524785346504</v>
      </c>
    </row>
    <row r="88" spans="1:20" x14ac:dyDescent="0.25">
      <c r="A88">
        <v>23</v>
      </c>
      <c r="B88">
        <v>2024</v>
      </c>
      <c r="C88" t="s">
        <v>36</v>
      </c>
      <c r="D88" s="8">
        <v>62412703</v>
      </c>
      <c r="E88" s="8">
        <v>59144808</v>
      </c>
      <c r="F88" s="8">
        <v>80715749</v>
      </c>
      <c r="G88" s="8">
        <v>63668834.5</v>
      </c>
      <c r="H88" s="9">
        <f t="shared" si="10"/>
        <v>-18303046</v>
      </c>
      <c r="I88" s="9">
        <f t="shared" si="11"/>
        <v>-4524026.5</v>
      </c>
      <c r="J88" s="9">
        <f t="shared" si="12"/>
        <v>-12534074.9</v>
      </c>
      <c r="K88" s="9">
        <f t="shared" si="13"/>
        <v>3486021.9000000004</v>
      </c>
      <c r="L88" t="s">
        <v>15</v>
      </c>
      <c r="M88" s="11" t="s">
        <v>16</v>
      </c>
      <c r="N88" s="8">
        <f t="shared" si="14"/>
        <v>13779019.5</v>
      </c>
      <c r="O88" s="8">
        <f t="shared" si="15"/>
        <v>8010048.4000000004</v>
      </c>
      <c r="P88" s="8">
        <v>304853294.27777779</v>
      </c>
      <c r="Q88" s="10">
        <f t="shared" si="18"/>
        <v>2.6275092152034819E-2</v>
      </c>
      <c r="R88" s="8">
        <f t="shared" si="16"/>
        <v>-31557255</v>
      </c>
      <c r="S88" s="8">
        <f t="shared" si="17"/>
        <v>-21456890</v>
      </c>
      <c r="T88" s="10">
        <f t="shared" si="19"/>
        <v>0.67993524785346504</v>
      </c>
    </row>
    <row r="89" spans="1:20" x14ac:dyDescent="0.25">
      <c r="A89">
        <v>24</v>
      </c>
      <c r="B89">
        <v>2024</v>
      </c>
      <c r="C89" t="s">
        <v>36</v>
      </c>
      <c r="D89" s="8">
        <v>54076432</v>
      </c>
      <c r="E89" s="8">
        <v>59900532.5</v>
      </c>
      <c r="F89" s="8">
        <v>56863140</v>
      </c>
      <c r="G89" s="8">
        <v>64554756.5</v>
      </c>
      <c r="H89" s="9">
        <f t="shared" si="10"/>
        <v>-2786708</v>
      </c>
      <c r="I89" s="9">
        <f t="shared" si="11"/>
        <v>-4654224</v>
      </c>
      <c r="J89" s="9">
        <f t="shared" si="12"/>
        <v>-12664272.4</v>
      </c>
      <c r="K89" s="9">
        <f t="shared" si="13"/>
        <v>3355824.4000000004</v>
      </c>
      <c r="L89" t="s">
        <v>15</v>
      </c>
      <c r="M89" s="11" t="s">
        <v>16</v>
      </c>
      <c r="N89" s="8">
        <f t="shared" si="14"/>
        <v>1867516</v>
      </c>
      <c r="O89" s="8">
        <f t="shared" si="15"/>
        <v>8010048.4000000004</v>
      </c>
      <c r="P89" s="8">
        <v>304853294.27777779</v>
      </c>
      <c r="Q89" s="10">
        <f t="shared" si="18"/>
        <v>2.6275092152034819E-2</v>
      </c>
      <c r="R89" s="8">
        <f t="shared" si="16"/>
        <v>-31557255</v>
      </c>
      <c r="S89" s="8">
        <f t="shared" si="17"/>
        <v>-21456890</v>
      </c>
      <c r="T89" s="10">
        <f t="shared" si="19"/>
        <v>0.67993524785346504</v>
      </c>
    </row>
    <row r="90" spans="1:20" x14ac:dyDescent="0.25">
      <c r="A90">
        <v>25</v>
      </c>
      <c r="B90">
        <v>2024</v>
      </c>
      <c r="C90" t="s">
        <v>36</v>
      </c>
      <c r="D90" s="8">
        <v>51904412</v>
      </c>
      <c r="E90" s="8">
        <v>59991172.5</v>
      </c>
      <c r="F90" s="8">
        <v>67795260</v>
      </c>
      <c r="G90" s="8">
        <v>65671687.5</v>
      </c>
      <c r="H90" s="9">
        <f t="shared" si="10"/>
        <v>-15890848</v>
      </c>
      <c r="I90" s="9">
        <f t="shared" si="11"/>
        <v>-5680515</v>
      </c>
      <c r="J90" s="9">
        <f t="shared" si="12"/>
        <v>-13690563.4</v>
      </c>
      <c r="K90" s="9">
        <f t="shared" si="13"/>
        <v>2329533.4000000004</v>
      </c>
      <c r="L90" t="s">
        <v>15</v>
      </c>
      <c r="M90" s="11" t="s">
        <v>16</v>
      </c>
      <c r="N90" s="8">
        <f t="shared" si="14"/>
        <v>10210333</v>
      </c>
      <c r="O90" s="8">
        <f t="shared" si="15"/>
        <v>8010048.4000000004</v>
      </c>
      <c r="P90" s="8">
        <v>304853294.27777779</v>
      </c>
      <c r="Q90" s="10">
        <f t="shared" si="18"/>
        <v>2.6275092152034819E-2</v>
      </c>
      <c r="R90" s="8">
        <f t="shared" si="16"/>
        <v>-31557255</v>
      </c>
      <c r="S90" s="8">
        <f t="shared" si="17"/>
        <v>-21456890</v>
      </c>
      <c r="T90" s="10">
        <f t="shared" si="19"/>
        <v>0.67993524785346504</v>
      </c>
    </row>
    <row r="91" spans="1:20" x14ac:dyDescent="0.25">
      <c r="A91">
        <v>26</v>
      </c>
      <c r="B91">
        <v>2024</v>
      </c>
      <c r="C91" t="s">
        <v>36</v>
      </c>
      <c r="D91" s="8">
        <v>86736028</v>
      </c>
      <c r="E91" s="8">
        <v>59641996.5</v>
      </c>
      <c r="F91" s="8">
        <v>81647683</v>
      </c>
      <c r="G91" s="8">
        <v>67661074</v>
      </c>
      <c r="H91" s="9">
        <f t="shared" si="10"/>
        <v>5088345</v>
      </c>
      <c r="I91" s="9">
        <f t="shared" si="11"/>
        <v>-8019077.5</v>
      </c>
      <c r="J91" s="9">
        <f t="shared" si="12"/>
        <v>-16029125.9</v>
      </c>
      <c r="K91" s="9">
        <f t="shared" si="13"/>
        <v>-9029.0999999996275</v>
      </c>
      <c r="L91" t="s">
        <v>15</v>
      </c>
      <c r="M91" s="11" t="s">
        <v>16</v>
      </c>
      <c r="N91" s="8">
        <f t="shared" si="14"/>
        <v>13107422.5</v>
      </c>
      <c r="O91" s="8">
        <f t="shared" si="15"/>
        <v>8010048.4000000004</v>
      </c>
      <c r="P91" s="8">
        <v>304853294.27777779</v>
      </c>
      <c r="Q91" s="10">
        <f t="shared" si="18"/>
        <v>2.6275092152034819E-2</v>
      </c>
      <c r="R91" s="8">
        <f t="shared" si="16"/>
        <v>-31557255</v>
      </c>
      <c r="S91" s="8">
        <f t="shared" si="17"/>
        <v>-21456890</v>
      </c>
      <c r="T91" s="10">
        <f t="shared" si="19"/>
        <v>0.67993524785346504</v>
      </c>
    </row>
    <row r="92" spans="1:20" x14ac:dyDescent="0.25">
      <c r="A92">
        <v>22</v>
      </c>
      <c r="B92">
        <v>2024</v>
      </c>
      <c r="C92" t="s">
        <v>37</v>
      </c>
      <c r="D92" s="8">
        <v>2794622</v>
      </c>
      <c r="E92" s="8">
        <v>3388264</v>
      </c>
      <c r="F92" s="8">
        <v>5469149</v>
      </c>
      <c r="G92" s="8">
        <v>3673069.25</v>
      </c>
      <c r="H92" s="9">
        <f t="shared" si="10"/>
        <v>-2674527</v>
      </c>
      <c r="I92" s="9">
        <f t="shared" si="11"/>
        <v>-284805.25</v>
      </c>
      <c r="J92" s="9">
        <f t="shared" si="12"/>
        <v>-2515632.65</v>
      </c>
      <c r="K92" s="9">
        <f t="shared" si="13"/>
        <v>1946022.15</v>
      </c>
      <c r="L92" s="11" t="s">
        <v>15</v>
      </c>
      <c r="M92" s="11" t="s">
        <v>16</v>
      </c>
      <c r="N92" s="8">
        <f t="shared" si="14"/>
        <v>2389721.75</v>
      </c>
      <c r="O92" s="8">
        <f t="shared" si="15"/>
        <v>2230827.4</v>
      </c>
      <c r="P92" s="8">
        <v>142601377.8888889</v>
      </c>
      <c r="Q92" s="10">
        <f t="shared" si="18"/>
        <v>1.5643799751627923E-2</v>
      </c>
      <c r="R92" s="8">
        <f t="shared" si="16"/>
        <v>-14760365</v>
      </c>
      <c r="S92" s="8">
        <f t="shared" si="17"/>
        <v>-10818610</v>
      </c>
      <c r="T92" s="10">
        <f t="shared" si="19"/>
        <v>0.73295003206221532</v>
      </c>
    </row>
    <row r="93" spans="1:20" x14ac:dyDescent="0.25">
      <c r="A93">
        <v>23</v>
      </c>
      <c r="B93">
        <v>2024</v>
      </c>
      <c r="C93" t="s">
        <v>37</v>
      </c>
      <c r="D93" s="8">
        <v>33782786</v>
      </c>
      <c r="E93" s="8">
        <v>31281206.75</v>
      </c>
      <c r="F93" s="8">
        <v>32328380</v>
      </c>
      <c r="G93" s="8">
        <v>31420496.25</v>
      </c>
      <c r="H93" s="9">
        <f t="shared" si="10"/>
        <v>1454406</v>
      </c>
      <c r="I93" s="9">
        <f t="shared" si="11"/>
        <v>-139289.5</v>
      </c>
      <c r="J93" s="9">
        <f t="shared" si="12"/>
        <v>-2370116.9</v>
      </c>
      <c r="K93" s="9">
        <f t="shared" si="13"/>
        <v>2091537.9</v>
      </c>
      <c r="L93" s="11" t="s">
        <v>15</v>
      </c>
      <c r="M93" s="11" t="s">
        <v>16</v>
      </c>
      <c r="N93" s="8">
        <f t="shared" si="14"/>
        <v>1593695.5</v>
      </c>
      <c r="O93" s="8">
        <f t="shared" si="15"/>
        <v>2230827.4</v>
      </c>
      <c r="P93" s="8">
        <v>142601377.8888889</v>
      </c>
      <c r="Q93" s="10">
        <f t="shared" si="18"/>
        <v>1.5643799751627923E-2</v>
      </c>
      <c r="R93" s="8">
        <f t="shared" si="16"/>
        <v>-14760365</v>
      </c>
      <c r="S93" s="8">
        <f t="shared" si="17"/>
        <v>-10818610</v>
      </c>
      <c r="T93" s="10">
        <f t="shared" si="19"/>
        <v>0.73295003206221532</v>
      </c>
    </row>
    <row r="94" spans="1:20" x14ac:dyDescent="0.25">
      <c r="A94">
        <v>24</v>
      </c>
      <c r="B94">
        <v>2024</v>
      </c>
      <c r="C94" t="s">
        <v>37</v>
      </c>
      <c r="D94" s="8">
        <v>29808637</v>
      </c>
      <c r="E94" s="8">
        <v>31154812</v>
      </c>
      <c r="F94" s="8">
        <v>30656021</v>
      </c>
      <c r="G94" s="8">
        <v>32206227.5</v>
      </c>
      <c r="H94" s="9">
        <f t="shared" si="10"/>
        <v>-847384</v>
      </c>
      <c r="I94" s="9">
        <f t="shared" si="11"/>
        <v>-1051415.5</v>
      </c>
      <c r="J94" s="9">
        <f t="shared" si="12"/>
        <v>-3282242.9</v>
      </c>
      <c r="K94" s="9">
        <f t="shared" si="13"/>
        <v>1179411.8999999999</v>
      </c>
      <c r="L94" s="11" t="s">
        <v>15</v>
      </c>
      <c r="M94" s="11" t="s">
        <v>16</v>
      </c>
      <c r="N94" s="8">
        <f t="shared" si="14"/>
        <v>204031.5</v>
      </c>
      <c r="O94" s="8">
        <f t="shared" si="15"/>
        <v>2230827.4</v>
      </c>
      <c r="P94" s="8">
        <v>142601377.8888889</v>
      </c>
      <c r="Q94" s="10">
        <f t="shared" si="18"/>
        <v>1.5643799751627923E-2</v>
      </c>
      <c r="R94" s="8">
        <f t="shared" si="16"/>
        <v>-14760365</v>
      </c>
      <c r="S94" s="8">
        <f t="shared" si="17"/>
        <v>-10818610</v>
      </c>
      <c r="T94" s="10">
        <f t="shared" si="19"/>
        <v>0.73295003206221532</v>
      </c>
    </row>
    <row r="95" spans="1:20" x14ac:dyDescent="0.25">
      <c r="A95">
        <v>25</v>
      </c>
      <c r="B95">
        <v>2024</v>
      </c>
      <c r="C95" t="s">
        <v>37</v>
      </c>
      <c r="D95" s="8">
        <v>31425184</v>
      </c>
      <c r="E95" s="8">
        <v>31445510.5</v>
      </c>
      <c r="F95" s="8">
        <v>41278815</v>
      </c>
      <c r="G95" s="8">
        <v>36140917.25</v>
      </c>
      <c r="H95" s="9">
        <f t="shared" si="10"/>
        <v>-9853631</v>
      </c>
      <c r="I95" s="9">
        <f t="shared" si="11"/>
        <v>-4695406.75</v>
      </c>
      <c r="J95" s="9">
        <f t="shared" si="12"/>
        <v>-6926234.1500000004</v>
      </c>
      <c r="K95" s="9">
        <f t="shared" si="13"/>
        <v>-2464579.35</v>
      </c>
      <c r="L95" s="11" t="s">
        <v>15</v>
      </c>
      <c r="M95" s="11" t="s">
        <v>16</v>
      </c>
      <c r="N95" s="8">
        <f t="shared" si="14"/>
        <v>5158224.25</v>
      </c>
      <c r="O95" s="8">
        <f t="shared" si="15"/>
        <v>2230827.4</v>
      </c>
      <c r="P95" s="8">
        <v>142601377.8888889</v>
      </c>
      <c r="Q95" s="10">
        <f t="shared" si="18"/>
        <v>1.5643799751627923E-2</v>
      </c>
      <c r="R95" s="8">
        <f t="shared" si="16"/>
        <v>-14760365</v>
      </c>
      <c r="S95" s="8">
        <f t="shared" si="17"/>
        <v>-10818610</v>
      </c>
      <c r="T95" s="10">
        <f t="shared" si="19"/>
        <v>0.73295003206221532</v>
      </c>
    </row>
    <row r="96" spans="1:20" x14ac:dyDescent="0.25">
      <c r="A96">
        <v>26</v>
      </c>
      <c r="B96">
        <v>2024</v>
      </c>
      <c r="C96" t="s">
        <v>37</v>
      </c>
      <c r="D96" s="8">
        <v>27142375</v>
      </c>
      <c r="E96" s="8">
        <v>31327535.5</v>
      </c>
      <c r="F96" s="8">
        <v>29981604</v>
      </c>
      <c r="G96" s="8">
        <v>35975228.5</v>
      </c>
      <c r="H96" s="9">
        <f t="shared" si="10"/>
        <v>-2839229</v>
      </c>
      <c r="I96" s="9">
        <f t="shared" si="11"/>
        <v>-4647693</v>
      </c>
      <c r="J96" s="9">
        <f t="shared" si="12"/>
        <v>-6878520.4000000004</v>
      </c>
      <c r="K96" s="9">
        <f t="shared" si="13"/>
        <v>-2416865.6</v>
      </c>
      <c r="L96" s="11" t="s">
        <v>15</v>
      </c>
      <c r="M96" s="11" t="s">
        <v>16</v>
      </c>
      <c r="N96" s="8">
        <f t="shared" si="14"/>
        <v>1808464</v>
      </c>
      <c r="O96" s="8">
        <f t="shared" si="15"/>
        <v>2230827.4</v>
      </c>
      <c r="P96" s="8">
        <v>142601377.8888889</v>
      </c>
      <c r="Q96" s="10">
        <f t="shared" si="18"/>
        <v>1.5643799751627923E-2</v>
      </c>
      <c r="R96" s="8">
        <f t="shared" si="16"/>
        <v>-14760365</v>
      </c>
      <c r="S96" s="8">
        <f t="shared" si="17"/>
        <v>-10818610</v>
      </c>
      <c r="T96" s="10">
        <f t="shared" si="19"/>
        <v>0.73295003206221532</v>
      </c>
    </row>
    <row r="97" spans="1:20" x14ac:dyDescent="0.25">
      <c r="A97">
        <v>22</v>
      </c>
      <c r="B97">
        <v>2024</v>
      </c>
      <c r="C97" t="s">
        <v>38</v>
      </c>
      <c r="D97" s="8">
        <v>7603924</v>
      </c>
      <c r="E97" s="8">
        <v>6273024.5</v>
      </c>
      <c r="F97" s="8">
        <v>3909607</v>
      </c>
      <c r="G97" s="8">
        <v>4794617.5</v>
      </c>
      <c r="H97" s="9">
        <f t="shared" si="10"/>
        <v>3694317</v>
      </c>
      <c r="I97" s="9">
        <f t="shared" si="11"/>
        <v>1478407</v>
      </c>
      <c r="J97" s="9">
        <f t="shared" si="12"/>
        <v>-4493687.5</v>
      </c>
      <c r="K97" s="9">
        <f t="shared" si="13"/>
        <v>7450501.5</v>
      </c>
      <c r="L97" t="s">
        <v>15</v>
      </c>
      <c r="M97" s="11" t="s">
        <v>16</v>
      </c>
      <c r="N97" s="8">
        <f t="shared" si="14"/>
        <v>2215910</v>
      </c>
      <c r="O97" s="8">
        <f t="shared" si="15"/>
        <v>5972094.5</v>
      </c>
      <c r="P97" s="8">
        <v>227745702.94444442</v>
      </c>
      <c r="Q97" s="10">
        <f t="shared" si="18"/>
        <v>2.6222644040211879E-2</v>
      </c>
      <c r="R97" s="8">
        <f t="shared" si="16"/>
        <v>-3781258</v>
      </c>
      <c r="S97" s="8">
        <f t="shared" si="17"/>
        <v>5832635.5</v>
      </c>
      <c r="T97" s="10">
        <f t="shared" si="19"/>
        <v>-1.5425119100574465</v>
      </c>
    </row>
    <row r="98" spans="1:20" x14ac:dyDescent="0.25">
      <c r="A98">
        <v>23</v>
      </c>
      <c r="B98">
        <v>2024</v>
      </c>
      <c r="C98" t="s">
        <v>38</v>
      </c>
      <c r="D98" s="8">
        <v>57243733</v>
      </c>
      <c r="E98" s="8">
        <v>49888459.5</v>
      </c>
      <c r="F98" s="8">
        <v>45397357</v>
      </c>
      <c r="G98" s="8">
        <v>45376973.5</v>
      </c>
      <c r="H98" s="9">
        <f t="shared" si="10"/>
        <v>11846376</v>
      </c>
      <c r="I98" s="9">
        <f t="shared" si="11"/>
        <v>4511486</v>
      </c>
      <c r="J98" s="9">
        <f t="shared" si="12"/>
        <v>-1460608.5</v>
      </c>
      <c r="K98" s="9">
        <f t="shared" si="13"/>
        <v>10483580.5</v>
      </c>
      <c r="L98" t="s">
        <v>15</v>
      </c>
      <c r="M98" s="11" t="s">
        <v>16</v>
      </c>
      <c r="N98" s="8">
        <f t="shared" si="14"/>
        <v>7334890</v>
      </c>
      <c r="O98" s="8">
        <f t="shared" si="15"/>
        <v>5972094.5</v>
      </c>
      <c r="P98" s="8">
        <v>227745702.94444442</v>
      </c>
      <c r="Q98" s="10">
        <f t="shared" si="18"/>
        <v>2.6222644040211879E-2</v>
      </c>
      <c r="R98" s="8">
        <f t="shared" si="16"/>
        <v>-3781258</v>
      </c>
      <c r="S98" s="8">
        <f t="shared" si="17"/>
        <v>5832635.5</v>
      </c>
      <c r="T98" s="10">
        <f t="shared" si="19"/>
        <v>-1.5425119100574465</v>
      </c>
    </row>
    <row r="99" spans="1:20" x14ac:dyDescent="0.25">
      <c r="A99">
        <v>24</v>
      </c>
      <c r="B99">
        <v>2024</v>
      </c>
      <c r="C99" t="s">
        <v>38</v>
      </c>
      <c r="D99" s="8">
        <v>46778962</v>
      </c>
      <c r="E99" s="8">
        <v>50351674.5</v>
      </c>
      <c r="F99" s="8">
        <v>54951969</v>
      </c>
      <c r="G99" s="8">
        <v>48843429</v>
      </c>
      <c r="H99" s="9">
        <f t="shared" si="10"/>
        <v>-8173007</v>
      </c>
      <c r="I99" s="9">
        <f t="shared" si="11"/>
        <v>1508245.5</v>
      </c>
      <c r="J99" s="9">
        <f t="shared" si="12"/>
        <v>-4463849</v>
      </c>
      <c r="K99" s="9">
        <f t="shared" si="13"/>
        <v>7480340</v>
      </c>
      <c r="L99" t="s">
        <v>15</v>
      </c>
      <c r="M99" s="11" t="s">
        <v>16</v>
      </c>
      <c r="N99" s="8">
        <f t="shared" si="14"/>
        <v>9681252.5</v>
      </c>
      <c r="O99" s="8">
        <f t="shared" si="15"/>
        <v>5972094.5</v>
      </c>
      <c r="P99" s="8">
        <v>227745702.94444442</v>
      </c>
      <c r="Q99" s="10">
        <f t="shared" si="18"/>
        <v>2.6222644040211879E-2</v>
      </c>
      <c r="R99" s="8">
        <f t="shared" si="16"/>
        <v>-3781258</v>
      </c>
      <c r="S99" s="8">
        <f t="shared" si="17"/>
        <v>5832635.5</v>
      </c>
      <c r="T99" s="10">
        <f t="shared" si="19"/>
        <v>-1.5425119100574465</v>
      </c>
    </row>
    <row r="100" spans="1:20" x14ac:dyDescent="0.25">
      <c r="A100">
        <v>25</v>
      </c>
      <c r="B100">
        <v>2024</v>
      </c>
      <c r="C100" t="s">
        <v>38</v>
      </c>
      <c r="D100" s="8">
        <v>50502110</v>
      </c>
      <c r="E100" s="8">
        <v>50042077</v>
      </c>
      <c r="F100" s="8">
        <v>60538471</v>
      </c>
      <c r="G100" s="8">
        <v>50022507.5</v>
      </c>
      <c r="H100" s="9">
        <f t="shared" si="10"/>
        <v>-10036361</v>
      </c>
      <c r="I100" s="9">
        <f t="shared" si="11"/>
        <v>19569.5</v>
      </c>
      <c r="J100" s="9">
        <f t="shared" si="12"/>
        <v>-5952525</v>
      </c>
      <c r="K100" s="9">
        <f t="shared" si="13"/>
        <v>5991664</v>
      </c>
      <c r="L100" t="s">
        <v>15</v>
      </c>
      <c r="M100" s="11" t="s">
        <v>16</v>
      </c>
      <c r="N100" s="8">
        <f t="shared" si="14"/>
        <v>10055930.5</v>
      </c>
      <c r="O100" s="8">
        <f t="shared" si="15"/>
        <v>5972094.5</v>
      </c>
      <c r="P100" s="8">
        <v>227745702.94444442</v>
      </c>
      <c r="Q100" s="10">
        <f t="shared" si="18"/>
        <v>2.6222644040211879E-2</v>
      </c>
      <c r="R100" s="8">
        <f t="shared" si="16"/>
        <v>-3781258</v>
      </c>
      <c r="S100" s="8">
        <f t="shared" si="17"/>
        <v>5832635.5</v>
      </c>
      <c r="T100" s="10">
        <f t="shared" si="19"/>
        <v>-1.5425119100574465</v>
      </c>
    </row>
    <row r="101" spans="1:20" x14ac:dyDescent="0.25">
      <c r="A101">
        <v>26</v>
      </c>
      <c r="B101">
        <v>2024</v>
      </c>
      <c r="C101" t="s">
        <v>38</v>
      </c>
      <c r="D101" s="8">
        <v>47696212</v>
      </c>
      <c r="E101" s="8">
        <v>50090690.5</v>
      </c>
      <c r="F101" s="8">
        <v>48808795</v>
      </c>
      <c r="G101" s="8">
        <v>51775763</v>
      </c>
      <c r="H101" s="9">
        <f t="shared" si="10"/>
        <v>-1112583</v>
      </c>
      <c r="I101" s="9">
        <f t="shared" si="11"/>
        <v>-1685072.5</v>
      </c>
      <c r="J101" s="9">
        <f t="shared" si="12"/>
        <v>-7657167</v>
      </c>
      <c r="K101" s="9">
        <f t="shared" si="13"/>
        <v>4287022</v>
      </c>
      <c r="L101" t="s">
        <v>15</v>
      </c>
      <c r="M101" s="11" t="s">
        <v>16</v>
      </c>
      <c r="N101" s="8">
        <f t="shared" si="14"/>
        <v>572489.5</v>
      </c>
      <c r="O101" s="8">
        <f t="shared" si="15"/>
        <v>5972094.5</v>
      </c>
      <c r="P101" s="8">
        <v>227745702.94444442</v>
      </c>
      <c r="Q101" s="10">
        <f t="shared" si="18"/>
        <v>2.6222644040211879E-2</v>
      </c>
      <c r="R101" s="8">
        <f t="shared" si="16"/>
        <v>-3781258</v>
      </c>
      <c r="S101" s="8">
        <f t="shared" si="17"/>
        <v>5832635.5</v>
      </c>
      <c r="T101" s="10">
        <f t="shared" si="19"/>
        <v>-1.5425119100574465</v>
      </c>
    </row>
    <row r="102" spans="1:20" x14ac:dyDescent="0.25">
      <c r="A102">
        <v>22</v>
      </c>
      <c r="B102">
        <v>2024</v>
      </c>
      <c r="C102" t="s">
        <v>39</v>
      </c>
      <c r="D102" s="8">
        <v>1724860</v>
      </c>
      <c r="E102" s="8">
        <v>2784496.75</v>
      </c>
      <c r="F102" s="8">
        <v>2260601</v>
      </c>
      <c r="G102" s="8">
        <v>2112541.25</v>
      </c>
      <c r="H102" s="9">
        <f t="shared" si="10"/>
        <v>-535741</v>
      </c>
      <c r="I102" s="9">
        <f t="shared" si="11"/>
        <v>671955.5</v>
      </c>
      <c r="J102" s="9">
        <f t="shared" si="12"/>
        <v>-881845.60000000009</v>
      </c>
      <c r="K102" s="9">
        <f t="shared" si="13"/>
        <v>2225756.6</v>
      </c>
      <c r="L102" s="11" t="s">
        <v>12</v>
      </c>
      <c r="M102" t="s">
        <v>13</v>
      </c>
      <c r="N102" s="8">
        <f t="shared" si="14"/>
        <v>1207696.5</v>
      </c>
      <c r="O102" s="8">
        <f t="shared" si="15"/>
        <v>1553801.1</v>
      </c>
      <c r="P102" s="8">
        <v>86366800.694444448</v>
      </c>
      <c r="Q102" s="10">
        <f t="shared" si="18"/>
        <v>1.7990721984679797E-2</v>
      </c>
      <c r="R102" s="8">
        <f t="shared" si="16"/>
        <v>5136896</v>
      </c>
      <c r="S102" s="8">
        <f t="shared" si="17"/>
        <v>11290573.5</v>
      </c>
      <c r="T102" s="10">
        <f t="shared" si="19"/>
        <v>2.1979369448009072</v>
      </c>
    </row>
    <row r="103" spans="1:20" x14ac:dyDescent="0.25">
      <c r="A103">
        <v>23</v>
      </c>
      <c r="B103">
        <v>2024</v>
      </c>
      <c r="C103" t="s">
        <v>39</v>
      </c>
      <c r="D103" s="8">
        <v>20356920</v>
      </c>
      <c r="E103" s="8">
        <v>23430065.5</v>
      </c>
      <c r="F103" s="8">
        <v>17606877</v>
      </c>
      <c r="G103" s="8">
        <v>18567147.25</v>
      </c>
      <c r="H103" s="9">
        <f t="shared" si="10"/>
        <v>2750043</v>
      </c>
      <c r="I103" s="9">
        <f t="shared" si="11"/>
        <v>4862918.25</v>
      </c>
      <c r="J103" s="9">
        <f t="shared" si="12"/>
        <v>3309117.15</v>
      </c>
      <c r="K103" s="9">
        <f t="shared" si="13"/>
        <v>6416719.3499999996</v>
      </c>
      <c r="L103" s="11" t="s">
        <v>12</v>
      </c>
      <c r="M103" t="s">
        <v>13</v>
      </c>
      <c r="N103" s="8">
        <f t="shared" si="14"/>
        <v>2112875.25</v>
      </c>
      <c r="O103" s="8">
        <f t="shared" si="15"/>
        <v>1553801.1</v>
      </c>
      <c r="P103" s="8">
        <v>86366800.694444448</v>
      </c>
      <c r="Q103" s="10">
        <f t="shared" si="18"/>
        <v>1.7990721984679797E-2</v>
      </c>
      <c r="R103" s="8">
        <f t="shared" si="16"/>
        <v>5136896</v>
      </c>
      <c r="S103" s="8">
        <f t="shared" si="17"/>
        <v>11290573.5</v>
      </c>
      <c r="T103" s="10">
        <f t="shared" si="19"/>
        <v>2.1979369448009072</v>
      </c>
    </row>
    <row r="104" spans="1:20" x14ac:dyDescent="0.25">
      <c r="A104">
        <v>24</v>
      </c>
      <c r="B104">
        <v>2024</v>
      </c>
      <c r="C104" t="s">
        <v>39</v>
      </c>
      <c r="D104" s="8">
        <v>14736550</v>
      </c>
      <c r="E104" s="8">
        <v>19338526.75</v>
      </c>
      <c r="F104" s="8">
        <v>13630787</v>
      </c>
      <c r="G104" s="8">
        <v>17942978.25</v>
      </c>
      <c r="H104" s="9">
        <f t="shared" si="10"/>
        <v>1105763</v>
      </c>
      <c r="I104" s="9">
        <f t="shared" si="11"/>
        <v>1395548.5</v>
      </c>
      <c r="J104" s="9">
        <f t="shared" si="12"/>
        <v>-158252.60000000009</v>
      </c>
      <c r="K104" s="9">
        <f t="shared" si="13"/>
        <v>2949349.6</v>
      </c>
      <c r="L104" s="11" t="s">
        <v>12</v>
      </c>
      <c r="M104" t="s">
        <v>13</v>
      </c>
      <c r="N104" s="8">
        <f t="shared" si="14"/>
        <v>289785.5</v>
      </c>
      <c r="O104" s="8">
        <f t="shared" si="15"/>
        <v>1553801.1</v>
      </c>
      <c r="P104" s="8">
        <v>86366800.694444448</v>
      </c>
      <c r="Q104" s="10">
        <f t="shared" si="18"/>
        <v>1.7990721984679797E-2</v>
      </c>
      <c r="R104" s="8">
        <f t="shared" si="16"/>
        <v>5136896</v>
      </c>
      <c r="S104" s="8">
        <f t="shared" si="17"/>
        <v>11290573.5</v>
      </c>
      <c r="T104" s="10">
        <f t="shared" si="19"/>
        <v>2.1979369448009072</v>
      </c>
    </row>
    <row r="105" spans="1:20" x14ac:dyDescent="0.25">
      <c r="A105">
        <v>25</v>
      </c>
      <c r="B105">
        <v>2024</v>
      </c>
      <c r="C105" t="s">
        <v>39</v>
      </c>
      <c r="D105" s="8">
        <v>24531714</v>
      </c>
      <c r="E105" s="8">
        <v>24066173.25</v>
      </c>
      <c r="F105" s="8">
        <v>18942574</v>
      </c>
      <c r="G105" s="8">
        <v>19284697.25</v>
      </c>
      <c r="H105" s="9">
        <f t="shared" si="10"/>
        <v>5589140</v>
      </c>
      <c r="I105" s="9">
        <f t="shared" si="11"/>
        <v>4781476</v>
      </c>
      <c r="J105" s="9">
        <f t="shared" si="12"/>
        <v>3227674.9</v>
      </c>
      <c r="K105" s="9">
        <f t="shared" si="13"/>
        <v>6335277.0999999996</v>
      </c>
      <c r="L105" s="11" t="s">
        <v>12</v>
      </c>
      <c r="M105" t="s">
        <v>13</v>
      </c>
      <c r="N105" s="8">
        <f t="shared" si="14"/>
        <v>807664</v>
      </c>
      <c r="O105" s="8">
        <f t="shared" si="15"/>
        <v>1553801.1</v>
      </c>
      <c r="P105" s="8">
        <v>86366800.694444448</v>
      </c>
      <c r="Q105" s="10">
        <f t="shared" si="18"/>
        <v>1.7990721984679797E-2</v>
      </c>
      <c r="R105" s="8">
        <f t="shared" si="16"/>
        <v>5136896</v>
      </c>
      <c r="S105" s="8">
        <f t="shared" si="17"/>
        <v>11290573.5</v>
      </c>
      <c r="T105" s="10">
        <f t="shared" si="19"/>
        <v>2.1979369448009072</v>
      </c>
    </row>
    <row r="106" spans="1:20" x14ac:dyDescent="0.25">
      <c r="A106">
        <v>26</v>
      </c>
      <c r="B106">
        <v>2024</v>
      </c>
      <c r="C106" t="s">
        <v>39</v>
      </c>
      <c r="D106" s="8">
        <v>17521734</v>
      </c>
      <c r="E106" s="8">
        <v>19083060.75</v>
      </c>
      <c r="F106" s="8">
        <v>21294043</v>
      </c>
      <c r="G106" s="8">
        <v>19504385.5</v>
      </c>
      <c r="H106" s="9">
        <f t="shared" si="10"/>
        <v>-3772309</v>
      </c>
      <c r="I106" s="9">
        <f t="shared" si="11"/>
        <v>-421324.75</v>
      </c>
      <c r="J106" s="9">
        <f t="shared" si="12"/>
        <v>-1975125.85</v>
      </c>
      <c r="K106" s="9">
        <f t="shared" si="13"/>
        <v>1132476.3500000001</v>
      </c>
      <c r="L106" s="11" t="s">
        <v>12</v>
      </c>
      <c r="M106" t="s">
        <v>13</v>
      </c>
      <c r="N106" s="8">
        <f t="shared" si="14"/>
        <v>3350984.25</v>
      </c>
      <c r="O106" s="8">
        <f t="shared" si="15"/>
        <v>1553801.1</v>
      </c>
      <c r="P106" s="8">
        <v>86366800.694444448</v>
      </c>
      <c r="Q106" s="10">
        <f t="shared" si="18"/>
        <v>1.7990721984679797E-2</v>
      </c>
      <c r="R106" s="8">
        <f t="shared" si="16"/>
        <v>5136896</v>
      </c>
      <c r="S106" s="8">
        <f t="shared" si="17"/>
        <v>11290573.5</v>
      </c>
      <c r="T106" s="10">
        <f t="shared" si="19"/>
        <v>2.1979369448009072</v>
      </c>
    </row>
    <row r="107" spans="1:20" x14ac:dyDescent="0.25">
      <c r="A107">
        <v>22</v>
      </c>
      <c r="B107">
        <v>2024</v>
      </c>
      <c r="C107" t="s">
        <v>40</v>
      </c>
      <c r="D107" s="8">
        <v>9859531</v>
      </c>
      <c r="E107" s="8">
        <v>8773114</v>
      </c>
      <c r="F107" s="8">
        <v>13447290</v>
      </c>
      <c r="G107" s="8">
        <v>11753732</v>
      </c>
      <c r="H107" s="9">
        <f t="shared" si="10"/>
        <v>-3587759</v>
      </c>
      <c r="I107" s="9">
        <f t="shared" si="11"/>
        <v>-2980618</v>
      </c>
      <c r="J107" s="9">
        <f t="shared" si="12"/>
        <v>-8032445.7000000002</v>
      </c>
      <c r="K107" s="9">
        <f t="shared" si="13"/>
        <v>2071209.7000000002</v>
      </c>
      <c r="L107" s="11" t="s">
        <v>15</v>
      </c>
      <c r="M107" s="11" t="s">
        <v>16</v>
      </c>
      <c r="N107" s="8">
        <f t="shared" si="14"/>
        <v>607141</v>
      </c>
      <c r="O107" s="8">
        <f t="shared" si="15"/>
        <v>5051827.7</v>
      </c>
      <c r="P107" s="8">
        <v>367260861.88888884</v>
      </c>
      <c r="Q107" s="10">
        <f t="shared" si="18"/>
        <v>1.3755420803669467E-2</v>
      </c>
      <c r="R107" s="8">
        <f t="shared" si="16"/>
        <v>15406326</v>
      </c>
      <c r="S107" s="8">
        <f t="shared" si="17"/>
        <v>-6132974.5</v>
      </c>
      <c r="T107" s="10">
        <f t="shared" si="19"/>
        <v>-0.39808157376392012</v>
      </c>
    </row>
    <row r="108" spans="1:20" x14ac:dyDescent="0.25">
      <c r="A108">
        <v>23</v>
      </c>
      <c r="B108">
        <v>2024</v>
      </c>
      <c r="C108" t="s">
        <v>40</v>
      </c>
      <c r="D108" s="8">
        <v>90375040</v>
      </c>
      <c r="E108" s="8">
        <v>87617498</v>
      </c>
      <c r="F108" s="8">
        <v>77872457</v>
      </c>
      <c r="G108" s="8">
        <v>73862137</v>
      </c>
      <c r="H108" s="9">
        <f t="shared" si="10"/>
        <v>12502583</v>
      </c>
      <c r="I108" s="9">
        <f t="shared" si="11"/>
        <v>13755361</v>
      </c>
      <c r="J108" s="9">
        <f t="shared" si="12"/>
        <v>8703533.3000000007</v>
      </c>
      <c r="K108" s="9">
        <f t="shared" si="13"/>
        <v>18807188.699999999</v>
      </c>
      <c r="L108" s="11" t="s">
        <v>15</v>
      </c>
      <c r="M108" s="11" t="s">
        <v>16</v>
      </c>
      <c r="N108" s="8">
        <f t="shared" si="14"/>
        <v>1252778</v>
      </c>
      <c r="O108" s="8">
        <f t="shared" si="15"/>
        <v>5051827.7</v>
      </c>
      <c r="P108" s="8">
        <v>367260861.88888884</v>
      </c>
      <c r="Q108" s="10">
        <f t="shared" si="18"/>
        <v>1.3755420803669467E-2</v>
      </c>
      <c r="R108" s="8">
        <f t="shared" si="16"/>
        <v>15406326</v>
      </c>
      <c r="S108" s="8">
        <f t="shared" si="17"/>
        <v>-6132974.5</v>
      </c>
      <c r="T108" s="10">
        <f t="shared" si="19"/>
        <v>-0.39808157376392012</v>
      </c>
    </row>
    <row r="109" spans="1:20" x14ac:dyDescent="0.25">
      <c r="A109">
        <v>24</v>
      </c>
      <c r="B109">
        <v>2024</v>
      </c>
      <c r="C109" t="s">
        <v>40</v>
      </c>
      <c r="D109" s="8">
        <v>81286878</v>
      </c>
      <c r="E109" s="8">
        <v>86845185</v>
      </c>
      <c r="F109" s="8">
        <v>78379015</v>
      </c>
      <c r="G109" s="8">
        <v>86413016</v>
      </c>
      <c r="H109" s="9">
        <f t="shared" si="10"/>
        <v>2907863</v>
      </c>
      <c r="I109" s="9">
        <f t="shared" si="11"/>
        <v>432169</v>
      </c>
      <c r="J109" s="9">
        <f t="shared" si="12"/>
        <v>-4619658.7</v>
      </c>
      <c r="K109" s="9">
        <f t="shared" si="13"/>
        <v>5483996.7000000002</v>
      </c>
      <c r="L109" s="11" t="s">
        <v>15</v>
      </c>
      <c r="M109" s="11" t="s">
        <v>16</v>
      </c>
      <c r="N109" s="8">
        <f t="shared" si="14"/>
        <v>2475694</v>
      </c>
      <c r="O109" s="8">
        <f t="shared" si="15"/>
        <v>5051827.7</v>
      </c>
      <c r="P109" s="8">
        <v>367260861.88888884</v>
      </c>
      <c r="Q109" s="10">
        <f t="shared" si="18"/>
        <v>1.3755420803669467E-2</v>
      </c>
      <c r="R109" s="8">
        <f t="shared" si="16"/>
        <v>15406326</v>
      </c>
      <c r="S109" s="8">
        <f t="shared" si="17"/>
        <v>-6132974.5</v>
      </c>
      <c r="T109" s="10">
        <f t="shared" si="19"/>
        <v>-0.39808157376392012</v>
      </c>
    </row>
    <row r="110" spans="1:20" x14ac:dyDescent="0.25">
      <c r="A110">
        <v>25</v>
      </c>
      <c r="B110">
        <v>2024</v>
      </c>
      <c r="C110" t="s">
        <v>40</v>
      </c>
      <c r="D110" s="8">
        <v>81519273</v>
      </c>
      <c r="E110" s="8">
        <v>87696274</v>
      </c>
      <c r="F110" s="8">
        <v>71914477</v>
      </c>
      <c r="G110" s="8">
        <v>85615367</v>
      </c>
      <c r="H110" s="9">
        <f t="shared" si="10"/>
        <v>9604796</v>
      </c>
      <c r="I110" s="9">
        <f t="shared" si="11"/>
        <v>2080907</v>
      </c>
      <c r="J110" s="9">
        <f t="shared" si="12"/>
        <v>-2970920.7</v>
      </c>
      <c r="K110" s="9">
        <f t="shared" si="13"/>
        <v>7132734.7000000002</v>
      </c>
      <c r="L110" s="11" t="s">
        <v>15</v>
      </c>
      <c r="M110" s="11" t="s">
        <v>16</v>
      </c>
      <c r="N110" s="8">
        <f t="shared" si="14"/>
        <v>7523889</v>
      </c>
      <c r="O110" s="8">
        <f t="shared" si="15"/>
        <v>5051827.7</v>
      </c>
      <c r="P110" s="8">
        <v>367260861.88888884</v>
      </c>
      <c r="Q110" s="10">
        <f t="shared" si="18"/>
        <v>1.3755420803669467E-2</v>
      </c>
      <c r="R110" s="8">
        <f t="shared" si="16"/>
        <v>15406326</v>
      </c>
      <c r="S110" s="8">
        <f t="shared" si="17"/>
        <v>-6132974.5</v>
      </c>
      <c r="T110" s="10">
        <f t="shared" si="19"/>
        <v>-0.39808157376392012</v>
      </c>
    </row>
    <row r="111" spans="1:20" x14ac:dyDescent="0.25">
      <c r="A111">
        <v>26</v>
      </c>
      <c r="B111">
        <v>2024</v>
      </c>
      <c r="C111" t="s">
        <v>40</v>
      </c>
      <c r="D111" s="8">
        <v>79672872</v>
      </c>
      <c r="E111" s="8">
        <v>86536492.5</v>
      </c>
      <c r="F111" s="8">
        <v>85694029</v>
      </c>
      <c r="G111" s="8">
        <v>105957286</v>
      </c>
      <c r="H111" s="9">
        <f t="shared" si="10"/>
        <v>-6021157</v>
      </c>
      <c r="I111" s="9">
        <f t="shared" si="11"/>
        <v>-19420793.5</v>
      </c>
      <c r="J111" s="9">
        <f t="shared" si="12"/>
        <v>-24472621.199999999</v>
      </c>
      <c r="K111" s="9">
        <f t="shared" si="13"/>
        <v>-14368965.800000001</v>
      </c>
      <c r="L111" s="11" t="s">
        <v>15</v>
      </c>
      <c r="M111" s="11" t="s">
        <v>16</v>
      </c>
      <c r="N111" s="8">
        <f t="shared" si="14"/>
        <v>13399636.5</v>
      </c>
      <c r="O111" s="8">
        <f t="shared" si="15"/>
        <v>5051827.7</v>
      </c>
      <c r="P111" s="8">
        <v>367260861.88888884</v>
      </c>
      <c r="Q111" s="10">
        <f t="shared" si="18"/>
        <v>1.3755420803669467E-2</v>
      </c>
      <c r="R111" s="8">
        <f t="shared" si="16"/>
        <v>15406326</v>
      </c>
      <c r="S111" s="8">
        <f t="shared" si="17"/>
        <v>-6132974.5</v>
      </c>
      <c r="T111" s="10">
        <f t="shared" si="19"/>
        <v>-0.39808157376392012</v>
      </c>
    </row>
    <row r="112" spans="1:20" x14ac:dyDescent="0.25">
      <c r="A112">
        <v>22</v>
      </c>
      <c r="B112">
        <v>2024</v>
      </c>
      <c r="C112" t="s">
        <v>41</v>
      </c>
      <c r="D112" s="8">
        <v>7381650</v>
      </c>
      <c r="E112" s="8">
        <v>5906747.5</v>
      </c>
      <c r="F112" s="8">
        <v>1558961</v>
      </c>
      <c r="G112" s="8">
        <v>2325508</v>
      </c>
      <c r="H112" s="9">
        <f t="shared" si="10"/>
        <v>5822689</v>
      </c>
      <c r="I112" s="9">
        <f t="shared" si="11"/>
        <v>3581239.5</v>
      </c>
      <c r="J112" s="9">
        <f t="shared" si="12"/>
        <v>-6437874.75</v>
      </c>
      <c r="K112" s="9">
        <f t="shared" si="13"/>
        <v>13600353.75</v>
      </c>
      <c r="L112" t="s">
        <v>12</v>
      </c>
      <c r="M112" t="s">
        <v>13</v>
      </c>
      <c r="N112" s="8">
        <f t="shared" si="14"/>
        <v>2241449.5</v>
      </c>
      <c r="O112" s="8">
        <f t="shared" si="15"/>
        <v>10019114.25</v>
      </c>
      <c r="P112" s="8">
        <v>171845382.33333331</v>
      </c>
      <c r="Q112" s="10">
        <f t="shared" si="18"/>
        <v>5.8303075206092202E-2</v>
      </c>
      <c r="R112" s="8">
        <f t="shared" si="16"/>
        <v>91715410</v>
      </c>
      <c r="S112" s="8">
        <f t="shared" si="17"/>
        <v>106706509.75</v>
      </c>
      <c r="T112" s="10">
        <f t="shared" si="19"/>
        <v>1.163452354953219</v>
      </c>
    </row>
    <row r="113" spans="1:20" x14ac:dyDescent="0.25">
      <c r="A113">
        <v>23</v>
      </c>
      <c r="B113">
        <v>2024</v>
      </c>
      <c r="C113" t="s">
        <v>41</v>
      </c>
      <c r="D113" s="8">
        <v>60961871</v>
      </c>
      <c r="E113" s="8">
        <v>56218560</v>
      </c>
      <c r="F113" s="8">
        <v>25580823</v>
      </c>
      <c r="G113" s="8">
        <v>29887475.75</v>
      </c>
      <c r="H113" s="9">
        <f t="shared" si="10"/>
        <v>35381048</v>
      </c>
      <c r="I113" s="9">
        <f t="shared" si="11"/>
        <v>26331084.25</v>
      </c>
      <c r="J113" s="9">
        <f t="shared" si="12"/>
        <v>16311970</v>
      </c>
      <c r="K113" s="9">
        <f t="shared" si="13"/>
        <v>36350198.5</v>
      </c>
      <c r="L113" t="s">
        <v>12</v>
      </c>
      <c r="M113" t="s">
        <v>13</v>
      </c>
      <c r="N113" s="8">
        <f t="shared" si="14"/>
        <v>9049963.75</v>
      </c>
      <c r="O113" s="8">
        <f t="shared" si="15"/>
        <v>10019114.25</v>
      </c>
      <c r="P113" s="8">
        <v>171845382.33333331</v>
      </c>
      <c r="Q113" s="10">
        <f t="shared" si="18"/>
        <v>5.8303075206092202E-2</v>
      </c>
      <c r="R113" s="8">
        <f t="shared" si="16"/>
        <v>91715410</v>
      </c>
      <c r="S113" s="8">
        <f t="shared" si="17"/>
        <v>106706509.75</v>
      </c>
      <c r="T113" s="10">
        <f t="shared" si="19"/>
        <v>1.163452354953219</v>
      </c>
    </row>
    <row r="114" spans="1:20" x14ac:dyDescent="0.25">
      <c r="A114">
        <v>24</v>
      </c>
      <c r="B114">
        <v>2024</v>
      </c>
      <c r="C114" t="s">
        <v>41</v>
      </c>
      <c r="D114" s="8">
        <v>54969850</v>
      </c>
      <c r="E114" s="8">
        <v>56260982.5</v>
      </c>
      <c r="F114" s="8">
        <v>26962643</v>
      </c>
      <c r="G114" s="8">
        <v>29485050.75</v>
      </c>
      <c r="H114" s="9">
        <f t="shared" si="10"/>
        <v>28007207</v>
      </c>
      <c r="I114" s="9">
        <f t="shared" si="11"/>
        <v>26775931.75</v>
      </c>
      <c r="J114" s="9">
        <f t="shared" si="12"/>
        <v>16756817.5</v>
      </c>
      <c r="K114" s="9">
        <f t="shared" si="13"/>
        <v>36795046</v>
      </c>
      <c r="L114" t="s">
        <v>12</v>
      </c>
      <c r="M114" t="s">
        <v>13</v>
      </c>
      <c r="N114" s="8">
        <f t="shared" si="14"/>
        <v>1231275.25</v>
      </c>
      <c r="O114" s="8">
        <f t="shared" si="15"/>
        <v>10019114.25</v>
      </c>
      <c r="P114" s="8">
        <v>171845382.33333331</v>
      </c>
      <c r="Q114" s="10">
        <f t="shared" si="18"/>
        <v>5.8303075206092202E-2</v>
      </c>
      <c r="R114" s="8">
        <f t="shared" si="16"/>
        <v>91715410</v>
      </c>
      <c r="S114" s="8">
        <f t="shared" si="17"/>
        <v>106706509.75</v>
      </c>
      <c r="T114" s="10">
        <f t="shared" si="19"/>
        <v>1.163452354953219</v>
      </c>
    </row>
    <row r="115" spans="1:20" x14ac:dyDescent="0.25">
      <c r="A115">
        <v>25</v>
      </c>
      <c r="B115">
        <v>2024</v>
      </c>
      <c r="C115" t="s">
        <v>41</v>
      </c>
      <c r="D115" s="8">
        <v>57021173</v>
      </c>
      <c r="E115" s="8">
        <v>55873499.5</v>
      </c>
      <c r="F115" s="13">
        <v>63629857</v>
      </c>
      <c r="G115" s="8">
        <v>29938848</v>
      </c>
      <c r="H115" s="9">
        <f t="shared" si="10"/>
        <v>-6608684</v>
      </c>
      <c r="I115" s="9">
        <f t="shared" si="11"/>
        <v>25934651.5</v>
      </c>
      <c r="J115" s="9">
        <f t="shared" si="12"/>
        <v>15915537.25</v>
      </c>
      <c r="K115" s="9">
        <f t="shared" si="13"/>
        <v>35953765.75</v>
      </c>
      <c r="L115" t="s">
        <v>12</v>
      </c>
      <c r="M115" t="s">
        <v>13</v>
      </c>
      <c r="N115" s="8">
        <f t="shared" si="14"/>
        <v>32543335.5</v>
      </c>
      <c r="O115" s="8">
        <f t="shared" si="15"/>
        <v>10019114.25</v>
      </c>
      <c r="P115" s="8">
        <v>171845382.33333331</v>
      </c>
      <c r="Q115" s="10">
        <f t="shared" si="18"/>
        <v>5.8303075206092202E-2</v>
      </c>
      <c r="R115" s="8">
        <f t="shared" si="16"/>
        <v>91715410</v>
      </c>
      <c r="S115" s="8">
        <f t="shared" si="17"/>
        <v>106706509.75</v>
      </c>
      <c r="T115" s="10">
        <f t="shared" si="19"/>
        <v>1.163452354953219</v>
      </c>
    </row>
    <row r="116" spans="1:20" x14ac:dyDescent="0.25">
      <c r="A116">
        <v>26</v>
      </c>
      <c r="B116">
        <v>2024</v>
      </c>
      <c r="C116" t="s">
        <v>41</v>
      </c>
      <c r="D116" s="8">
        <v>51184854</v>
      </c>
      <c r="E116" s="8">
        <v>54852625</v>
      </c>
      <c r="F116" s="8">
        <v>22071704</v>
      </c>
      <c r="G116" s="8">
        <v>30769022.25</v>
      </c>
      <c r="H116" s="9">
        <f t="shared" si="10"/>
        <v>29113150</v>
      </c>
      <c r="I116" s="9">
        <f t="shared" si="11"/>
        <v>24083602.75</v>
      </c>
      <c r="J116" s="9">
        <f t="shared" si="12"/>
        <v>14064488.5</v>
      </c>
      <c r="K116" s="9">
        <f t="shared" si="13"/>
        <v>34102717</v>
      </c>
      <c r="L116" t="s">
        <v>12</v>
      </c>
      <c r="M116" t="s">
        <v>13</v>
      </c>
      <c r="N116" s="8">
        <f t="shared" si="14"/>
        <v>5029547.25</v>
      </c>
      <c r="O116" s="8">
        <f t="shared" si="15"/>
        <v>10019114.25</v>
      </c>
      <c r="P116" s="8">
        <v>171845382.33333331</v>
      </c>
      <c r="Q116" s="10">
        <f t="shared" si="18"/>
        <v>5.8303075206092202E-2</v>
      </c>
      <c r="R116" s="8">
        <f t="shared" si="16"/>
        <v>91715410</v>
      </c>
      <c r="S116" s="8">
        <f t="shared" si="17"/>
        <v>106706509.75</v>
      </c>
      <c r="T116" s="10">
        <f t="shared" si="19"/>
        <v>1.163452354953219</v>
      </c>
    </row>
    <row r="117" spans="1:20" x14ac:dyDescent="0.25">
      <c r="A117">
        <v>22</v>
      </c>
      <c r="B117">
        <v>2024</v>
      </c>
      <c r="C117" t="s">
        <v>42</v>
      </c>
      <c r="D117" s="8">
        <v>8275493</v>
      </c>
      <c r="E117" s="8">
        <v>6481229.5</v>
      </c>
      <c r="F117" s="8">
        <v>8512290</v>
      </c>
      <c r="G117" s="8">
        <v>6757589</v>
      </c>
      <c r="H117" s="9">
        <f t="shared" si="10"/>
        <v>-236797</v>
      </c>
      <c r="I117" s="9">
        <f t="shared" si="11"/>
        <v>-276359.5</v>
      </c>
      <c r="J117" s="9">
        <f t="shared" si="12"/>
        <v>-4937813.5999999996</v>
      </c>
      <c r="K117" s="9">
        <f t="shared" si="13"/>
        <v>4385094.5999999996</v>
      </c>
      <c r="L117" s="11" t="s">
        <v>15</v>
      </c>
      <c r="M117" s="11" t="s">
        <v>16</v>
      </c>
      <c r="N117" s="8">
        <f t="shared" si="14"/>
        <v>39562.5</v>
      </c>
      <c r="O117" s="8">
        <f t="shared" si="15"/>
        <v>4661454.0999999996</v>
      </c>
      <c r="P117" s="8">
        <v>295661167.55555558</v>
      </c>
      <c r="Q117" s="10">
        <f t="shared" si="18"/>
        <v>1.5766203382539572E-2</v>
      </c>
      <c r="R117" s="8">
        <f t="shared" si="16"/>
        <v>36335556</v>
      </c>
      <c r="S117" s="8">
        <f t="shared" si="17"/>
        <v>30508361.5</v>
      </c>
      <c r="T117" s="10">
        <f t="shared" si="19"/>
        <v>0.8396283106277499</v>
      </c>
    </row>
    <row r="118" spans="1:20" x14ac:dyDescent="0.25">
      <c r="A118">
        <v>23</v>
      </c>
      <c r="B118">
        <v>2024</v>
      </c>
      <c r="C118" t="s">
        <v>42</v>
      </c>
      <c r="D118" s="8">
        <v>73095429</v>
      </c>
      <c r="E118" s="8">
        <v>66989384.5</v>
      </c>
      <c r="F118" s="8">
        <v>59478091</v>
      </c>
      <c r="G118" s="8">
        <v>60957371</v>
      </c>
      <c r="H118" s="9">
        <f t="shared" si="10"/>
        <v>13617338</v>
      </c>
      <c r="I118" s="9">
        <f t="shared" si="11"/>
        <v>6032013.5</v>
      </c>
      <c r="J118" s="9">
        <f t="shared" si="12"/>
        <v>1370559.4000000004</v>
      </c>
      <c r="K118" s="9">
        <f t="shared" si="13"/>
        <v>10693467.6</v>
      </c>
      <c r="L118" s="11" t="s">
        <v>15</v>
      </c>
      <c r="M118" s="11" t="s">
        <v>16</v>
      </c>
      <c r="N118" s="8">
        <f t="shared" si="14"/>
        <v>7585324.5</v>
      </c>
      <c r="O118" s="8">
        <f t="shared" si="15"/>
        <v>4661454.0999999996</v>
      </c>
      <c r="P118" s="8">
        <v>295661167.55555558</v>
      </c>
      <c r="Q118" s="10">
        <f t="shared" si="18"/>
        <v>1.5766203382539572E-2</v>
      </c>
      <c r="R118" s="8">
        <f t="shared" si="16"/>
        <v>36335556</v>
      </c>
      <c r="S118" s="8">
        <f t="shared" si="17"/>
        <v>30508361.5</v>
      </c>
      <c r="T118" s="10">
        <f t="shared" si="19"/>
        <v>0.8396283106277499</v>
      </c>
    </row>
    <row r="119" spans="1:20" x14ac:dyDescent="0.25">
      <c r="A119">
        <v>24</v>
      </c>
      <c r="B119">
        <v>2024</v>
      </c>
      <c r="C119" t="s">
        <v>42</v>
      </c>
      <c r="D119" s="8">
        <v>72032453</v>
      </c>
      <c r="E119" s="8">
        <v>67084580.5</v>
      </c>
      <c r="F119" s="8">
        <v>63978503</v>
      </c>
      <c r="G119" s="8">
        <v>58544661</v>
      </c>
      <c r="H119" s="9">
        <f t="shared" si="10"/>
        <v>8053950</v>
      </c>
      <c r="I119" s="9">
        <f t="shared" si="11"/>
        <v>8539919.5</v>
      </c>
      <c r="J119" s="9">
        <f t="shared" si="12"/>
        <v>3878465.4000000004</v>
      </c>
      <c r="K119" s="9">
        <f t="shared" si="13"/>
        <v>13201373.6</v>
      </c>
      <c r="L119" s="11" t="s">
        <v>15</v>
      </c>
      <c r="M119" s="11" t="s">
        <v>16</v>
      </c>
      <c r="N119" s="8">
        <f t="shared" si="14"/>
        <v>485969.5</v>
      </c>
      <c r="O119" s="8">
        <f t="shared" si="15"/>
        <v>4661454.0999999996</v>
      </c>
      <c r="P119" s="8">
        <v>295661167.55555558</v>
      </c>
      <c r="Q119" s="10">
        <f t="shared" si="18"/>
        <v>1.5766203382539572E-2</v>
      </c>
      <c r="R119" s="8">
        <f t="shared" si="16"/>
        <v>36335556</v>
      </c>
      <c r="S119" s="8">
        <f t="shared" si="17"/>
        <v>30508361.5</v>
      </c>
      <c r="T119" s="10">
        <f t="shared" si="19"/>
        <v>0.8396283106277499</v>
      </c>
    </row>
    <row r="120" spans="1:20" x14ac:dyDescent="0.25">
      <c r="A120">
        <v>25</v>
      </c>
      <c r="B120">
        <v>2024</v>
      </c>
      <c r="C120" t="s">
        <v>42</v>
      </c>
      <c r="D120" s="8">
        <v>67672425</v>
      </c>
      <c r="E120" s="8">
        <v>67499347</v>
      </c>
      <c r="F120" s="8">
        <v>49906486</v>
      </c>
      <c r="G120" s="8">
        <v>56675753.5</v>
      </c>
      <c r="H120" s="9">
        <f t="shared" si="10"/>
        <v>17765939</v>
      </c>
      <c r="I120" s="9">
        <f t="shared" si="11"/>
        <v>10823593.5</v>
      </c>
      <c r="J120" s="9">
        <f t="shared" si="12"/>
        <v>6162139.4000000004</v>
      </c>
      <c r="K120" s="9">
        <f t="shared" si="13"/>
        <v>15485047.6</v>
      </c>
      <c r="L120" s="11" t="s">
        <v>15</v>
      </c>
      <c r="M120" s="11" t="s">
        <v>16</v>
      </c>
      <c r="N120" s="8">
        <f t="shared" si="14"/>
        <v>6942345.5</v>
      </c>
      <c r="O120" s="8">
        <f t="shared" si="15"/>
        <v>4661454.0999999996</v>
      </c>
      <c r="P120" s="8">
        <v>295661167.55555558</v>
      </c>
      <c r="Q120" s="10">
        <f t="shared" si="18"/>
        <v>1.5766203382539572E-2</v>
      </c>
      <c r="R120" s="8">
        <f t="shared" si="16"/>
        <v>36335556</v>
      </c>
      <c r="S120" s="8">
        <f t="shared" si="17"/>
        <v>30508361.5</v>
      </c>
      <c r="T120" s="10">
        <f t="shared" si="19"/>
        <v>0.8396283106277499</v>
      </c>
    </row>
    <row r="121" spans="1:20" x14ac:dyDescent="0.25">
      <c r="A121">
        <v>26</v>
      </c>
      <c r="B121">
        <v>2024</v>
      </c>
      <c r="C121" t="s">
        <v>42</v>
      </c>
      <c r="D121" s="8">
        <v>61511865</v>
      </c>
      <c r="E121" s="8">
        <v>66774668</v>
      </c>
      <c r="F121" s="8">
        <v>64376739</v>
      </c>
      <c r="G121" s="8">
        <v>61385473.5</v>
      </c>
      <c r="H121" s="9">
        <f t="shared" si="10"/>
        <v>-2864874</v>
      </c>
      <c r="I121" s="9">
        <f t="shared" si="11"/>
        <v>5389194.5</v>
      </c>
      <c r="J121" s="9">
        <f t="shared" si="12"/>
        <v>727740.40000000037</v>
      </c>
      <c r="K121" s="9">
        <f t="shared" si="13"/>
        <v>10050648.6</v>
      </c>
      <c r="L121" s="11" t="s">
        <v>15</v>
      </c>
      <c r="M121" s="11" t="s">
        <v>16</v>
      </c>
      <c r="N121" s="8">
        <f t="shared" si="14"/>
        <v>8254068.5</v>
      </c>
      <c r="O121" s="8">
        <f t="shared" si="15"/>
        <v>4661454.0999999996</v>
      </c>
      <c r="P121" s="8">
        <v>295661167.55555558</v>
      </c>
      <c r="Q121" s="10">
        <f t="shared" si="18"/>
        <v>1.5766203382539572E-2</v>
      </c>
      <c r="R121" s="8">
        <f t="shared" si="16"/>
        <v>36335556</v>
      </c>
      <c r="S121" s="8">
        <f t="shared" si="17"/>
        <v>30508361.5</v>
      </c>
      <c r="T121" s="10">
        <f t="shared" si="19"/>
        <v>0.8396283106277499</v>
      </c>
    </row>
    <row r="122" spans="1:20" x14ac:dyDescent="0.25">
      <c r="A122">
        <v>22</v>
      </c>
      <c r="B122">
        <v>2024</v>
      </c>
      <c r="C122" t="s">
        <v>43</v>
      </c>
      <c r="D122" s="8">
        <v>2401799</v>
      </c>
      <c r="E122" s="8">
        <v>2848735.25</v>
      </c>
      <c r="F122" s="8">
        <v>2397142</v>
      </c>
      <c r="G122" s="8">
        <v>2494508</v>
      </c>
      <c r="H122" s="9">
        <f t="shared" si="10"/>
        <v>4657</v>
      </c>
      <c r="I122" s="9">
        <f t="shared" si="11"/>
        <v>354227.25</v>
      </c>
      <c r="J122" s="9">
        <f t="shared" si="12"/>
        <v>-1573019.45</v>
      </c>
      <c r="K122" s="9">
        <f t="shared" si="13"/>
        <v>2281473.9500000002</v>
      </c>
      <c r="L122" t="s">
        <v>12</v>
      </c>
      <c r="M122" t="s">
        <v>13</v>
      </c>
      <c r="N122" s="8">
        <f t="shared" si="14"/>
        <v>349570.25</v>
      </c>
      <c r="O122" s="8">
        <f t="shared" si="15"/>
        <v>1927246.7</v>
      </c>
      <c r="P122" s="8">
        <v>103706609.25</v>
      </c>
      <c r="Q122" s="10">
        <f t="shared" si="18"/>
        <v>1.8583643934921148E-2</v>
      </c>
      <c r="R122" s="8">
        <f t="shared" si="16"/>
        <v>16174804</v>
      </c>
      <c r="S122" s="8">
        <f t="shared" si="17"/>
        <v>9865120.5</v>
      </c>
      <c r="T122" s="10">
        <f t="shared" si="19"/>
        <v>0.60990664863697885</v>
      </c>
    </row>
    <row r="123" spans="1:20" x14ac:dyDescent="0.25">
      <c r="A123">
        <v>23</v>
      </c>
      <c r="B123">
        <v>2024</v>
      </c>
      <c r="C123" t="s">
        <v>43</v>
      </c>
      <c r="D123" s="8">
        <v>27159267</v>
      </c>
      <c r="E123" s="8">
        <v>25287159.75</v>
      </c>
      <c r="F123" s="8">
        <v>20126574</v>
      </c>
      <c r="G123" s="8">
        <v>22350787.75</v>
      </c>
      <c r="H123" s="9">
        <f t="shared" si="10"/>
        <v>7032693</v>
      </c>
      <c r="I123" s="9">
        <f t="shared" si="11"/>
        <v>2936372</v>
      </c>
      <c r="J123" s="9">
        <f t="shared" si="12"/>
        <v>1009125.3</v>
      </c>
      <c r="K123" s="9">
        <f t="shared" si="13"/>
        <v>4863618.7</v>
      </c>
      <c r="L123" t="s">
        <v>12</v>
      </c>
      <c r="M123" t="s">
        <v>13</v>
      </c>
      <c r="N123" s="8">
        <f t="shared" si="14"/>
        <v>4096321</v>
      </c>
      <c r="O123" s="8">
        <f t="shared" si="15"/>
        <v>1927246.7</v>
      </c>
      <c r="P123" s="8">
        <v>103706609.25</v>
      </c>
      <c r="Q123" s="10">
        <f t="shared" si="18"/>
        <v>1.8583643934921148E-2</v>
      </c>
      <c r="R123" s="8">
        <f t="shared" si="16"/>
        <v>16174804</v>
      </c>
      <c r="S123" s="8">
        <f t="shared" si="17"/>
        <v>9865120.5</v>
      </c>
      <c r="T123" s="10">
        <f t="shared" si="19"/>
        <v>0.60990664863697885</v>
      </c>
    </row>
    <row r="124" spans="1:20" x14ac:dyDescent="0.25">
      <c r="A124">
        <v>24</v>
      </c>
      <c r="B124">
        <v>2024</v>
      </c>
      <c r="C124" t="s">
        <v>43</v>
      </c>
      <c r="D124" s="8">
        <v>23839736</v>
      </c>
      <c r="E124" s="8">
        <v>25592885.5</v>
      </c>
      <c r="F124" s="8">
        <v>20149395</v>
      </c>
      <c r="G124" s="8">
        <v>22793325.25</v>
      </c>
      <c r="H124" s="9">
        <f t="shared" si="10"/>
        <v>3690341</v>
      </c>
      <c r="I124" s="9">
        <f t="shared" si="11"/>
        <v>2799560.25</v>
      </c>
      <c r="J124" s="9">
        <f t="shared" si="12"/>
        <v>872313.55</v>
      </c>
      <c r="K124" s="9">
        <f t="shared" si="13"/>
        <v>4726806.95</v>
      </c>
      <c r="L124" t="s">
        <v>12</v>
      </c>
      <c r="M124" t="s">
        <v>13</v>
      </c>
      <c r="N124" s="8">
        <f t="shared" si="14"/>
        <v>890780.75</v>
      </c>
      <c r="O124" s="8">
        <f t="shared" si="15"/>
        <v>1927246.7</v>
      </c>
      <c r="P124" s="8">
        <v>103706609.25</v>
      </c>
      <c r="Q124" s="10">
        <f t="shared" si="18"/>
        <v>1.8583643934921148E-2</v>
      </c>
      <c r="R124" s="8">
        <f t="shared" si="16"/>
        <v>16174804</v>
      </c>
      <c r="S124" s="8">
        <f t="shared" si="17"/>
        <v>9865120.5</v>
      </c>
      <c r="T124" s="10">
        <f t="shared" si="19"/>
        <v>0.60990664863697885</v>
      </c>
    </row>
    <row r="125" spans="1:20" x14ac:dyDescent="0.25">
      <c r="A125">
        <v>25</v>
      </c>
      <c r="B125">
        <v>2024</v>
      </c>
      <c r="C125" t="s">
        <v>43</v>
      </c>
      <c r="D125" s="8">
        <v>26663841</v>
      </c>
      <c r="E125" s="8">
        <v>25597223.75</v>
      </c>
      <c r="F125" s="8">
        <v>21317739</v>
      </c>
      <c r="G125" s="8">
        <v>23236978.5</v>
      </c>
      <c r="H125" s="9">
        <f t="shared" si="10"/>
        <v>5346102</v>
      </c>
      <c r="I125" s="9">
        <f t="shared" si="11"/>
        <v>2360245.25</v>
      </c>
      <c r="J125" s="9">
        <f t="shared" si="12"/>
        <v>432998.55000000005</v>
      </c>
      <c r="K125" s="9">
        <f t="shared" si="13"/>
        <v>4287491.95</v>
      </c>
      <c r="L125" t="s">
        <v>12</v>
      </c>
      <c r="M125" t="s">
        <v>13</v>
      </c>
      <c r="N125" s="8">
        <f t="shared" si="14"/>
        <v>2985856.75</v>
      </c>
      <c r="O125" s="8">
        <f t="shared" si="15"/>
        <v>1927246.7</v>
      </c>
      <c r="P125" s="8">
        <v>103706609.25</v>
      </c>
      <c r="Q125" s="10">
        <f t="shared" si="18"/>
        <v>1.8583643934921148E-2</v>
      </c>
      <c r="R125" s="8">
        <f t="shared" si="16"/>
        <v>16174804</v>
      </c>
      <c r="S125" s="8">
        <f t="shared" si="17"/>
        <v>9865120.5</v>
      </c>
      <c r="T125" s="10">
        <f t="shared" si="19"/>
        <v>0.60990664863697885</v>
      </c>
    </row>
    <row r="126" spans="1:20" x14ac:dyDescent="0.25">
      <c r="A126">
        <v>26</v>
      </c>
      <c r="B126">
        <v>2024</v>
      </c>
      <c r="C126" t="s">
        <v>43</v>
      </c>
      <c r="D126" s="8">
        <v>26026637</v>
      </c>
      <c r="E126" s="8">
        <v>25554921</v>
      </c>
      <c r="F126" s="8">
        <v>25925626</v>
      </c>
      <c r="G126" s="8">
        <v>24140205.25</v>
      </c>
      <c r="H126" s="9">
        <f t="shared" si="10"/>
        <v>101011</v>
      </c>
      <c r="I126" s="9">
        <f t="shared" si="11"/>
        <v>1414715.75</v>
      </c>
      <c r="J126" s="9">
        <f t="shared" si="12"/>
        <v>-512530.94999999995</v>
      </c>
      <c r="K126" s="9">
        <f t="shared" si="13"/>
        <v>3341962.45</v>
      </c>
      <c r="L126" t="s">
        <v>12</v>
      </c>
      <c r="M126" t="s">
        <v>13</v>
      </c>
      <c r="N126" s="8">
        <f t="shared" si="14"/>
        <v>1313704.75</v>
      </c>
      <c r="O126" s="8">
        <f t="shared" si="15"/>
        <v>1927246.7</v>
      </c>
      <c r="P126" s="8">
        <v>103706609.25</v>
      </c>
      <c r="Q126" s="10">
        <f t="shared" si="18"/>
        <v>1.8583643934921148E-2</v>
      </c>
      <c r="R126" s="8">
        <f t="shared" si="16"/>
        <v>16174804</v>
      </c>
      <c r="S126" s="8">
        <f t="shared" si="17"/>
        <v>9865120.5</v>
      </c>
      <c r="T126" s="10">
        <f t="shared" si="19"/>
        <v>0.60990664863697885</v>
      </c>
    </row>
    <row r="127" spans="1:20" x14ac:dyDescent="0.25">
      <c r="A127">
        <v>23</v>
      </c>
      <c r="B127">
        <v>2024</v>
      </c>
      <c r="C127" t="s">
        <v>44</v>
      </c>
      <c r="D127" s="8">
        <v>2563334</v>
      </c>
      <c r="E127" s="8">
        <v>2192732.578125</v>
      </c>
      <c r="F127" s="8">
        <v>4767602</v>
      </c>
      <c r="G127" s="8">
        <v>6953788.75</v>
      </c>
      <c r="H127" s="9">
        <f t="shared" si="10"/>
        <v>-2204268</v>
      </c>
      <c r="I127" s="9">
        <f t="shared" si="11"/>
        <v>-4761056.171875</v>
      </c>
      <c r="J127" s="9">
        <f t="shared" si="12"/>
        <v>-7903209.05078125</v>
      </c>
      <c r="K127" s="9">
        <f t="shared" si="13"/>
        <v>-1618903.29296875</v>
      </c>
      <c r="L127" t="s">
        <v>12</v>
      </c>
      <c r="M127" t="s">
        <v>13</v>
      </c>
      <c r="N127" s="8">
        <f t="shared" si="14"/>
        <v>2556788.171875</v>
      </c>
      <c r="O127" s="8">
        <f t="shared" si="15"/>
        <v>3142152.87890625</v>
      </c>
      <c r="P127" s="8">
        <v>26025244.111111112</v>
      </c>
      <c r="Q127" s="10">
        <f t="shared" si="18"/>
        <v>0.12073480907580621</v>
      </c>
      <c r="R127" s="8">
        <f t="shared" si="16"/>
        <v>-24938088</v>
      </c>
      <c r="S127" s="8">
        <f t="shared" si="17"/>
        <v>-20712097.921875</v>
      </c>
      <c r="T127" s="10">
        <f t="shared" si="19"/>
        <v>0.83054073439290932</v>
      </c>
    </row>
    <row r="128" spans="1:20" x14ac:dyDescent="0.25">
      <c r="A128">
        <v>24</v>
      </c>
      <c r="B128">
        <v>2024</v>
      </c>
      <c r="C128" t="s">
        <v>44</v>
      </c>
      <c r="D128" s="8">
        <v>1509248</v>
      </c>
      <c r="E128" s="8">
        <v>2205067.171875</v>
      </c>
      <c r="F128" s="8">
        <v>13491445</v>
      </c>
      <c r="G128" s="8">
        <v>7659184.5625</v>
      </c>
      <c r="H128" s="9">
        <f t="shared" si="10"/>
        <v>-11982197</v>
      </c>
      <c r="I128" s="9">
        <f t="shared" si="11"/>
        <v>-5454117.390625</v>
      </c>
      <c r="J128" s="9">
        <f t="shared" si="12"/>
        <v>-8596270.26953125</v>
      </c>
      <c r="K128" s="9">
        <f t="shared" si="13"/>
        <v>-2311964.51171875</v>
      </c>
      <c r="L128" t="s">
        <v>12</v>
      </c>
      <c r="M128" t="s">
        <v>13</v>
      </c>
      <c r="N128" s="8">
        <f t="shared" si="14"/>
        <v>6528079.609375</v>
      </c>
      <c r="O128" s="8">
        <f t="shared" si="15"/>
        <v>3142152.87890625</v>
      </c>
      <c r="P128" s="8">
        <v>26025244.111111112</v>
      </c>
      <c r="Q128" s="10">
        <f t="shared" si="18"/>
        <v>0.12073480907580621</v>
      </c>
      <c r="R128" s="8">
        <f t="shared" si="16"/>
        <v>-24938088</v>
      </c>
      <c r="S128" s="8">
        <f t="shared" si="17"/>
        <v>-20712097.921875</v>
      </c>
      <c r="T128" s="10">
        <f t="shared" si="19"/>
        <v>0.83054073439290932</v>
      </c>
    </row>
    <row r="129" spans="1:20" x14ac:dyDescent="0.25">
      <c r="A129">
        <v>25</v>
      </c>
      <c r="B129">
        <v>2024</v>
      </c>
      <c r="C129" t="s">
        <v>44</v>
      </c>
      <c r="D129" s="8">
        <v>1976566</v>
      </c>
      <c r="E129" s="8">
        <v>2211914.390625</v>
      </c>
      <c r="F129" s="8">
        <v>5371720</v>
      </c>
      <c r="G129" s="8">
        <v>7221590.9375</v>
      </c>
      <c r="H129" s="9">
        <f t="shared" si="10"/>
        <v>-3395154</v>
      </c>
      <c r="I129" s="9">
        <f t="shared" si="11"/>
        <v>-5009676.546875</v>
      </c>
      <c r="J129" s="9">
        <f t="shared" si="12"/>
        <v>-8151829.42578125</v>
      </c>
      <c r="K129" s="9">
        <f t="shared" si="13"/>
        <v>-1867523.66796875</v>
      </c>
      <c r="L129" t="s">
        <v>12</v>
      </c>
      <c r="M129" t="s">
        <v>13</v>
      </c>
      <c r="N129" s="8">
        <f t="shared" si="14"/>
        <v>1614522.546875</v>
      </c>
      <c r="O129" s="8">
        <f t="shared" si="15"/>
        <v>3142152.87890625</v>
      </c>
      <c r="P129" s="8">
        <v>26025244.111111112</v>
      </c>
      <c r="Q129" s="10">
        <f t="shared" si="18"/>
        <v>0.12073480907580621</v>
      </c>
      <c r="R129" s="8">
        <f t="shared" si="16"/>
        <v>-24938088</v>
      </c>
      <c r="S129" s="8">
        <f t="shared" si="17"/>
        <v>-20712097.921875</v>
      </c>
      <c r="T129" s="10">
        <f t="shared" si="19"/>
        <v>0.83054073439290932</v>
      </c>
    </row>
    <row r="130" spans="1:20" x14ac:dyDescent="0.25">
      <c r="A130">
        <v>26</v>
      </c>
      <c r="B130">
        <v>2024</v>
      </c>
      <c r="C130" t="s">
        <v>44</v>
      </c>
      <c r="D130" s="8">
        <v>2651538</v>
      </c>
      <c r="E130" s="8">
        <v>2166029.6875</v>
      </c>
      <c r="F130" s="8">
        <v>10008007</v>
      </c>
      <c r="G130" s="8">
        <v>7653277.5</v>
      </c>
      <c r="H130" s="9">
        <f t="shared" ref="H130:H193" si="20">+D130-F130</f>
        <v>-7356469</v>
      </c>
      <c r="I130" s="9">
        <f t="shared" ref="I130:I193" si="21">+E130-G130</f>
        <v>-5487247.8125</v>
      </c>
      <c r="J130" s="9">
        <f t="shared" ref="J130:J193" si="22">+I130-O130</f>
        <v>-8629400.69140625</v>
      </c>
      <c r="K130" s="9">
        <f t="shared" ref="K130:K193" si="23">+I130+O130</f>
        <v>-2345094.93359375</v>
      </c>
      <c r="L130" t="s">
        <v>12</v>
      </c>
      <c r="M130" t="s">
        <v>13</v>
      </c>
      <c r="N130" s="8">
        <f t="shared" ref="N130:N193" si="24">+ABS(I130-H130)</f>
        <v>1869221.1875</v>
      </c>
      <c r="O130" s="8">
        <f t="shared" ref="O130:O193" si="25">+AVERAGEIFS(N:N,C:C,C130)</f>
        <v>3142152.87890625</v>
      </c>
      <c r="P130" s="8">
        <v>26025244.111111112</v>
      </c>
      <c r="Q130" s="10">
        <f t="shared" si="18"/>
        <v>0.12073480907580621</v>
      </c>
      <c r="R130" s="8">
        <f t="shared" ref="R130:R193" si="26">+SUMIFS(H:H,C:C,C130)</f>
        <v>-24938088</v>
      </c>
      <c r="S130" s="8">
        <f t="shared" ref="S130:S193" si="27">+SUMIFS(I:I,C:C,C130)</f>
        <v>-20712097.921875</v>
      </c>
      <c r="T130" s="10">
        <f t="shared" si="19"/>
        <v>0.83054073439290932</v>
      </c>
    </row>
    <row r="131" spans="1:20" x14ac:dyDescent="0.25">
      <c r="A131">
        <v>22</v>
      </c>
      <c r="B131">
        <v>2024</v>
      </c>
      <c r="C131" t="s">
        <v>45</v>
      </c>
      <c r="D131" s="8">
        <v>2726523</v>
      </c>
      <c r="E131" s="8">
        <v>2142926.75</v>
      </c>
      <c r="F131" s="8">
        <v>1229925</v>
      </c>
      <c r="G131" s="8">
        <v>1972463.25</v>
      </c>
      <c r="H131" s="9">
        <f t="shared" si="20"/>
        <v>1496598</v>
      </c>
      <c r="I131" s="9">
        <f t="shared" si="21"/>
        <v>170463.5</v>
      </c>
      <c r="J131" s="9">
        <f t="shared" si="22"/>
        <v>-5578520.375</v>
      </c>
      <c r="K131" s="9">
        <f t="shared" si="23"/>
        <v>5919447.375</v>
      </c>
      <c r="L131" t="s">
        <v>15</v>
      </c>
      <c r="M131" s="11" t="s">
        <v>16</v>
      </c>
      <c r="N131" s="8">
        <f t="shared" si="24"/>
        <v>1326134.5</v>
      </c>
      <c r="O131" s="8">
        <f t="shared" si="25"/>
        <v>5748983.875</v>
      </c>
      <c r="P131" s="8">
        <v>75040207.388888896</v>
      </c>
      <c r="Q131" s="10">
        <f t="shared" ref="Q131:Q194" si="28">+O131/P131</f>
        <v>7.6612046728581462E-2</v>
      </c>
      <c r="R131" s="8">
        <f t="shared" si="26"/>
        <v>18656769</v>
      </c>
      <c r="S131" s="8">
        <f t="shared" si="27"/>
        <v>16474193.375</v>
      </c>
      <c r="T131" s="10">
        <f t="shared" ref="T131:T194" si="29">+S131/R131</f>
        <v>0.8830142762125639</v>
      </c>
    </row>
    <row r="132" spans="1:20" x14ac:dyDescent="0.25">
      <c r="A132">
        <v>23</v>
      </c>
      <c r="B132">
        <v>2024</v>
      </c>
      <c r="C132" t="s">
        <v>45</v>
      </c>
      <c r="D132" s="8">
        <v>21336791</v>
      </c>
      <c r="E132" s="8">
        <v>19391709</v>
      </c>
      <c r="F132" s="8">
        <v>12761460</v>
      </c>
      <c r="G132" s="8">
        <v>14868650.5</v>
      </c>
      <c r="H132" s="9">
        <f t="shared" si="20"/>
        <v>8575331</v>
      </c>
      <c r="I132" s="9">
        <f t="shared" si="21"/>
        <v>4523058.5</v>
      </c>
      <c r="J132" s="9">
        <f t="shared" si="22"/>
        <v>-1225925.375</v>
      </c>
      <c r="K132" s="9">
        <f t="shared" si="23"/>
        <v>10272042.375</v>
      </c>
      <c r="L132" t="s">
        <v>15</v>
      </c>
      <c r="M132" s="11" t="s">
        <v>16</v>
      </c>
      <c r="N132" s="8">
        <f t="shared" si="24"/>
        <v>4052272.5</v>
      </c>
      <c r="O132" s="8">
        <f t="shared" si="25"/>
        <v>5748983.875</v>
      </c>
      <c r="P132" s="8">
        <v>75040207.388888896</v>
      </c>
      <c r="Q132" s="10">
        <f t="shared" si="28"/>
        <v>7.6612046728581462E-2</v>
      </c>
      <c r="R132" s="8">
        <f t="shared" si="26"/>
        <v>18656769</v>
      </c>
      <c r="S132" s="8">
        <f t="shared" si="27"/>
        <v>16474193.375</v>
      </c>
      <c r="T132" s="10">
        <f t="shared" si="29"/>
        <v>0.8830142762125639</v>
      </c>
    </row>
    <row r="133" spans="1:20" x14ac:dyDescent="0.25">
      <c r="A133">
        <v>24</v>
      </c>
      <c r="B133">
        <v>2024</v>
      </c>
      <c r="C133" t="s">
        <v>45</v>
      </c>
      <c r="D133" s="8">
        <v>19465738</v>
      </c>
      <c r="E133" s="8">
        <v>19263460.75</v>
      </c>
      <c r="F133" s="8">
        <v>11242692</v>
      </c>
      <c r="G133" s="8">
        <v>14693799.25</v>
      </c>
      <c r="H133" s="9">
        <f t="shared" si="20"/>
        <v>8223046</v>
      </c>
      <c r="I133" s="9">
        <f t="shared" si="21"/>
        <v>4569661.5</v>
      </c>
      <c r="J133" s="9">
        <f t="shared" si="22"/>
        <v>-1179322.375</v>
      </c>
      <c r="K133" s="9">
        <f t="shared" si="23"/>
        <v>10318645.375</v>
      </c>
      <c r="L133" t="s">
        <v>15</v>
      </c>
      <c r="M133" s="11" t="s">
        <v>16</v>
      </c>
      <c r="N133" s="8">
        <f t="shared" si="24"/>
        <v>3653384.5</v>
      </c>
      <c r="O133" s="8">
        <f t="shared" si="25"/>
        <v>5748983.875</v>
      </c>
      <c r="P133" s="8">
        <v>75040207.388888896</v>
      </c>
      <c r="Q133" s="10">
        <f t="shared" si="28"/>
        <v>7.6612046728581462E-2</v>
      </c>
      <c r="R133" s="8">
        <f t="shared" si="26"/>
        <v>18656769</v>
      </c>
      <c r="S133" s="8">
        <f t="shared" si="27"/>
        <v>16474193.375</v>
      </c>
      <c r="T133" s="10">
        <f t="shared" si="29"/>
        <v>0.8830142762125639</v>
      </c>
    </row>
    <row r="134" spans="1:20" x14ac:dyDescent="0.25">
      <c r="A134">
        <v>25</v>
      </c>
      <c r="B134">
        <v>2024</v>
      </c>
      <c r="C134" t="s">
        <v>45</v>
      </c>
      <c r="D134" s="8">
        <v>24087786</v>
      </c>
      <c r="E134" s="8">
        <v>19307204.25</v>
      </c>
      <c r="F134" s="8">
        <v>13843625</v>
      </c>
      <c r="G134" s="8">
        <v>15494999.25</v>
      </c>
      <c r="H134" s="9">
        <f t="shared" si="20"/>
        <v>10244161</v>
      </c>
      <c r="I134" s="9">
        <f t="shared" si="21"/>
        <v>3812205</v>
      </c>
      <c r="J134" s="9">
        <f t="shared" si="22"/>
        <v>-1936778.875</v>
      </c>
      <c r="K134" s="9">
        <f t="shared" si="23"/>
        <v>9561188.875</v>
      </c>
      <c r="L134" t="s">
        <v>15</v>
      </c>
      <c r="M134" s="11" t="s">
        <v>16</v>
      </c>
      <c r="N134" s="8">
        <f t="shared" si="24"/>
        <v>6431956</v>
      </c>
      <c r="O134" s="8">
        <f t="shared" si="25"/>
        <v>5748983.875</v>
      </c>
      <c r="P134" s="8">
        <v>75040207.388888896</v>
      </c>
      <c r="Q134" s="10">
        <f t="shared" si="28"/>
        <v>7.6612046728581462E-2</v>
      </c>
      <c r="R134" s="8">
        <f t="shared" si="26"/>
        <v>18656769</v>
      </c>
      <c r="S134" s="8">
        <f t="shared" si="27"/>
        <v>16474193.375</v>
      </c>
      <c r="T134" s="10">
        <f t="shared" si="29"/>
        <v>0.8830142762125639</v>
      </c>
    </row>
    <row r="135" spans="1:20" x14ac:dyDescent="0.25">
      <c r="A135">
        <v>26</v>
      </c>
      <c r="B135">
        <v>2024</v>
      </c>
      <c r="C135" t="s">
        <v>45</v>
      </c>
      <c r="D135" s="8">
        <v>20303095</v>
      </c>
      <c r="E135" s="8">
        <v>19089179</v>
      </c>
      <c r="F135" s="8">
        <v>30185462</v>
      </c>
      <c r="G135" s="8">
        <v>15690374.125</v>
      </c>
      <c r="H135" s="9">
        <f t="shared" si="20"/>
        <v>-9882367</v>
      </c>
      <c r="I135" s="9">
        <f t="shared" si="21"/>
        <v>3398804.875</v>
      </c>
      <c r="J135" s="9">
        <f t="shared" si="22"/>
        <v>-2350179</v>
      </c>
      <c r="K135" s="9">
        <f t="shared" si="23"/>
        <v>9147788.75</v>
      </c>
      <c r="L135" t="s">
        <v>15</v>
      </c>
      <c r="M135" s="11" t="s">
        <v>16</v>
      </c>
      <c r="N135" s="8">
        <f t="shared" si="24"/>
        <v>13281171.875</v>
      </c>
      <c r="O135" s="8">
        <f t="shared" si="25"/>
        <v>5748983.875</v>
      </c>
      <c r="P135" s="8">
        <v>75040207.388888896</v>
      </c>
      <c r="Q135" s="10">
        <f t="shared" si="28"/>
        <v>7.6612046728581462E-2</v>
      </c>
      <c r="R135" s="8">
        <f t="shared" si="26"/>
        <v>18656769</v>
      </c>
      <c r="S135" s="8">
        <f t="shared" si="27"/>
        <v>16474193.375</v>
      </c>
      <c r="T135" s="10">
        <f t="shared" si="29"/>
        <v>0.8830142762125639</v>
      </c>
    </row>
    <row r="136" spans="1:20" x14ac:dyDescent="0.25">
      <c r="A136">
        <v>22</v>
      </c>
      <c r="B136">
        <v>2024</v>
      </c>
      <c r="C136" t="s">
        <v>46</v>
      </c>
      <c r="D136" s="8">
        <v>2984797</v>
      </c>
      <c r="E136" s="8">
        <v>2048177.5</v>
      </c>
      <c r="F136" s="8">
        <v>2965838</v>
      </c>
      <c r="G136" s="8">
        <v>3792704.75</v>
      </c>
      <c r="H136" s="9">
        <f t="shared" si="20"/>
        <v>18959</v>
      </c>
      <c r="I136" s="9">
        <f t="shared" si="21"/>
        <v>-1744527.25</v>
      </c>
      <c r="J136" s="9">
        <f t="shared" si="22"/>
        <v>-6688834.7999999998</v>
      </c>
      <c r="K136" s="9">
        <f t="shared" si="23"/>
        <v>3199780.3</v>
      </c>
      <c r="L136" t="s">
        <v>15</v>
      </c>
      <c r="M136" s="11" t="s">
        <v>16</v>
      </c>
      <c r="N136" s="8">
        <f t="shared" si="24"/>
        <v>1763486.25</v>
      </c>
      <c r="O136" s="8">
        <f t="shared" si="25"/>
        <v>4944307.55</v>
      </c>
      <c r="P136" s="8">
        <v>119678282.33333333</v>
      </c>
      <c r="Q136" s="10">
        <f t="shared" si="28"/>
        <v>4.1313323132670741E-2</v>
      </c>
      <c r="R136" s="8">
        <f t="shared" si="26"/>
        <v>-47020073</v>
      </c>
      <c r="S136" s="8">
        <f t="shared" si="27"/>
        <v>-25825507.75</v>
      </c>
      <c r="T136" s="10">
        <f t="shared" si="29"/>
        <v>0.54924431423149855</v>
      </c>
    </row>
    <row r="137" spans="1:20" x14ac:dyDescent="0.25">
      <c r="A137">
        <v>23</v>
      </c>
      <c r="B137">
        <v>2024</v>
      </c>
      <c r="C137" t="s">
        <v>46</v>
      </c>
      <c r="D137" s="8">
        <v>26513246</v>
      </c>
      <c r="E137" s="8">
        <v>23950426</v>
      </c>
      <c r="F137" s="8">
        <v>35181513</v>
      </c>
      <c r="G137" s="8">
        <v>29242730.75</v>
      </c>
      <c r="H137" s="9">
        <f t="shared" si="20"/>
        <v>-8668267</v>
      </c>
      <c r="I137" s="9">
        <f t="shared" si="21"/>
        <v>-5292304.75</v>
      </c>
      <c r="J137" s="9">
        <f t="shared" si="22"/>
        <v>-10236612.300000001</v>
      </c>
      <c r="K137" s="9">
        <f t="shared" si="23"/>
        <v>-347997.20000000019</v>
      </c>
      <c r="L137" t="s">
        <v>15</v>
      </c>
      <c r="M137" s="11" t="s">
        <v>16</v>
      </c>
      <c r="N137" s="8">
        <f t="shared" si="24"/>
        <v>3375962.25</v>
      </c>
      <c r="O137" s="8">
        <f t="shared" si="25"/>
        <v>4944307.55</v>
      </c>
      <c r="P137" s="8">
        <v>119678282.33333333</v>
      </c>
      <c r="Q137" s="10">
        <f t="shared" si="28"/>
        <v>4.1313323132670741E-2</v>
      </c>
      <c r="R137" s="8">
        <f t="shared" si="26"/>
        <v>-47020073</v>
      </c>
      <c r="S137" s="8">
        <f t="shared" si="27"/>
        <v>-25825507.75</v>
      </c>
      <c r="T137" s="10">
        <f t="shared" si="29"/>
        <v>0.54924431423149855</v>
      </c>
    </row>
    <row r="138" spans="1:20" x14ac:dyDescent="0.25">
      <c r="A138">
        <v>24</v>
      </c>
      <c r="B138">
        <v>2024</v>
      </c>
      <c r="C138" t="s">
        <v>46</v>
      </c>
      <c r="D138" s="8">
        <v>20874079</v>
      </c>
      <c r="E138" s="8">
        <v>24139076</v>
      </c>
      <c r="F138" s="8">
        <v>33804958</v>
      </c>
      <c r="G138" s="8">
        <v>29950189.25</v>
      </c>
      <c r="H138" s="9">
        <f t="shared" si="20"/>
        <v>-12930879</v>
      </c>
      <c r="I138" s="9">
        <f t="shared" si="21"/>
        <v>-5811113.25</v>
      </c>
      <c r="J138" s="9">
        <f t="shared" si="22"/>
        <v>-10755420.800000001</v>
      </c>
      <c r="K138" s="9">
        <f t="shared" si="23"/>
        <v>-866805.70000000019</v>
      </c>
      <c r="L138" t="s">
        <v>15</v>
      </c>
      <c r="M138" s="11" t="s">
        <v>16</v>
      </c>
      <c r="N138" s="8">
        <f t="shared" si="24"/>
        <v>7119765.75</v>
      </c>
      <c r="O138" s="8">
        <f t="shared" si="25"/>
        <v>4944307.55</v>
      </c>
      <c r="P138" s="8">
        <v>119678282.33333333</v>
      </c>
      <c r="Q138" s="10">
        <f t="shared" si="28"/>
        <v>4.1313323132670741E-2</v>
      </c>
      <c r="R138" s="8">
        <f t="shared" si="26"/>
        <v>-47020073</v>
      </c>
      <c r="S138" s="8">
        <f t="shared" si="27"/>
        <v>-25825507.75</v>
      </c>
      <c r="T138" s="10">
        <f t="shared" si="29"/>
        <v>0.54924431423149855</v>
      </c>
    </row>
    <row r="139" spans="1:20" x14ac:dyDescent="0.25">
      <c r="A139">
        <v>25</v>
      </c>
      <c r="B139">
        <v>2024</v>
      </c>
      <c r="C139" t="s">
        <v>46</v>
      </c>
      <c r="D139" s="8">
        <v>24494606</v>
      </c>
      <c r="E139" s="8">
        <v>24218109.5</v>
      </c>
      <c r="F139" s="8">
        <v>42799590</v>
      </c>
      <c r="G139" s="8">
        <v>30255267.25</v>
      </c>
      <c r="H139" s="9">
        <f t="shared" si="20"/>
        <v>-18304984</v>
      </c>
      <c r="I139" s="9">
        <f t="shared" si="21"/>
        <v>-6037157.75</v>
      </c>
      <c r="J139" s="9">
        <f t="shared" si="22"/>
        <v>-10981465.300000001</v>
      </c>
      <c r="K139" s="9">
        <f t="shared" si="23"/>
        <v>-1092850.2000000002</v>
      </c>
      <c r="L139" t="s">
        <v>15</v>
      </c>
      <c r="M139" s="11" t="s">
        <v>16</v>
      </c>
      <c r="N139" s="8">
        <f t="shared" si="24"/>
        <v>12267826.25</v>
      </c>
      <c r="O139" s="8">
        <f t="shared" si="25"/>
        <v>4944307.55</v>
      </c>
      <c r="P139" s="8">
        <v>119678282.33333333</v>
      </c>
      <c r="Q139" s="10">
        <f t="shared" si="28"/>
        <v>4.1313323132670741E-2</v>
      </c>
      <c r="R139" s="8">
        <f t="shared" si="26"/>
        <v>-47020073</v>
      </c>
      <c r="S139" s="8">
        <f t="shared" si="27"/>
        <v>-25825507.75</v>
      </c>
      <c r="T139" s="10">
        <f t="shared" si="29"/>
        <v>0.54924431423149855</v>
      </c>
    </row>
    <row r="140" spans="1:20" x14ac:dyDescent="0.25">
      <c r="A140">
        <v>26</v>
      </c>
      <c r="B140">
        <v>2024</v>
      </c>
      <c r="C140" t="s">
        <v>46</v>
      </c>
      <c r="D140" s="8">
        <v>24742992</v>
      </c>
      <c r="E140" s="8">
        <v>24619559.25</v>
      </c>
      <c r="F140" s="8">
        <v>31877894</v>
      </c>
      <c r="G140" s="8">
        <v>31559964</v>
      </c>
      <c r="H140" s="9">
        <f t="shared" si="20"/>
        <v>-7134902</v>
      </c>
      <c r="I140" s="9">
        <f t="shared" si="21"/>
        <v>-6940404.75</v>
      </c>
      <c r="J140" s="9">
        <f t="shared" si="22"/>
        <v>-11884712.300000001</v>
      </c>
      <c r="K140" s="9">
        <f t="shared" si="23"/>
        <v>-1996097.2000000002</v>
      </c>
      <c r="L140" t="s">
        <v>15</v>
      </c>
      <c r="M140" s="11" t="s">
        <v>16</v>
      </c>
      <c r="N140" s="8">
        <f t="shared" si="24"/>
        <v>194497.25</v>
      </c>
      <c r="O140" s="8">
        <f t="shared" si="25"/>
        <v>4944307.55</v>
      </c>
      <c r="P140" s="8">
        <v>119678282.33333333</v>
      </c>
      <c r="Q140" s="10">
        <f t="shared" si="28"/>
        <v>4.1313323132670741E-2</v>
      </c>
      <c r="R140" s="8">
        <f t="shared" si="26"/>
        <v>-47020073</v>
      </c>
      <c r="S140" s="8">
        <f t="shared" si="27"/>
        <v>-25825507.75</v>
      </c>
      <c r="T140" s="10">
        <f t="shared" si="29"/>
        <v>0.54924431423149855</v>
      </c>
    </row>
    <row r="141" spans="1:20" x14ac:dyDescent="0.25">
      <c r="A141">
        <v>22</v>
      </c>
      <c r="B141">
        <v>2024</v>
      </c>
      <c r="C141" t="s">
        <v>47</v>
      </c>
      <c r="D141" s="8">
        <v>6255348</v>
      </c>
      <c r="E141" s="8">
        <v>4012122.75</v>
      </c>
      <c r="F141" s="8">
        <v>3547700</v>
      </c>
      <c r="G141" s="8">
        <v>2711007.25</v>
      </c>
      <c r="H141" s="9">
        <f t="shared" si="20"/>
        <v>2707648</v>
      </c>
      <c r="I141" s="9">
        <f t="shared" si="21"/>
        <v>1301115.5</v>
      </c>
      <c r="J141" s="9">
        <f t="shared" si="22"/>
        <v>-5719055.9000000004</v>
      </c>
      <c r="K141" s="9">
        <f t="shared" si="23"/>
        <v>8321286.9000000004</v>
      </c>
      <c r="L141" t="s">
        <v>12</v>
      </c>
      <c r="M141" t="s">
        <v>13</v>
      </c>
      <c r="N141" s="8">
        <f t="shared" si="24"/>
        <v>1406532.5</v>
      </c>
      <c r="O141" s="8">
        <f t="shared" si="25"/>
        <v>7020171.4000000004</v>
      </c>
      <c r="P141" s="8">
        <v>151444760.8611111</v>
      </c>
      <c r="Q141" s="10">
        <f t="shared" si="28"/>
        <v>4.6354666612984707E-2</v>
      </c>
      <c r="R141" s="8">
        <f t="shared" si="26"/>
        <v>40771294</v>
      </c>
      <c r="S141" s="8">
        <f t="shared" si="27"/>
        <v>48153622.5</v>
      </c>
      <c r="T141" s="10">
        <f t="shared" si="29"/>
        <v>1.1810668187279021</v>
      </c>
    </row>
    <row r="142" spans="1:20" x14ac:dyDescent="0.25">
      <c r="A142">
        <v>23</v>
      </c>
      <c r="B142">
        <v>2024</v>
      </c>
      <c r="C142" t="s">
        <v>47</v>
      </c>
      <c r="D142" s="8">
        <v>41212558</v>
      </c>
      <c r="E142" s="8">
        <v>37555941</v>
      </c>
      <c r="F142" s="8">
        <v>25823647</v>
      </c>
      <c r="G142" s="8">
        <v>25521546</v>
      </c>
      <c r="H142" s="9">
        <f t="shared" si="20"/>
        <v>15388911</v>
      </c>
      <c r="I142" s="9">
        <f t="shared" si="21"/>
        <v>12034395</v>
      </c>
      <c r="J142" s="9">
        <f t="shared" si="22"/>
        <v>5014223.5999999996</v>
      </c>
      <c r="K142" s="9">
        <f t="shared" si="23"/>
        <v>19054566.399999999</v>
      </c>
      <c r="L142" t="s">
        <v>12</v>
      </c>
      <c r="M142" t="s">
        <v>13</v>
      </c>
      <c r="N142" s="8">
        <f t="shared" si="24"/>
        <v>3354516</v>
      </c>
      <c r="O142" s="8">
        <f t="shared" si="25"/>
        <v>7020171.4000000004</v>
      </c>
      <c r="P142" s="8">
        <v>151444760.8611111</v>
      </c>
      <c r="Q142" s="10">
        <f t="shared" si="28"/>
        <v>4.6354666612984707E-2</v>
      </c>
      <c r="R142" s="8">
        <f t="shared" si="26"/>
        <v>40771294</v>
      </c>
      <c r="S142" s="8">
        <f t="shared" si="27"/>
        <v>48153622.5</v>
      </c>
      <c r="T142" s="10">
        <f t="shared" si="29"/>
        <v>1.1810668187279021</v>
      </c>
    </row>
    <row r="143" spans="1:20" x14ac:dyDescent="0.25">
      <c r="A143">
        <v>24</v>
      </c>
      <c r="B143">
        <v>2024</v>
      </c>
      <c r="C143" t="s">
        <v>47</v>
      </c>
      <c r="D143" s="8">
        <v>35871373</v>
      </c>
      <c r="E143" s="8">
        <v>37895135.75</v>
      </c>
      <c r="F143" s="8">
        <v>23972021</v>
      </c>
      <c r="G143" s="8">
        <v>25409203.75</v>
      </c>
      <c r="H143" s="9">
        <f t="shared" si="20"/>
        <v>11899352</v>
      </c>
      <c r="I143" s="9">
        <f t="shared" si="21"/>
        <v>12485932</v>
      </c>
      <c r="J143" s="9">
        <f t="shared" si="22"/>
        <v>5465760.5999999996</v>
      </c>
      <c r="K143" s="9">
        <f t="shared" si="23"/>
        <v>19506103.399999999</v>
      </c>
      <c r="L143" t="s">
        <v>12</v>
      </c>
      <c r="M143" t="s">
        <v>13</v>
      </c>
      <c r="N143" s="8">
        <f t="shared" si="24"/>
        <v>586580</v>
      </c>
      <c r="O143" s="8">
        <f t="shared" si="25"/>
        <v>7020171.4000000004</v>
      </c>
      <c r="P143" s="8">
        <v>151444760.8611111</v>
      </c>
      <c r="Q143" s="10">
        <f t="shared" si="28"/>
        <v>4.6354666612984707E-2</v>
      </c>
      <c r="R143" s="8">
        <f t="shared" si="26"/>
        <v>40771294</v>
      </c>
      <c r="S143" s="8">
        <f t="shared" si="27"/>
        <v>48153622.5</v>
      </c>
      <c r="T143" s="10">
        <f t="shared" si="29"/>
        <v>1.1810668187279021</v>
      </c>
    </row>
    <row r="144" spans="1:20" x14ac:dyDescent="0.25">
      <c r="A144">
        <v>25</v>
      </c>
      <c r="B144">
        <v>2024</v>
      </c>
      <c r="C144" t="s">
        <v>47</v>
      </c>
      <c r="D144" s="8">
        <v>45140455</v>
      </c>
      <c r="E144" s="8">
        <v>37958429.75</v>
      </c>
      <c r="F144" s="8">
        <v>25030994</v>
      </c>
      <c r="G144" s="8">
        <v>26947184.5</v>
      </c>
      <c r="H144" s="9">
        <f t="shared" si="20"/>
        <v>20109461</v>
      </c>
      <c r="I144" s="9">
        <f t="shared" si="21"/>
        <v>11011245.25</v>
      </c>
      <c r="J144" s="9">
        <f t="shared" si="22"/>
        <v>3991073.8499999996</v>
      </c>
      <c r="K144" s="9">
        <f t="shared" si="23"/>
        <v>18031416.649999999</v>
      </c>
      <c r="L144" t="s">
        <v>12</v>
      </c>
      <c r="M144" t="s">
        <v>13</v>
      </c>
      <c r="N144" s="8">
        <f t="shared" si="24"/>
        <v>9098215.75</v>
      </c>
      <c r="O144" s="8">
        <f t="shared" si="25"/>
        <v>7020171.4000000004</v>
      </c>
      <c r="P144" s="8">
        <v>151444760.8611111</v>
      </c>
      <c r="Q144" s="10">
        <f t="shared" si="28"/>
        <v>4.6354666612984707E-2</v>
      </c>
      <c r="R144" s="8">
        <f t="shared" si="26"/>
        <v>40771294</v>
      </c>
      <c r="S144" s="8">
        <f t="shared" si="27"/>
        <v>48153622.5</v>
      </c>
      <c r="T144" s="10">
        <f t="shared" si="29"/>
        <v>1.1810668187279021</v>
      </c>
    </row>
    <row r="145" spans="1:20" x14ac:dyDescent="0.25">
      <c r="A145">
        <v>26</v>
      </c>
      <c r="B145">
        <v>2024</v>
      </c>
      <c r="C145" t="s">
        <v>47</v>
      </c>
      <c r="D145" s="8">
        <v>36637149</v>
      </c>
      <c r="E145" s="8">
        <v>38106809.75</v>
      </c>
      <c r="F145" s="13">
        <v>45971227</v>
      </c>
      <c r="G145" s="8">
        <v>26785875</v>
      </c>
      <c r="H145" s="9">
        <f t="shared" si="20"/>
        <v>-9334078</v>
      </c>
      <c r="I145" s="9">
        <f t="shared" si="21"/>
        <v>11320934.75</v>
      </c>
      <c r="J145" s="9">
        <f t="shared" si="22"/>
        <v>4300763.3499999996</v>
      </c>
      <c r="K145" s="9">
        <f t="shared" si="23"/>
        <v>18341106.149999999</v>
      </c>
      <c r="L145" t="s">
        <v>12</v>
      </c>
      <c r="M145" t="s">
        <v>13</v>
      </c>
      <c r="N145" s="8">
        <f t="shared" si="24"/>
        <v>20655012.75</v>
      </c>
      <c r="O145" s="8">
        <f t="shared" si="25"/>
        <v>7020171.4000000004</v>
      </c>
      <c r="P145" s="8">
        <v>151444760.8611111</v>
      </c>
      <c r="Q145" s="10">
        <f t="shared" si="28"/>
        <v>4.6354666612984707E-2</v>
      </c>
      <c r="R145" s="8">
        <f t="shared" si="26"/>
        <v>40771294</v>
      </c>
      <c r="S145" s="8">
        <f t="shared" si="27"/>
        <v>48153622.5</v>
      </c>
      <c r="T145" s="10">
        <f t="shared" si="29"/>
        <v>1.1810668187279021</v>
      </c>
    </row>
    <row r="146" spans="1:20" x14ac:dyDescent="0.25">
      <c r="A146">
        <v>22</v>
      </c>
      <c r="B146">
        <v>2024</v>
      </c>
      <c r="C146" t="s">
        <v>48</v>
      </c>
      <c r="D146" s="8">
        <v>467211</v>
      </c>
      <c r="E146" s="8">
        <v>505891.71875</v>
      </c>
      <c r="F146" s="8">
        <v>1979708</v>
      </c>
      <c r="G146" s="8">
        <v>2387804.5</v>
      </c>
      <c r="H146" s="9">
        <f t="shared" si="20"/>
        <v>-1512497</v>
      </c>
      <c r="I146" s="9">
        <f t="shared" si="21"/>
        <v>-1881912.78125</v>
      </c>
      <c r="J146" s="9">
        <f t="shared" si="22"/>
        <v>-2855055.6312500001</v>
      </c>
      <c r="K146" s="9">
        <f t="shared" si="23"/>
        <v>-908769.93125000002</v>
      </c>
      <c r="L146" t="s">
        <v>28</v>
      </c>
      <c r="M146" t="s">
        <v>29</v>
      </c>
      <c r="N146" s="8">
        <f t="shared" si="24"/>
        <v>369415.78125</v>
      </c>
      <c r="O146" s="8">
        <f t="shared" si="25"/>
        <v>973142.85</v>
      </c>
      <c r="P146" s="8">
        <v>46499790.694444448</v>
      </c>
      <c r="Q146" s="10">
        <f t="shared" si="28"/>
        <v>2.0927897426348329E-2</v>
      </c>
      <c r="R146" s="8">
        <f t="shared" si="26"/>
        <v>-27203620</v>
      </c>
      <c r="S146" s="8">
        <f t="shared" si="27"/>
        <v>-27925558.125</v>
      </c>
      <c r="T146" s="10">
        <f t="shared" si="29"/>
        <v>1.0265383108939179</v>
      </c>
    </row>
    <row r="147" spans="1:20" x14ac:dyDescent="0.25">
      <c r="A147">
        <v>23</v>
      </c>
      <c r="B147">
        <v>2024</v>
      </c>
      <c r="C147" t="s">
        <v>48</v>
      </c>
      <c r="D147" s="8">
        <v>7963408</v>
      </c>
      <c r="E147" s="8">
        <v>6978295.625</v>
      </c>
      <c r="F147" s="8">
        <v>15702171</v>
      </c>
      <c r="G147" s="8">
        <v>13161420.125</v>
      </c>
      <c r="H147" s="9">
        <f t="shared" si="20"/>
        <v>-7738763</v>
      </c>
      <c r="I147" s="9">
        <f t="shared" si="21"/>
        <v>-6183124.5</v>
      </c>
      <c r="J147" s="9">
        <f t="shared" si="22"/>
        <v>-7156267.3499999996</v>
      </c>
      <c r="K147" s="9">
        <f t="shared" si="23"/>
        <v>-5209981.6500000004</v>
      </c>
      <c r="L147" t="s">
        <v>28</v>
      </c>
      <c r="M147" t="s">
        <v>29</v>
      </c>
      <c r="N147" s="8">
        <f t="shared" si="24"/>
        <v>1555638.5</v>
      </c>
      <c r="O147" s="8">
        <f t="shared" si="25"/>
        <v>973142.85</v>
      </c>
      <c r="P147" s="8">
        <v>46499790.694444448</v>
      </c>
      <c r="Q147" s="10">
        <f t="shared" si="28"/>
        <v>2.0927897426348329E-2</v>
      </c>
      <c r="R147" s="8">
        <f t="shared" si="26"/>
        <v>-27203620</v>
      </c>
      <c r="S147" s="8">
        <f t="shared" si="27"/>
        <v>-27925558.125</v>
      </c>
      <c r="T147" s="10">
        <f t="shared" si="29"/>
        <v>1.0265383108939179</v>
      </c>
    </row>
    <row r="148" spans="1:20" x14ac:dyDescent="0.25">
      <c r="A148">
        <v>24</v>
      </c>
      <c r="B148">
        <v>2024</v>
      </c>
      <c r="C148" t="s">
        <v>48</v>
      </c>
      <c r="D148" s="8">
        <v>7322705</v>
      </c>
      <c r="E148" s="8">
        <v>6707345.59375</v>
      </c>
      <c r="F148" s="8">
        <v>11829443</v>
      </c>
      <c r="G148" s="8">
        <v>13638494</v>
      </c>
      <c r="H148" s="9">
        <f t="shared" si="20"/>
        <v>-4506738</v>
      </c>
      <c r="I148" s="9">
        <f t="shared" si="21"/>
        <v>-6931148.40625</v>
      </c>
      <c r="J148" s="9">
        <f t="shared" si="22"/>
        <v>-7904291.2562499996</v>
      </c>
      <c r="K148" s="9">
        <f t="shared" si="23"/>
        <v>-5958005.5562500004</v>
      </c>
      <c r="L148" t="s">
        <v>28</v>
      </c>
      <c r="M148" t="s">
        <v>29</v>
      </c>
      <c r="N148" s="8">
        <f t="shared" si="24"/>
        <v>2424410.40625</v>
      </c>
      <c r="O148" s="8">
        <f t="shared" si="25"/>
        <v>973142.85</v>
      </c>
      <c r="P148" s="8">
        <v>46499790.694444448</v>
      </c>
      <c r="Q148" s="10">
        <f t="shared" si="28"/>
        <v>2.0927897426348329E-2</v>
      </c>
      <c r="R148" s="8">
        <f t="shared" si="26"/>
        <v>-27203620</v>
      </c>
      <c r="S148" s="8">
        <f t="shared" si="27"/>
        <v>-27925558.125</v>
      </c>
      <c r="T148" s="10">
        <f t="shared" si="29"/>
        <v>1.0265383108939179</v>
      </c>
    </row>
    <row r="149" spans="1:20" x14ac:dyDescent="0.25">
      <c r="A149">
        <v>25</v>
      </c>
      <c r="B149">
        <v>2024</v>
      </c>
      <c r="C149" t="s">
        <v>48</v>
      </c>
      <c r="D149" s="8">
        <v>5863160</v>
      </c>
      <c r="E149" s="8">
        <v>6973305.53125</v>
      </c>
      <c r="F149" s="8">
        <v>12565155</v>
      </c>
      <c r="G149" s="8">
        <v>13585521</v>
      </c>
      <c r="H149" s="9">
        <f t="shared" si="20"/>
        <v>-6701995</v>
      </c>
      <c r="I149" s="9">
        <f t="shared" si="21"/>
        <v>-6612215.46875</v>
      </c>
      <c r="J149" s="9">
        <f t="shared" si="22"/>
        <v>-7585358.3187499996</v>
      </c>
      <c r="K149" s="9">
        <f t="shared" si="23"/>
        <v>-5639072.6187500004</v>
      </c>
      <c r="L149" t="s">
        <v>28</v>
      </c>
      <c r="M149" t="s">
        <v>29</v>
      </c>
      <c r="N149" s="8">
        <f t="shared" si="24"/>
        <v>89779.53125</v>
      </c>
      <c r="O149" s="8">
        <f t="shared" si="25"/>
        <v>973142.85</v>
      </c>
      <c r="P149" s="8">
        <v>46499790.694444448</v>
      </c>
      <c r="Q149" s="10">
        <f t="shared" si="28"/>
        <v>2.0927897426348329E-2</v>
      </c>
      <c r="R149" s="8">
        <f t="shared" si="26"/>
        <v>-27203620</v>
      </c>
      <c r="S149" s="8">
        <f t="shared" si="27"/>
        <v>-27925558.125</v>
      </c>
      <c r="T149" s="10">
        <f t="shared" si="29"/>
        <v>1.0265383108939179</v>
      </c>
    </row>
    <row r="150" spans="1:20" x14ac:dyDescent="0.25">
      <c r="A150">
        <v>26</v>
      </c>
      <c r="B150">
        <v>2024</v>
      </c>
      <c r="C150" t="s">
        <v>48</v>
      </c>
      <c r="D150" s="8">
        <v>7685966</v>
      </c>
      <c r="E150" s="8">
        <v>7202834.53125</v>
      </c>
      <c r="F150" s="8">
        <v>14429593</v>
      </c>
      <c r="G150" s="8">
        <v>13519991.5</v>
      </c>
      <c r="H150" s="9">
        <f t="shared" si="20"/>
        <v>-6743627</v>
      </c>
      <c r="I150" s="9">
        <f t="shared" si="21"/>
        <v>-6317156.96875</v>
      </c>
      <c r="J150" s="9">
        <f t="shared" si="22"/>
        <v>-7290299.8187499996</v>
      </c>
      <c r="K150" s="9">
        <f t="shared" si="23"/>
        <v>-5344014.1187500004</v>
      </c>
      <c r="L150" t="s">
        <v>28</v>
      </c>
      <c r="M150" t="s">
        <v>29</v>
      </c>
      <c r="N150" s="8">
        <f t="shared" si="24"/>
        <v>426470.03125</v>
      </c>
      <c r="O150" s="8">
        <f t="shared" si="25"/>
        <v>973142.85</v>
      </c>
      <c r="P150" s="8">
        <v>46499790.694444448</v>
      </c>
      <c r="Q150" s="10">
        <f t="shared" si="28"/>
        <v>2.0927897426348329E-2</v>
      </c>
      <c r="R150" s="8">
        <f t="shared" si="26"/>
        <v>-27203620</v>
      </c>
      <c r="S150" s="8">
        <f t="shared" si="27"/>
        <v>-27925558.125</v>
      </c>
      <c r="T150" s="10">
        <f t="shared" si="29"/>
        <v>1.0265383108939179</v>
      </c>
    </row>
    <row r="151" spans="1:20" x14ac:dyDescent="0.25">
      <c r="A151">
        <v>22</v>
      </c>
      <c r="B151">
        <v>2024</v>
      </c>
      <c r="C151" t="s">
        <v>49</v>
      </c>
      <c r="D151" s="8">
        <v>7630250</v>
      </c>
      <c r="E151" s="8">
        <v>5690903.5</v>
      </c>
      <c r="F151" s="8">
        <v>6018197</v>
      </c>
      <c r="G151" s="8">
        <v>5370423.5</v>
      </c>
      <c r="H151" s="9">
        <f t="shared" si="20"/>
        <v>1612053</v>
      </c>
      <c r="I151" s="9">
        <f t="shared" si="21"/>
        <v>320480</v>
      </c>
      <c r="J151" s="9">
        <f t="shared" si="22"/>
        <v>-2917500.7</v>
      </c>
      <c r="K151" s="9">
        <f t="shared" si="23"/>
        <v>3558460.7</v>
      </c>
      <c r="L151" s="11" t="s">
        <v>15</v>
      </c>
      <c r="M151" s="11" t="s">
        <v>16</v>
      </c>
      <c r="N151" s="8">
        <f t="shared" si="24"/>
        <v>1291573</v>
      </c>
      <c r="O151" s="8">
        <f t="shared" si="25"/>
        <v>3237980.7</v>
      </c>
      <c r="P151" s="8">
        <v>235905451.1111111</v>
      </c>
      <c r="Q151" s="10">
        <f t="shared" si="28"/>
        <v>1.3725756165231282E-2</v>
      </c>
      <c r="R151" s="8">
        <f t="shared" si="26"/>
        <v>-14494819</v>
      </c>
      <c r="S151" s="8">
        <f t="shared" si="27"/>
        <v>-23433386.5</v>
      </c>
      <c r="T151" s="10">
        <f t="shared" si="29"/>
        <v>1.6166732747749386</v>
      </c>
    </row>
    <row r="152" spans="1:20" x14ac:dyDescent="0.25">
      <c r="A152">
        <v>23</v>
      </c>
      <c r="B152">
        <v>2024</v>
      </c>
      <c r="C152" t="s">
        <v>49</v>
      </c>
      <c r="D152" s="8">
        <v>54759883</v>
      </c>
      <c r="E152" s="8">
        <v>52099240</v>
      </c>
      <c r="F152" s="8">
        <v>64146242</v>
      </c>
      <c r="G152" s="8">
        <v>57859931</v>
      </c>
      <c r="H152" s="9">
        <f t="shared" si="20"/>
        <v>-9386359</v>
      </c>
      <c r="I152" s="9">
        <f t="shared" si="21"/>
        <v>-5760691</v>
      </c>
      <c r="J152" s="9">
        <f t="shared" si="22"/>
        <v>-8998671.6999999993</v>
      </c>
      <c r="K152" s="9">
        <f t="shared" si="23"/>
        <v>-2522710.2999999998</v>
      </c>
      <c r="L152" s="11" t="s">
        <v>15</v>
      </c>
      <c r="M152" s="11" t="s">
        <v>16</v>
      </c>
      <c r="N152" s="8">
        <f t="shared" si="24"/>
        <v>3625668</v>
      </c>
      <c r="O152" s="8">
        <f t="shared" si="25"/>
        <v>3237980.7</v>
      </c>
      <c r="P152" s="8">
        <v>235905451.1111111</v>
      </c>
      <c r="Q152" s="10">
        <f t="shared" si="28"/>
        <v>1.3725756165231282E-2</v>
      </c>
      <c r="R152" s="8">
        <f t="shared" si="26"/>
        <v>-14494819</v>
      </c>
      <c r="S152" s="8">
        <f t="shared" si="27"/>
        <v>-23433386.5</v>
      </c>
      <c r="T152" s="10">
        <f t="shared" si="29"/>
        <v>1.6166732747749386</v>
      </c>
    </row>
    <row r="153" spans="1:20" x14ac:dyDescent="0.25">
      <c r="A153">
        <v>24</v>
      </c>
      <c r="B153">
        <v>2024</v>
      </c>
      <c r="C153" t="s">
        <v>49</v>
      </c>
      <c r="D153" s="8">
        <v>47470367</v>
      </c>
      <c r="E153" s="8">
        <v>52061734</v>
      </c>
      <c r="F153" s="8">
        <v>45345851</v>
      </c>
      <c r="G153" s="8">
        <v>57771666</v>
      </c>
      <c r="H153" s="9">
        <f t="shared" si="20"/>
        <v>2124516</v>
      </c>
      <c r="I153" s="9">
        <f t="shared" si="21"/>
        <v>-5709932</v>
      </c>
      <c r="J153" s="9">
        <f t="shared" si="22"/>
        <v>-8947912.6999999993</v>
      </c>
      <c r="K153" s="9">
        <f t="shared" si="23"/>
        <v>-2471951.2999999998</v>
      </c>
      <c r="L153" s="11" t="s">
        <v>15</v>
      </c>
      <c r="M153" s="11" t="s">
        <v>16</v>
      </c>
      <c r="N153" s="8">
        <f t="shared" si="24"/>
        <v>7834448</v>
      </c>
      <c r="O153" s="8">
        <f t="shared" si="25"/>
        <v>3237980.7</v>
      </c>
      <c r="P153" s="8">
        <v>235905451.1111111</v>
      </c>
      <c r="Q153" s="10">
        <f t="shared" si="28"/>
        <v>1.3725756165231282E-2</v>
      </c>
      <c r="R153" s="8">
        <f t="shared" si="26"/>
        <v>-14494819</v>
      </c>
      <c r="S153" s="8">
        <f t="shared" si="27"/>
        <v>-23433386.5</v>
      </c>
      <c r="T153" s="10">
        <f t="shared" si="29"/>
        <v>1.6166732747749386</v>
      </c>
    </row>
    <row r="154" spans="1:20" x14ac:dyDescent="0.25">
      <c r="A154">
        <v>25</v>
      </c>
      <c r="B154">
        <v>2024</v>
      </c>
      <c r="C154" t="s">
        <v>49</v>
      </c>
      <c r="D154" s="8">
        <v>50715917</v>
      </c>
      <c r="E154" s="8">
        <v>52065992.5</v>
      </c>
      <c r="F154" s="8">
        <v>57230455</v>
      </c>
      <c r="G154" s="8">
        <v>59121771.5</v>
      </c>
      <c r="H154" s="9">
        <f t="shared" si="20"/>
        <v>-6514538</v>
      </c>
      <c r="I154" s="9">
        <f t="shared" si="21"/>
        <v>-7055779</v>
      </c>
      <c r="J154" s="9">
        <f t="shared" si="22"/>
        <v>-10293759.699999999</v>
      </c>
      <c r="K154" s="9">
        <f t="shared" si="23"/>
        <v>-3817798.3</v>
      </c>
      <c r="L154" s="11" t="s">
        <v>15</v>
      </c>
      <c r="M154" s="11" t="s">
        <v>16</v>
      </c>
      <c r="N154" s="8">
        <f t="shared" si="24"/>
        <v>541241</v>
      </c>
      <c r="O154" s="8">
        <f t="shared" si="25"/>
        <v>3237980.7</v>
      </c>
      <c r="P154" s="8">
        <v>235905451.1111111</v>
      </c>
      <c r="Q154" s="10">
        <f t="shared" si="28"/>
        <v>1.3725756165231282E-2</v>
      </c>
      <c r="R154" s="8">
        <f t="shared" si="26"/>
        <v>-14494819</v>
      </c>
      <c r="S154" s="8">
        <f t="shared" si="27"/>
        <v>-23433386.5</v>
      </c>
      <c r="T154" s="10">
        <f t="shared" si="29"/>
        <v>1.6166732747749386</v>
      </c>
    </row>
    <row r="155" spans="1:20" x14ac:dyDescent="0.25">
      <c r="A155">
        <v>26</v>
      </c>
      <c r="B155">
        <v>2024</v>
      </c>
      <c r="C155" t="s">
        <v>49</v>
      </c>
      <c r="D155" s="8">
        <v>59639914</v>
      </c>
      <c r="E155" s="8">
        <v>52030503.5</v>
      </c>
      <c r="F155" s="8">
        <v>61970405</v>
      </c>
      <c r="G155" s="8">
        <v>57257968</v>
      </c>
      <c r="H155" s="9">
        <f t="shared" si="20"/>
        <v>-2330491</v>
      </c>
      <c r="I155" s="9">
        <f t="shared" si="21"/>
        <v>-5227464.5</v>
      </c>
      <c r="J155" s="9">
        <f t="shared" si="22"/>
        <v>-8465445.1999999993</v>
      </c>
      <c r="K155" s="9">
        <f t="shared" si="23"/>
        <v>-1989483.7999999998</v>
      </c>
      <c r="L155" s="11" t="s">
        <v>15</v>
      </c>
      <c r="M155" s="11" t="s">
        <v>16</v>
      </c>
      <c r="N155" s="8">
        <f t="shared" si="24"/>
        <v>2896973.5</v>
      </c>
      <c r="O155" s="8">
        <f t="shared" si="25"/>
        <v>3237980.7</v>
      </c>
      <c r="P155" s="8">
        <v>235905451.1111111</v>
      </c>
      <c r="Q155" s="10">
        <f t="shared" si="28"/>
        <v>1.3725756165231282E-2</v>
      </c>
      <c r="R155" s="8">
        <f t="shared" si="26"/>
        <v>-14494819</v>
      </c>
      <c r="S155" s="8">
        <f t="shared" si="27"/>
        <v>-23433386.5</v>
      </c>
      <c r="T155" s="10">
        <f t="shared" si="29"/>
        <v>1.6166732747749386</v>
      </c>
    </row>
    <row r="156" spans="1:20" x14ac:dyDescent="0.25">
      <c r="A156">
        <v>22</v>
      </c>
      <c r="B156">
        <v>2024</v>
      </c>
      <c r="C156" t="s">
        <v>50</v>
      </c>
      <c r="D156" s="8">
        <v>4475621</v>
      </c>
      <c r="E156" s="8">
        <v>4198194</v>
      </c>
      <c r="F156" s="8">
        <v>2894094</v>
      </c>
      <c r="G156" s="8">
        <v>6389678</v>
      </c>
      <c r="H156" s="9">
        <f t="shared" si="20"/>
        <v>1581527</v>
      </c>
      <c r="I156" s="9">
        <f t="shared" si="21"/>
        <v>-2191484</v>
      </c>
      <c r="J156" s="9">
        <f t="shared" si="22"/>
        <v>-10562851.050000001</v>
      </c>
      <c r="K156" s="9">
        <f t="shared" si="23"/>
        <v>6179883.0499999998</v>
      </c>
      <c r="L156" t="s">
        <v>15</v>
      </c>
      <c r="M156" s="11" t="s">
        <v>16</v>
      </c>
      <c r="N156" s="8">
        <f t="shared" si="24"/>
        <v>3773011</v>
      </c>
      <c r="O156" s="8">
        <f t="shared" si="25"/>
        <v>8371367.0499999998</v>
      </c>
      <c r="P156" s="8">
        <v>230280558.44444445</v>
      </c>
      <c r="Q156" s="10">
        <f t="shared" si="28"/>
        <v>3.6352904068623779E-2</v>
      </c>
      <c r="R156" s="8">
        <f t="shared" si="26"/>
        <v>-37558487</v>
      </c>
      <c r="S156" s="8">
        <f t="shared" si="27"/>
        <v>-61091426.75</v>
      </c>
      <c r="T156" s="10">
        <f t="shared" si="29"/>
        <v>1.6265678313932082</v>
      </c>
    </row>
    <row r="157" spans="1:20" x14ac:dyDescent="0.25">
      <c r="A157">
        <v>23</v>
      </c>
      <c r="B157">
        <v>2024</v>
      </c>
      <c r="C157" t="s">
        <v>50</v>
      </c>
      <c r="D157" s="8">
        <v>46454542</v>
      </c>
      <c r="E157" s="8">
        <v>45117147.25</v>
      </c>
      <c r="F157" s="8">
        <v>49335043</v>
      </c>
      <c r="G157" s="8">
        <v>57872549.5</v>
      </c>
      <c r="H157" s="9">
        <f t="shared" si="20"/>
        <v>-2880501</v>
      </c>
      <c r="I157" s="9">
        <f t="shared" si="21"/>
        <v>-12755402.25</v>
      </c>
      <c r="J157" s="9">
        <f t="shared" si="22"/>
        <v>-21126769.300000001</v>
      </c>
      <c r="K157" s="9">
        <f t="shared" si="23"/>
        <v>-4384035.2</v>
      </c>
      <c r="L157" t="s">
        <v>15</v>
      </c>
      <c r="M157" s="11" t="s">
        <v>16</v>
      </c>
      <c r="N157" s="8">
        <f t="shared" si="24"/>
        <v>9874901.25</v>
      </c>
      <c r="O157" s="8">
        <f t="shared" si="25"/>
        <v>8371367.0499999998</v>
      </c>
      <c r="P157" s="8">
        <v>230280558.44444445</v>
      </c>
      <c r="Q157" s="10">
        <f t="shared" si="28"/>
        <v>3.6352904068623779E-2</v>
      </c>
      <c r="R157" s="8">
        <f t="shared" si="26"/>
        <v>-37558487</v>
      </c>
      <c r="S157" s="8">
        <f t="shared" si="27"/>
        <v>-61091426.75</v>
      </c>
      <c r="T157" s="10">
        <f t="shared" si="29"/>
        <v>1.6265678313932082</v>
      </c>
    </row>
    <row r="158" spans="1:20" x14ac:dyDescent="0.25">
      <c r="A158">
        <v>24</v>
      </c>
      <c r="B158">
        <v>2024</v>
      </c>
      <c r="C158" t="s">
        <v>50</v>
      </c>
      <c r="D158" s="8">
        <v>39018392</v>
      </c>
      <c r="E158" s="8">
        <v>45169925.25</v>
      </c>
      <c r="F158" s="8">
        <v>47971240</v>
      </c>
      <c r="G158" s="8">
        <v>58837663</v>
      </c>
      <c r="H158" s="9">
        <f t="shared" si="20"/>
        <v>-8952848</v>
      </c>
      <c r="I158" s="9">
        <f t="shared" si="21"/>
        <v>-13667737.75</v>
      </c>
      <c r="J158" s="9">
        <f t="shared" si="22"/>
        <v>-22039104.800000001</v>
      </c>
      <c r="K158" s="9">
        <f t="shared" si="23"/>
        <v>-5296370.7</v>
      </c>
      <c r="L158" t="s">
        <v>15</v>
      </c>
      <c r="M158" s="11" t="s">
        <v>16</v>
      </c>
      <c r="N158" s="8">
        <f t="shared" si="24"/>
        <v>4714889.75</v>
      </c>
      <c r="O158" s="8">
        <f t="shared" si="25"/>
        <v>8371367.0499999998</v>
      </c>
      <c r="P158" s="8">
        <v>230280558.44444445</v>
      </c>
      <c r="Q158" s="10">
        <f t="shared" si="28"/>
        <v>3.6352904068623779E-2</v>
      </c>
      <c r="R158" s="8">
        <f t="shared" si="26"/>
        <v>-37558487</v>
      </c>
      <c r="S158" s="8">
        <f t="shared" si="27"/>
        <v>-61091426.75</v>
      </c>
      <c r="T158" s="10">
        <f t="shared" si="29"/>
        <v>1.6265678313932082</v>
      </c>
    </row>
    <row r="159" spans="1:20" x14ac:dyDescent="0.25">
      <c r="A159">
        <v>25</v>
      </c>
      <c r="B159">
        <v>2024</v>
      </c>
      <c r="C159" t="s">
        <v>50</v>
      </c>
      <c r="D159" s="8">
        <v>41999321</v>
      </c>
      <c r="E159" s="8">
        <v>44968635.25</v>
      </c>
      <c r="F159" s="8">
        <v>66398518</v>
      </c>
      <c r="G159" s="8">
        <v>60205884.5</v>
      </c>
      <c r="H159" s="9">
        <f t="shared" si="20"/>
        <v>-24399197</v>
      </c>
      <c r="I159" s="9">
        <f t="shared" si="21"/>
        <v>-15237249.25</v>
      </c>
      <c r="J159" s="9">
        <f t="shared" si="22"/>
        <v>-23608616.300000001</v>
      </c>
      <c r="K159" s="9">
        <f t="shared" si="23"/>
        <v>-6865882.2000000002</v>
      </c>
      <c r="L159" t="s">
        <v>15</v>
      </c>
      <c r="M159" s="11" t="s">
        <v>16</v>
      </c>
      <c r="N159" s="8">
        <f t="shared" si="24"/>
        <v>9161947.75</v>
      </c>
      <c r="O159" s="8">
        <f t="shared" si="25"/>
        <v>8371367.0499999998</v>
      </c>
      <c r="P159" s="8">
        <v>230280558.44444445</v>
      </c>
      <c r="Q159" s="10">
        <f t="shared" si="28"/>
        <v>3.6352904068623779E-2</v>
      </c>
      <c r="R159" s="8">
        <f t="shared" si="26"/>
        <v>-37558487</v>
      </c>
      <c r="S159" s="8">
        <f t="shared" si="27"/>
        <v>-61091426.75</v>
      </c>
      <c r="T159" s="10">
        <f t="shared" si="29"/>
        <v>1.6265678313932082</v>
      </c>
    </row>
    <row r="160" spans="1:20" x14ac:dyDescent="0.25">
      <c r="A160">
        <v>26</v>
      </c>
      <c r="B160">
        <v>2024</v>
      </c>
      <c r="C160" t="s">
        <v>50</v>
      </c>
      <c r="D160" s="8">
        <v>41405958</v>
      </c>
      <c r="E160" s="8">
        <v>45059032.5</v>
      </c>
      <c r="F160" s="8">
        <v>44313426</v>
      </c>
      <c r="G160" s="8">
        <v>62298586</v>
      </c>
      <c r="H160" s="9">
        <f t="shared" si="20"/>
        <v>-2907468</v>
      </c>
      <c r="I160" s="9">
        <f t="shared" si="21"/>
        <v>-17239553.5</v>
      </c>
      <c r="J160" s="9">
        <f t="shared" si="22"/>
        <v>-25610920.550000001</v>
      </c>
      <c r="K160" s="9">
        <f t="shared" si="23"/>
        <v>-8868186.4499999993</v>
      </c>
      <c r="L160" t="s">
        <v>15</v>
      </c>
      <c r="M160" s="11" t="s">
        <v>16</v>
      </c>
      <c r="N160" s="8">
        <f t="shared" si="24"/>
        <v>14332085.5</v>
      </c>
      <c r="O160" s="8">
        <f t="shared" si="25"/>
        <v>8371367.0499999998</v>
      </c>
      <c r="P160" s="8">
        <v>230280558.44444445</v>
      </c>
      <c r="Q160" s="10">
        <f t="shared" si="28"/>
        <v>3.6352904068623779E-2</v>
      </c>
      <c r="R160" s="8">
        <f t="shared" si="26"/>
        <v>-37558487</v>
      </c>
      <c r="S160" s="8">
        <f t="shared" si="27"/>
        <v>-61091426.75</v>
      </c>
      <c r="T160" s="10">
        <f t="shared" si="29"/>
        <v>1.6265678313932082</v>
      </c>
    </row>
    <row r="161" spans="1:20" x14ac:dyDescent="0.25">
      <c r="A161">
        <v>22</v>
      </c>
      <c r="B161">
        <v>2024</v>
      </c>
      <c r="C161" t="s">
        <v>51</v>
      </c>
      <c r="D161" s="8">
        <v>2962164</v>
      </c>
      <c r="E161" s="8">
        <v>2592241.25</v>
      </c>
      <c r="F161" s="8">
        <v>2447149</v>
      </c>
      <c r="G161" s="8">
        <v>2281925.25</v>
      </c>
      <c r="H161" s="9">
        <f t="shared" si="20"/>
        <v>515015</v>
      </c>
      <c r="I161" s="9">
        <f t="shared" si="21"/>
        <v>310316</v>
      </c>
      <c r="J161" s="9">
        <f t="shared" si="22"/>
        <v>-974012.2</v>
      </c>
      <c r="K161" s="9">
        <f t="shared" si="23"/>
        <v>1594644.2</v>
      </c>
      <c r="L161" s="11" t="s">
        <v>15</v>
      </c>
      <c r="M161" s="11" t="s">
        <v>16</v>
      </c>
      <c r="N161" s="8">
        <f t="shared" si="24"/>
        <v>204699</v>
      </c>
      <c r="O161" s="8">
        <f t="shared" si="25"/>
        <v>1284328.2</v>
      </c>
      <c r="P161" s="8">
        <v>116071667.44444445</v>
      </c>
      <c r="Q161" s="10">
        <f t="shared" si="28"/>
        <v>1.1064958643888871E-2</v>
      </c>
      <c r="R161" s="8">
        <f t="shared" si="26"/>
        <v>7223104</v>
      </c>
      <c r="S161" s="8">
        <f t="shared" si="27"/>
        <v>6836784.5</v>
      </c>
      <c r="T161" s="10">
        <f t="shared" si="29"/>
        <v>0.94651613766048504</v>
      </c>
    </row>
    <row r="162" spans="1:20" x14ac:dyDescent="0.25">
      <c r="A162">
        <v>23</v>
      </c>
      <c r="B162">
        <v>2024</v>
      </c>
      <c r="C162" t="s">
        <v>51</v>
      </c>
      <c r="D162" s="8">
        <v>26142200</v>
      </c>
      <c r="E162" s="8">
        <v>25396683.75</v>
      </c>
      <c r="F162" s="8">
        <v>24730358</v>
      </c>
      <c r="G162" s="8">
        <v>22357987.75</v>
      </c>
      <c r="H162" s="9">
        <f t="shared" si="20"/>
        <v>1411842</v>
      </c>
      <c r="I162" s="9">
        <f t="shared" si="21"/>
        <v>3038696</v>
      </c>
      <c r="J162" s="9">
        <f t="shared" si="22"/>
        <v>1754367.8</v>
      </c>
      <c r="K162" s="9">
        <f t="shared" si="23"/>
        <v>4323024.2</v>
      </c>
      <c r="L162" s="11" t="s">
        <v>15</v>
      </c>
      <c r="M162" s="11" t="s">
        <v>16</v>
      </c>
      <c r="N162" s="8">
        <f t="shared" si="24"/>
        <v>1626854</v>
      </c>
      <c r="O162" s="8">
        <f t="shared" si="25"/>
        <v>1284328.2</v>
      </c>
      <c r="P162" s="8">
        <v>116071667.44444445</v>
      </c>
      <c r="Q162" s="10">
        <f t="shared" si="28"/>
        <v>1.1064958643888871E-2</v>
      </c>
      <c r="R162" s="8">
        <f t="shared" si="26"/>
        <v>7223104</v>
      </c>
      <c r="S162" s="8">
        <f t="shared" si="27"/>
        <v>6836784.5</v>
      </c>
      <c r="T162" s="10">
        <f t="shared" si="29"/>
        <v>0.94651613766048504</v>
      </c>
    </row>
    <row r="163" spans="1:20" x14ac:dyDescent="0.25">
      <c r="A163">
        <v>24</v>
      </c>
      <c r="B163">
        <v>2024</v>
      </c>
      <c r="C163" t="s">
        <v>51</v>
      </c>
      <c r="D163" s="8">
        <v>23246005</v>
      </c>
      <c r="E163" s="8">
        <v>25394843</v>
      </c>
      <c r="F163" s="8">
        <v>22610999</v>
      </c>
      <c r="G163" s="8">
        <v>25154313.75</v>
      </c>
      <c r="H163" s="9">
        <f t="shared" si="20"/>
        <v>635006</v>
      </c>
      <c r="I163" s="9">
        <f t="shared" si="21"/>
        <v>240529.25</v>
      </c>
      <c r="J163" s="9">
        <f t="shared" si="22"/>
        <v>-1043798.95</v>
      </c>
      <c r="K163" s="9">
        <f t="shared" si="23"/>
        <v>1524857.45</v>
      </c>
      <c r="L163" s="11" t="s">
        <v>15</v>
      </c>
      <c r="M163" s="11" t="s">
        <v>16</v>
      </c>
      <c r="N163" s="8">
        <f t="shared" si="24"/>
        <v>394476.75</v>
      </c>
      <c r="O163" s="8">
        <f t="shared" si="25"/>
        <v>1284328.2</v>
      </c>
      <c r="P163" s="8">
        <v>116071667.44444445</v>
      </c>
      <c r="Q163" s="10">
        <f t="shared" si="28"/>
        <v>1.1064958643888871E-2</v>
      </c>
      <c r="R163" s="8">
        <f t="shared" si="26"/>
        <v>7223104</v>
      </c>
      <c r="S163" s="8">
        <f t="shared" si="27"/>
        <v>6836784.5</v>
      </c>
      <c r="T163" s="10">
        <f t="shared" si="29"/>
        <v>0.94651613766048504</v>
      </c>
    </row>
    <row r="164" spans="1:20" x14ac:dyDescent="0.25">
      <c r="A164">
        <v>25</v>
      </c>
      <c r="B164">
        <v>2024</v>
      </c>
      <c r="C164" t="s">
        <v>51</v>
      </c>
      <c r="D164" s="8">
        <v>21596502</v>
      </c>
      <c r="E164" s="8">
        <v>25465897.5</v>
      </c>
      <c r="F164" s="8">
        <v>20597050</v>
      </c>
      <c r="G164" s="8">
        <v>23075638.75</v>
      </c>
      <c r="H164" s="9">
        <f t="shared" si="20"/>
        <v>999452</v>
      </c>
      <c r="I164" s="9">
        <f t="shared" si="21"/>
        <v>2390258.75</v>
      </c>
      <c r="J164" s="9">
        <f t="shared" si="22"/>
        <v>1105930.55</v>
      </c>
      <c r="K164" s="9">
        <f t="shared" si="23"/>
        <v>3674586.95</v>
      </c>
      <c r="L164" s="11" t="s">
        <v>15</v>
      </c>
      <c r="M164" s="11" t="s">
        <v>16</v>
      </c>
      <c r="N164" s="8">
        <f t="shared" si="24"/>
        <v>1390806.75</v>
      </c>
      <c r="O164" s="8">
        <f t="shared" si="25"/>
        <v>1284328.2</v>
      </c>
      <c r="P164" s="8">
        <v>116071667.44444445</v>
      </c>
      <c r="Q164" s="10">
        <f t="shared" si="28"/>
        <v>1.1064958643888871E-2</v>
      </c>
      <c r="R164" s="8">
        <f t="shared" si="26"/>
        <v>7223104</v>
      </c>
      <c r="S164" s="8">
        <f t="shared" si="27"/>
        <v>6836784.5</v>
      </c>
      <c r="T164" s="10">
        <f t="shared" si="29"/>
        <v>0.94651613766048504</v>
      </c>
    </row>
    <row r="165" spans="1:20" x14ac:dyDescent="0.25">
      <c r="A165">
        <v>26</v>
      </c>
      <c r="B165">
        <v>2024</v>
      </c>
      <c r="C165" t="s">
        <v>51</v>
      </c>
      <c r="D165" s="8">
        <v>24103951</v>
      </c>
      <c r="E165" s="8">
        <v>25370583.75</v>
      </c>
      <c r="F165" s="8">
        <v>20442162</v>
      </c>
      <c r="G165" s="8">
        <v>24513599.25</v>
      </c>
      <c r="H165" s="9">
        <f t="shared" si="20"/>
        <v>3661789</v>
      </c>
      <c r="I165" s="9">
        <f t="shared" si="21"/>
        <v>856984.5</v>
      </c>
      <c r="J165" s="9">
        <f t="shared" si="22"/>
        <v>-427343.69999999995</v>
      </c>
      <c r="K165" s="9">
        <f t="shared" si="23"/>
        <v>2141312.7000000002</v>
      </c>
      <c r="L165" s="11" t="s">
        <v>15</v>
      </c>
      <c r="M165" s="11" t="s">
        <v>16</v>
      </c>
      <c r="N165" s="8">
        <f t="shared" si="24"/>
        <v>2804804.5</v>
      </c>
      <c r="O165" s="8">
        <f t="shared" si="25"/>
        <v>1284328.2</v>
      </c>
      <c r="P165" s="8">
        <v>116071667.44444445</v>
      </c>
      <c r="Q165" s="10">
        <f t="shared" si="28"/>
        <v>1.1064958643888871E-2</v>
      </c>
      <c r="R165" s="8">
        <f t="shared" si="26"/>
        <v>7223104</v>
      </c>
      <c r="S165" s="8">
        <f t="shared" si="27"/>
        <v>6836784.5</v>
      </c>
      <c r="T165" s="10">
        <f t="shared" si="29"/>
        <v>0.94651613766048504</v>
      </c>
    </row>
    <row r="166" spans="1:20" x14ac:dyDescent="0.25">
      <c r="A166">
        <v>22</v>
      </c>
      <c r="B166">
        <v>2024</v>
      </c>
      <c r="C166" t="s">
        <v>52</v>
      </c>
      <c r="D166" s="8">
        <v>854984</v>
      </c>
      <c r="E166" s="8">
        <v>1573806.12</v>
      </c>
      <c r="F166" s="8">
        <v>713025</v>
      </c>
      <c r="G166" s="8">
        <v>1707660.62</v>
      </c>
      <c r="H166" s="9">
        <f t="shared" si="20"/>
        <v>141959</v>
      </c>
      <c r="I166" s="9">
        <f t="shared" si="21"/>
        <v>-133854.5</v>
      </c>
      <c r="J166" s="9">
        <f t="shared" si="22"/>
        <v>-1231298.7619999996</v>
      </c>
      <c r="K166" s="9">
        <f t="shared" si="23"/>
        <v>963589.76199999964</v>
      </c>
      <c r="L166" s="11" t="s">
        <v>12</v>
      </c>
      <c r="M166" t="s">
        <v>13</v>
      </c>
      <c r="N166" s="8">
        <f t="shared" si="24"/>
        <v>275813.5</v>
      </c>
      <c r="O166" s="8">
        <f t="shared" si="25"/>
        <v>1097444.2619999996</v>
      </c>
      <c r="P166" s="8">
        <v>52038968.933333337</v>
      </c>
      <c r="Q166" s="10">
        <f t="shared" si="28"/>
        <v>2.1088893275459122E-2</v>
      </c>
      <c r="R166" s="8">
        <f t="shared" si="26"/>
        <v>-7031088</v>
      </c>
      <c r="S166" s="8">
        <f t="shared" si="27"/>
        <v>-3359953.6900000013</v>
      </c>
      <c r="T166" s="10">
        <f t="shared" si="29"/>
        <v>0.47787109050548099</v>
      </c>
    </row>
    <row r="167" spans="1:20" x14ac:dyDescent="0.25">
      <c r="A167">
        <v>23</v>
      </c>
      <c r="B167">
        <v>2024</v>
      </c>
      <c r="C167" t="s">
        <v>52</v>
      </c>
      <c r="D167" s="8">
        <v>19995485</v>
      </c>
      <c r="E167" s="8">
        <v>18848053.25</v>
      </c>
      <c r="F167" s="8">
        <v>19798425</v>
      </c>
      <c r="G167" s="8">
        <v>16293987.880000001</v>
      </c>
      <c r="H167" s="9">
        <f t="shared" si="20"/>
        <v>197060</v>
      </c>
      <c r="I167" s="9">
        <f t="shared" si="21"/>
        <v>2554065.3699999992</v>
      </c>
      <c r="J167" s="9">
        <f t="shared" si="22"/>
        <v>1456621.1079999995</v>
      </c>
      <c r="K167" s="9">
        <f t="shared" si="23"/>
        <v>3651509.6319999988</v>
      </c>
      <c r="L167" s="11" t="s">
        <v>12</v>
      </c>
      <c r="M167" t="s">
        <v>13</v>
      </c>
      <c r="N167" s="8">
        <f t="shared" si="24"/>
        <v>2357005.3699999992</v>
      </c>
      <c r="O167" s="8">
        <f t="shared" si="25"/>
        <v>1097444.2619999996</v>
      </c>
      <c r="P167" s="8">
        <v>52038968.933333337</v>
      </c>
      <c r="Q167" s="10">
        <f t="shared" si="28"/>
        <v>2.1088893275459122E-2</v>
      </c>
      <c r="R167" s="8">
        <f t="shared" si="26"/>
        <v>-7031088</v>
      </c>
      <c r="S167" s="8">
        <f t="shared" si="27"/>
        <v>-3359953.6900000013</v>
      </c>
      <c r="T167" s="10">
        <f t="shared" si="29"/>
        <v>0.47787109050548099</v>
      </c>
    </row>
    <row r="168" spans="1:20" x14ac:dyDescent="0.25">
      <c r="A168">
        <v>24</v>
      </c>
      <c r="B168">
        <v>2024</v>
      </c>
      <c r="C168" t="s">
        <v>52</v>
      </c>
      <c r="D168" s="8">
        <v>12601806</v>
      </c>
      <c r="E168" s="8">
        <v>13534710.5</v>
      </c>
      <c r="F168" s="8">
        <v>17266019</v>
      </c>
      <c r="G168" s="8">
        <v>16953637.5</v>
      </c>
      <c r="H168" s="9">
        <f t="shared" si="20"/>
        <v>-4664213</v>
      </c>
      <c r="I168" s="9">
        <f t="shared" si="21"/>
        <v>-3418927</v>
      </c>
      <c r="J168" s="9">
        <f t="shared" si="22"/>
        <v>-4516371.2620000001</v>
      </c>
      <c r="K168" s="9">
        <f t="shared" si="23"/>
        <v>-2321482.7380000004</v>
      </c>
      <c r="L168" s="11" t="s">
        <v>12</v>
      </c>
      <c r="M168" t="s">
        <v>13</v>
      </c>
      <c r="N168" s="8">
        <f t="shared" si="24"/>
        <v>1245286</v>
      </c>
      <c r="O168" s="8">
        <f t="shared" si="25"/>
        <v>1097444.2619999996</v>
      </c>
      <c r="P168" s="8">
        <v>52038968.933333337</v>
      </c>
      <c r="Q168" s="10">
        <f t="shared" si="28"/>
        <v>2.1088893275459122E-2</v>
      </c>
      <c r="R168" s="8">
        <f t="shared" si="26"/>
        <v>-7031088</v>
      </c>
      <c r="S168" s="8">
        <f t="shared" si="27"/>
        <v>-3359953.6900000013</v>
      </c>
      <c r="T168" s="10">
        <f t="shared" si="29"/>
        <v>0.47787109050548099</v>
      </c>
    </row>
    <row r="169" spans="1:20" x14ac:dyDescent="0.25">
      <c r="A169">
        <v>25</v>
      </c>
      <c r="B169">
        <v>2024</v>
      </c>
      <c r="C169" t="s">
        <v>52</v>
      </c>
      <c r="D169" s="8">
        <v>11641901</v>
      </c>
      <c r="E169" s="8">
        <v>13379485.5</v>
      </c>
      <c r="F169" s="8">
        <v>14087546</v>
      </c>
      <c r="G169" s="8">
        <v>14848244.060000001</v>
      </c>
      <c r="H169" s="9">
        <f t="shared" si="20"/>
        <v>-2445645</v>
      </c>
      <c r="I169" s="9">
        <f t="shared" si="21"/>
        <v>-1468758.5600000005</v>
      </c>
      <c r="J169" s="9">
        <f t="shared" si="22"/>
        <v>-2566202.8220000002</v>
      </c>
      <c r="K169" s="9">
        <f t="shared" si="23"/>
        <v>-371314.29800000088</v>
      </c>
      <c r="L169" s="11" t="s">
        <v>12</v>
      </c>
      <c r="M169" t="s">
        <v>13</v>
      </c>
      <c r="N169" s="8">
        <f t="shared" si="24"/>
        <v>976886.43999999948</v>
      </c>
      <c r="O169" s="8">
        <f t="shared" si="25"/>
        <v>1097444.2619999996</v>
      </c>
      <c r="P169" s="8">
        <v>52038968.933333337</v>
      </c>
      <c r="Q169" s="10">
        <f t="shared" si="28"/>
        <v>2.1088893275459122E-2</v>
      </c>
      <c r="R169" s="8">
        <f t="shared" si="26"/>
        <v>-7031088</v>
      </c>
      <c r="S169" s="8">
        <f t="shared" si="27"/>
        <v>-3359953.6900000013</v>
      </c>
      <c r="T169" s="10">
        <f t="shared" si="29"/>
        <v>0.47787109050548099</v>
      </c>
    </row>
    <row r="170" spans="1:20" x14ac:dyDescent="0.25">
      <c r="A170">
        <v>26</v>
      </c>
      <c r="B170">
        <v>2024</v>
      </c>
      <c r="C170" t="s">
        <v>52</v>
      </c>
      <c r="D170" s="8">
        <v>12436298</v>
      </c>
      <c r="E170" s="8">
        <v>12548352.380000001</v>
      </c>
      <c r="F170" s="8">
        <v>12696547</v>
      </c>
      <c r="G170" s="8">
        <v>13440831.380000001</v>
      </c>
      <c r="H170" s="9">
        <f t="shared" si="20"/>
        <v>-260249</v>
      </c>
      <c r="I170" s="9">
        <f t="shared" si="21"/>
        <v>-892479</v>
      </c>
      <c r="J170" s="9">
        <f t="shared" si="22"/>
        <v>-1989923.2619999996</v>
      </c>
      <c r="K170" s="9">
        <f t="shared" si="23"/>
        <v>204965.26199999964</v>
      </c>
      <c r="L170" s="11" t="s">
        <v>12</v>
      </c>
      <c r="M170" t="s">
        <v>13</v>
      </c>
      <c r="N170" s="8">
        <f t="shared" si="24"/>
        <v>632230</v>
      </c>
      <c r="O170" s="8">
        <f t="shared" si="25"/>
        <v>1097444.2619999996</v>
      </c>
      <c r="P170" s="8">
        <v>52038968.933333337</v>
      </c>
      <c r="Q170" s="10">
        <f t="shared" si="28"/>
        <v>2.1088893275459122E-2</v>
      </c>
      <c r="R170" s="8">
        <f t="shared" si="26"/>
        <v>-7031088</v>
      </c>
      <c r="S170" s="8">
        <f t="shared" si="27"/>
        <v>-3359953.6900000013</v>
      </c>
      <c r="T170" s="10">
        <f t="shared" si="29"/>
        <v>0.47787109050548099</v>
      </c>
    </row>
    <row r="171" spans="1:20" x14ac:dyDescent="0.25">
      <c r="A171">
        <v>22</v>
      </c>
      <c r="B171">
        <v>2024</v>
      </c>
      <c r="C171" t="s">
        <v>53</v>
      </c>
      <c r="D171" s="8">
        <v>11891792</v>
      </c>
      <c r="E171" s="8">
        <v>9911383</v>
      </c>
      <c r="F171" s="8">
        <v>3368977</v>
      </c>
      <c r="G171" s="8">
        <v>4276144.5</v>
      </c>
      <c r="H171" s="9">
        <f t="shared" si="20"/>
        <v>8522815</v>
      </c>
      <c r="I171" s="9">
        <f t="shared" si="21"/>
        <v>5635238.5</v>
      </c>
      <c r="J171" s="9">
        <f t="shared" si="22"/>
        <v>-1681101.2000000002</v>
      </c>
      <c r="K171" s="9">
        <f t="shared" si="23"/>
        <v>12951578.199999999</v>
      </c>
      <c r="L171" t="s">
        <v>12</v>
      </c>
      <c r="M171" t="s">
        <v>13</v>
      </c>
      <c r="N171" s="8">
        <f t="shared" si="24"/>
        <v>2887576.5</v>
      </c>
      <c r="O171" s="8">
        <f t="shared" si="25"/>
        <v>7316339.7000000002</v>
      </c>
      <c r="P171" s="8">
        <v>310065950.80555558</v>
      </c>
      <c r="Q171" s="10">
        <f t="shared" si="28"/>
        <v>2.3596075870285175E-2</v>
      </c>
      <c r="R171" s="8">
        <f t="shared" si="26"/>
        <v>97263620</v>
      </c>
      <c r="S171" s="8">
        <f t="shared" si="27"/>
        <v>121231173.5</v>
      </c>
      <c r="T171" s="10">
        <f t="shared" si="29"/>
        <v>1.2464184810312426</v>
      </c>
    </row>
    <row r="172" spans="1:20" x14ac:dyDescent="0.25">
      <c r="A172">
        <v>23</v>
      </c>
      <c r="B172">
        <v>2024</v>
      </c>
      <c r="C172" t="s">
        <v>53</v>
      </c>
      <c r="D172" s="8">
        <v>80837051</v>
      </c>
      <c r="E172" s="8">
        <v>80132997</v>
      </c>
      <c r="F172" s="8">
        <v>58016973</v>
      </c>
      <c r="G172" s="8">
        <v>50375894.5</v>
      </c>
      <c r="H172" s="9">
        <f t="shared" si="20"/>
        <v>22820078</v>
      </c>
      <c r="I172" s="9">
        <f t="shared" si="21"/>
        <v>29757102.5</v>
      </c>
      <c r="J172" s="9">
        <f t="shared" si="22"/>
        <v>22440762.800000001</v>
      </c>
      <c r="K172" s="9">
        <f t="shared" si="23"/>
        <v>37073442.200000003</v>
      </c>
      <c r="L172" t="s">
        <v>12</v>
      </c>
      <c r="M172" t="s">
        <v>13</v>
      </c>
      <c r="N172" s="8">
        <f t="shared" si="24"/>
        <v>6937024.5</v>
      </c>
      <c r="O172" s="8">
        <f t="shared" si="25"/>
        <v>7316339.7000000002</v>
      </c>
      <c r="P172" s="8">
        <v>310065950.80555558</v>
      </c>
      <c r="Q172" s="10">
        <f t="shared" si="28"/>
        <v>2.3596075870285175E-2</v>
      </c>
      <c r="R172" s="8">
        <f t="shared" si="26"/>
        <v>97263620</v>
      </c>
      <c r="S172" s="8">
        <f t="shared" si="27"/>
        <v>121231173.5</v>
      </c>
      <c r="T172" s="10">
        <f t="shared" si="29"/>
        <v>1.2464184810312426</v>
      </c>
    </row>
    <row r="173" spans="1:20" x14ac:dyDescent="0.25">
      <c r="A173">
        <v>24</v>
      </c>
      <c r="B173">
        <v>2024</v>
      </c>
      <c r="C173" t="s">
        <v>53</v>
      </c>
      <c r="D173" s="8">
        <v>69727579</v>
      </c>
      <c r="E173" s="8">
        <v>80147350</v>
      </c>
      <c r="F173" s="8">
        <v>63302703</v>
      </c>
      <c r="G173" s="8">
        <v>50384872.5</v>
      </c>
      <c r="H173" s="9">
        <f t="shared" si="20"/>
        <v>6424876</v>
      </c>
      <c r="I173" s="9">
        <f t="shared" si="21"/>
        <v>29762477.5</v>
      </c>
      <c r="J173" s="9">
        <f t="shared" si="22"/>
        <v>22446137.800000001</v>
      </c>
      <c r="K173" s="9">
        <f t="shared" si="23"/>
        <v>37078817.200000003</v>
      </c>
      <c r="L173" t="s">
        <v>12</v>
      </c>
      <c r="M173" t="s">
        <v>13</v>
      </c>
      <c r="N173" s="8">
        <f t="shared" si="24"/>
        <v>23337601.5</v>
      </c>
      <c r="O173" s="8">
        <f t="shared" si="25"/>
        <v>7316339.7000000002</v>
      </c>
      <c r="P173" s="8">
        <v>310065950.80555558</v>
      </c>
      <c r="Q173" s="10">
        <f t="shared" si="28"/>
        <v>2.3596075870285175E-2</v>
      </c>
      <c r="R173" s="8">
        <f t="shared" si="26"/>
        <v>97263620</v>
      </c>
      <c r="S173" s="8">
        <f t="shared" si="27"/>
        <v>121231173.5</v>
      </c>
      <c r="T173" s="10">
        <f t="shared" si="29"/>
        <v>1.2464184810312426</v>
      </c>
    </row>
    <row r="174" spans="1:20" x14ac:dyDescent="0.25">
      <c r="A174">
        <v>25</v>
      </c>
      <c r="B174">
        <v>2024</v>
      </c>
      <c r="C174" t="s">
        <v>53</v>
      </c>
      <c r="D174" s="8">
        <v>75850018</v>
      </c>
      <c r="E174" s="8">
        <v>80786086</v>
      </c>
      <c r="F174" s="8">
        <v>45067261</v>
      </c>
      <c r="G174" s="8">
        <v>52067794</v>
      </c>
      <c r="H174" s="9">
        <f t="shared" si="20"/>
        <v>30782757</v>
      </c>
      <c r="I174" s="9">
        <f t="shared" si="21"/>
        <v>28718292</v>
      </c>
      <c r="J174" s="9">
        <f t="shared" si="22"/>
        <v>21401952.300000001</v>
      </c>
      <c r="K174" s="9">
        <f t="shared" si="23"/>
        <v>36034631.700000003</v>
      </c>
      <c r="L174" t="s">
        <v>12</v>
      </c>
      <c r="M174" t="s">
        <v>13</v>
      </c>
      <c r="N174" s="8">
        <f t="shared" si="24"/>
        <v>2064465</v>
      </c>
      <c r="O174" s="8">
        <f t="shared" si="25"/>
        <v>7316339.7000000002</v>
      </c>
      <c r="P174" s="8">
        <v>310065950.80555558</v>
      </c>
      <c r="Q174" s="10">
        <f t="shared" si="28"/>
        <v>2.3596075870285175E-2</v>
      </c>
      <c r="R174" s="8">
        <f t="shared" si="26"/>
        <v>97263620</v>
      </c>
      <c r="S174" s="8">
        <f t="shared" si="27"/>
        <v>121231173.5</v>
      </c>
      <c r="T174" s="10">
        <f t="shared" si="29"/>
        <v>1.2464184810312426</v>
      </c>
    </row>
    <row r="175" spans="1:20" x14ac:dyDescent="0.25">
      <c r="A175">
        <v>26</v>
      </c>
      <c r="B175">
        <v>2024</v>
      </c>
      <c r="C175" t="s">
        <v>53</v>
      </c>
      <c r="D175" s="8">
        <v>76767767</v>
      </c>
      <c r="E175" s="8">
        <v>80736955</v>
      </c>
      <c r="F175" s="8">
        <v>48054673</v>
      </c>
      <c r="G175" s="8">
        <v>53378892</v>
      </c>
      <c r="H175" s="9">
        <f t="shared" si="20"/>
        <v>28713094</v>
      </c>
      <c r="I175" s="9">
        <f t="shared" si="21"/>
        <v>27358063</v>
      </c>
      <c r="J175" s="9">
        <f t="shared" si="22"/>
        <v>20041723.300000001</v>
      </c>
      <c r="K175" s="9">
        <f t="shared" si="23"/>
        <v>34674402.700000003</v>
      </c>
      <c r="L175" t="s">
        <v>12</v>
      </c>
      <c r="M175" t="s">
        <v>13</v>
      </c>
      <c r="N175" s="8">
        <f t="shared" si="24"/>
        <v>1355031</v>
      </c>
      <c r="O175" s="8">
        <f t="shared" si="25"/>
        <v>7316339.7000000002</v>
      </c>
      <c r="P175" s="8">
        <v>310065950.80555558</v>
      </c>
      <c r="Q175" s="10">
        <f t="shared" si="28"/>
        <v>2.3596075870285175E-2</v>
      </c>
      <c r="R175" s="8">
        <f t="shared" si="26"/>
        <v>97263620</v>
      </c>
      <c r="S175" s="8">
        <f t="shared" si="27"/>
        <v>121231173.5</v>
      </c>
      <c r="T175" s="10">
        <f t="shared" si="29"/>
        <v>1.2464184810312426</v>
      </c>
    </row>
    <row r="176" spans="1:20" x14ac:dyDescent="0.25">
      <c r="A176">
        <v>22</v>
      </c>
      <c r="B176">
        <v>2024</v>
      </c>
      <c r="C176" t="s">
        <v>54</v>
      </c>
      <c r="D176" s="8">
        <v>4016095</v>
      </c>
      <c r="E176" s="8">
        <v>5609117</v>
      </c>
      <c r="F176" s="8">
        <v>4502904</v>
      </c>
      <c r="G176" s="8">
        <v>8072960</v>
      </c>
      <c r="H176" s="9">
        <f t="shared" si="20"/>
        <v>-486809</v>
      </c>
      <c r="I176" s="9">
        <f t="shared" si="21"/>
        <v>-2463843</v>
      </c>
      <c r="J176" s="9">
        <f t="shared" si="22"/>
        <v>-20956196</v>
      </c>
      <c r="K176" s="9">
        <f t="shared" si="23"/>
        <v>16028510</v>
      </c>
      <c r="L176" t="s">
        <v>19</v>
      </c>
      <c r="M176" t="s">
        <v>20</v>
      </c>
      <c r="N176" s="8">
        <f t="shared" si="24"/>
        <v>1977034</v>
      </c>
      <c r="O176" s="8">
        <f t="shared" si="25"/>
        <v>18492353</v>
      </c>
      <c r="P176" s="8">
        <v>236674383.94444445</v>
      </c>
      <c r="Q176" s="10">
        <f t="shared" si="28"/>
        <v>7.8134155001501074E-2</v>
      </c>
      <c r="R176" s="8">
        <f t="shared" si="26"/>
        <v>38202874</v>
      </c>
      <c r="S176" s="8">
        <f t="shared" si="27"/>
        <v>-54258891</v>
      </c>
      <c r="T176" s="10">
        <f t="shared" si="29"/>
        <v>-1.4202829609102183</v>
      </c>
    </row>
    <row r="177" spans="1:20" x14ac:dyDescent="0.25">
      <c r="A177">
        <v>23</v>
      </c>
      <c r="B177">
        <v>2024</v>
      </c>
      <c r="C177" t="s">
        <v>54</v>
      </c>
      <c r="D177" s="8">
        <v>66055533</v>
      </c>
      <c r="E177" s="8">
        <v>54752822.5</v>
      </c>
      <c r="F177" s="8">
        <v>52799969</v>
      </c>
      <c r="G177" s="8">
        <v>64870189</v>
      </c>
      <c r="H177" s="9">
        <f t="shared" si="20"/>
        <v>13255564</v>
      </c>
      <c r="I177" s="9">
        <f t="shared" si="21"/>
        <v>-10117366.5</v>
      </c>
      <c r="J177" s="9">
        <f t="shared" si="22"/>
        <v>-28609719.5</v>
      </c>
      <c r="K177" s="9">
        <f t="shared" si="23"/>
        <v>8374986.5</v>
      </c>
      <c r="L177" t="s">
        <v>19</v>
      </c>
      <c r="M177" t="s">
        <v>20</v>
      </c>
      <c r="N177" s="8">
        <f t="shared" si="24"/>
        <v>23372930.5</v>
      </c>
      <c r="O177" s="8">
        <f t="shared" si="25"/>
        <v>18492353</v>
      </c>
      <c r="P177" s="8">
        <v>236674383.94444445</v>
      </c>
      <c r="Q177" s="10">
        <f t="shared" si="28"/>
        <v>7.8134155001501074E-2</v>
      </c>
      <c r="R177" s="8">
        <f t="shared" si="26"/>
        <v>38202874</v>
      </c>
      <c r="S177" s="8">
        <f t="shared" si="27"/>
        <v>-54258891</v>
      </c>
      <c r="T177" s="10">
        <f t="shared" si="29"/>
        <v>-1.4202829609102183</v>
      </c>
    </row>
    <row r="178" spans="1:20" x14ac:dyDescent="0.25">
      <c r="A178">
        <v>24</v>
      </c>
      <c r="B178">
        <v>2024</v>
      </c>
      <c r="C178" t="s">
        <v>54</v>
      </c>
      <c r="D178" s="8">
        <v>53647476</v>
      </c>
      <c r="E178" s="8">
        <v>53552903</v>
      </c>
      <c r="F178" s="8">
        <v>41659394</v>
      </c>
      <c r="G178" s="8">
        <v>63726158.5</v>
      </c>
      <c r="H178" s="9">
        <f t="shared" si="20"/>
        <v>11988082</v>
      </c>
      <c r="I178" s="9">
        <f t="shared" si="21"/>
        <v>-10173255.5</v>
      </c>
      <c r="J178" s="9">
        <f t="shared" si="22"/>
        <v>-28665608.5</v>
      </c>
      <c r="K178" s="9">
        <f t="shared" si="23"/>
        <v>8319097.5</v>
      </c>
      <c r="L178" t="s">
        <v>19</v>
      </c>
      <c r="M178" t="s">
        <v>20</v>
      </c>
      <c r="N178" s="8">
        <f t="shared" si="24"/>
        <v>22161337.5</v>
      </c>
      <c r="O178" s="8">
        <f t="shared" si="25"/>
        <v>18492353</v>
      </c>
      <c r="P178" s="8">
        <v>236674383.94444445</v>
      </c>
      <c r="Q178" s="10">
        <f t="shared" si="28"/>
        <v>7.8134155001501074E-2</v>
      </c>
      <c r="R178" s="8">
        <f t="shared" si="26"/>
        <v>38202874</v>
      </c>
      <c r="S178" s="8">
        <f t="shared" si="27"/>
        <v>-54258891</v>
      </c>
      <c r="T178" s="10">
        <f t="shared" si="29"/>
        <v>-1.4202829609102183</v>
      </c>
    </row>
    <row r="179" spans="1:20" x14ac:dyDescent="0.25">
      <c r="A179">
        <v>25</v>
      </c>
      <c r="B179">
        <v>2024</v>
      </c>
      <c r="C179" t="s">
        <v>54</v>
      </c>
      <c r="D179" s="8">
        <v>52149496</v>
      </c>
      <c r="E179" s="8">
        <v>53941322.5</v>
      </c>
      <c r="F179" s="8">
        <v>45222230</v>
      </c>
      <c r="G179" s="8">
        <v>69031614</v>
      </c>
      <c r="H179" s="9">
        <f t="shared" si="20"/>
        <v>6927266</v>
      </c>
      <c r="I179" s="9">
        <f t="shared" si="21"/>
        <v>-15090291.5</v>
      </c>
      <c r="J179" s="9">
        <f t="shared" si="22"/>
        <v>-33582644.5</v>
      </c>
      <c r="K179" s="9">
        <f t="shared" si="23"/>
        <v>3402061.5</v>
      </c>
      <c r="L179" t="s">
        <v>19</v>
      </c>
      <c r="M179" t="s">
        <v>20</v>
      </c>
      <c r="N179" s="8">
        <f t="shared" si="24"/>
        <v>22017557.5</v>
      </c>
      <c r="O179" s="8">
        <f t="shared" si="25"/>
        <v>18492353</v>
      </c>
      <c r="P179" s="8">
        <v>236674383.94444445</v>
      </c>
      <c r="Q179" s="10">
        <f t="shared" si="28"/>
        <v>7.8134155001501074E-2</v>
      </c>
      <c r="R179" s="8">
        <f t="shared" si="26"/>
        <v>38202874</v>
      </c>
      <c r="S179" s="8">
        <f t="shared" si="27"/>
        <v>-54258891</v>
      </c>
      <c r="T179" s="10">
        <f t="shared" si="29"/>
        <v>-1.4202829609102183</v>
      </c>
    </row>
    <row r="180" spans="1:20" x14ac:dyDescent="0.25">
      <c r="A180">
        <v>26</v>
      </c>
      <c r="B180">
        <v>2024</v>
      </c>
      <c r="C180" t="s">
        <v>54</v>
      </c>
      <c r="D180" s="8">
        <v>41676543</v>
      </c>
      <c r="E180" s="8">
        <v>54327013.5</v>
      </c>
      <c r="F180" s="8">
        <v>35157772</v>
      </c>
      <c r="G180" s="8">
        <v>70741148</v>
      </c>
      <c r="H180" s="9">
        <f t="shared" si="20"/>
        <v>6518771</v>
      </c>
      <c r="I180" s="9">
        <f t="shared" si="21"/>
        <v>-16414134.5</v>
      </c>
      <c r="J180" s="9">
        <f t="shared" si="22"/>
        <v>-34906487.5</v>
      </c>
      <c r="K180" s="9">
        <f t="shared" si="23"/>
        <v>2078218.5</v>
      </c>
      <c r="L180" t="s">
        <v>19</v>
      </c>
      <c r="M180" t="s">
        <v>20</v>
      </c>
      <c r="N180" s="8">
        <f t="shared" si="24"/>
        <v>22932905.5</v>
      </c>
      <c r="O180" s="8">
        <f t="shared" si="25"/>
        <v>18492353</v>
      </c>
      <c r="P180" s="8">
        <v>236674383.94444445</v>
      </c>
      <c r="Q180" s="10">
        <f t="shared" si="28"/>
        <v>7.8134155001501074E-2</v>
      </c>
      <c r="R180" s="8">
        <f t="shared" si="26"/>
        <v>38202874</v>
      </c>
      <c r="S180" s="8">
        <f t="shared" si="27"/>
        <v>-54258891</v>
      </c>
      <c r="T180" s="10">
        <f t="shared" si="29"/>
        <v>-1.4202829609102183</v>
      </c>
    </row>
    <row r="181" spans="1:20" x14ac:dyDescent="0.25">
      <c r="A181">
        <v>22</v>
      </c>
      <c r="B181">
        <v>2024</v>
      </c>
      <c r="C181" t="s">
        <v>55</v>
      </c>
      <c r="D181" s="8">
        <v>1623363</v>
      </c>
      <c r="E181" s="8">
        <v>3781718.5</v>
      </c>
      <c r="F181" s="8">
        <v>5247850</v>
      </c>
      <c r="G181" s="8">
        <v>8509298</v>
      </c>
      <c r="H181" s="9">
        <f t="shared" si="20"/>
        <v>-3624487</v>
      </c>
      <c r="I181" s="9">
        <f t="shared" si="21"/>
        <v>-4727579.5</v>
      </c>
      <c r="J181" s="9">
        <f t="shared" si="22"/>
        <v>-7853821.75</v>
      </c>
      <c r="K181" s="9">
        <f t="shared" si="23"/>
        <v>-1601337.25</v>
      </c>
      <c r="L181" t="s">
        <v>28</v>
      </c>
      <c r="M181" t="s">
        <v>29</v>
      </c>
      <c r="N181" s="8">
        <f t="shared" si="24"/>
        <v>1103092.5</v>
      </c>
      <c r="O181" s="8">
        <f t="shared" si="25"/>
        <v>3126242.25</v>
      </c>
      <c r="P181" s="8">
        <v>226808811.58333331</v>
      </c>
      <c r="Q181" s="10">
        <f t="shared" si="28"/>
        <v>1.3783601387335724E-2</v>
      </c>
      <c r="R181" s="8">
        <f t="shared" si="26"/>
        <v>-110586093</v>
      </c>
      <c r="S181" s="8">
        <f t="shared" si="27"/>
        <v>-105100795.75</v>
      </c>
      <c r="T181" s="10">
        <f t="shared" si="29"/>
        <v>0.95039794696427149</v>
      </c>
    </row>
    <row r="182" spans="1:20" x14ac:dyDescent="0.25">
      <c r="A182">
        <v>23</v>
      </c>
      <c r="B182">
        <v>2024</v>
      </c>
      <c r="C182" t="s">
        <v>55</v>
      </c>
      <c r="D182" s="8">
        <v>44147700</v>
      </c>
      <c r="E182" s="8">
        <v>33608315.25</v>
      </c>
      <c r="F182" s="8">
        <v>64644815</v>
      </c>
      <c r="G182" s="8">
        <v>56459279.5</v>
      </c>
      <c r="H182" s="9">
        <f t="shared" si="20"/>
        <v>-20497115</v>
      </c>
      <c r="I182" s="9">
        <f t="shared" si="21"/>
        <v>-22850964.25</v>
      </c>
      <c r="J182" s="9">
        <f t="shared" si="22"/>
        <v>-25977206.5</v>
      </c>
      <c r="K182" s="9">
        <f t="shared" si="23"/>
        <v>-19724722</v>
      </c>
      <c r="L182" t="s">
        <v>28</v>
      </c>
      <c r="M182" t="s">
        <v>29</v>
      </c>
      <c r="N182" s="8">
        <f t="shared" si="24"/>
        <v>2353849.25</v>
      </c>
      <c r="O182" s="8">
        <f t="shared" si="25"/>
        <v>3126242.25</v>
      </c>
      <c r="P182" s="8">
        <v>226808811.58333331</v>
      </c>
      <c r="Q182" s="10">
        <f t="shared" si="28"/>
        <v>1.3783601387335724E-2</v>
      </c>
      <c r="R182" s="8">
        <f t="shared" si="26"/>
        <v>-110586093</v>
      </c>
      <c r="S182" s="8">
        <f t="shared" si="27"/>
        <v>-105100795.75</v>
      </c>
      <c r="T182" s="10">
        <f t="shared" si="29"/>
        <v>0.95039794696427149</v>
      </c>
    </row>
    <row r="183" spans="1:20" x14ac:dyDescent="0.25">
      <c r="A183">
        <v>24</v>
      </c>
      <c r="B183">
        <v>2024</v>
      </c>
      <c r="C183" t="s">
        <v>55</v>
      </c>
      <c r="D183" s="8">
        <v>36496143</v>
      </c>
      <c r="E183" s="8">
        <v>33215711.25</v>
      </c>
      <c r="F183" s="8">
        <v>59279825</v>
      </c>
      <c r="G183" s="8">
        <v>57410720.5</v>
      </c>
      <c r="H183" s="9">
        <f t="shared" si="20"/>
        <v>-22783682</v>
      </c>
      <c r="I183" s="9">
        <f t="shared" si="21"/>
        <v>-24195009.25</v>
      </c>
      <c r="J183" s="9">
        <f t="shared" si="22"/>
        <v>-27321251.5</v>
      </c>
      <c r="K183" s="9">
        <f t="shared" si="23"/>
        <v>-21068767</v>
      </c>
      <c r="L183" t="s">
        <v>28</v>
      </c>
      <c r="M183" t="s">
        <v>29</v>
      </c>
      <c r="N183" s="8">
        <f t="shared" si="24"/>
        <v>1411327.25</v>
      </c>
      <c r="O183" s="8">
        <f t="shared" si="25"/>
        <v>3126242.25</v>
      </c>
      <c r="P183" s="8">
        <v>226808811.58333331</v>
      </c>
      <c r="Q183" s="10">
        <f t="shared" si="28"/>
        <v>1.3783601387335724E-2</v>
      </c>
      <c r="R183" s="8">
        <f t="shared" si="26"/>
        <v>-110586093</v>
      </c>
      <c r="S183" s="8">
        <f t="shared" si="27"/>
        <v>-105100795.75</v>
      </c>
      <c r="T183" s="10">
        <f t="shared" si="29"/>
        <v>0.95039794696427149</v>
      </c>
    </row>
    <row r="184" spans="1:20" x14ac:dyDescent="0.25">
      <c r="A184">
        <v>25</v>
      </c>
      <c r="B184">
        <v>2024</v>
      </c>
      <c r="C184" t="s">
        <v>55</v>
      </c>
      <c r="D184" s="8">
        <v>33391953</v>
      </c>
      <c r="E184" s="8">
        <v>33078786.75</v>
      </c>
      <c r="F184" s="8">
        <v>70048811</v>
      </c>
      <c r="G184" s="8">
        <v>59177390.5</v>
      </c>
      <c r="H184" s="9">
        <f t="shared" si="20"/>
        <v>-36656858</v>
      </c>
      <c r="I184" s="9">
        <f t="shared" si="21"/>
        <v>-26098603.75</v>
      </c>
      <c r="J184" s="9">
        <f t="shared" si="22"/>
        <v>-29224846</v>
      </c>
      <c r="K184" s="9">
        <f t="shared" si="23"/>
        <v>-22972361.5</v>
      </c>
      <c r="L184" t="s">
        <v>28</v>
      </c>
      <c r="M184" t="s">
        <v>29</v>
      </c>
      <c r="N184" s="8">
        <f t="shared" si="24"/>
        <v>10558254.25</v>
      </c>
      <c r="O184" s="8">
        <f t="shared" si="25"/>
        <v>3126242.25</v>
      </c>
      <c r="P184" s="8">
        <v>226808811.58333331</v>
      </c>
      <c r="Q184" s="10">
        <f t="shared" si="28"/>
        <v>1.3783601387335724E-2</v>
      </c>
      <c r="R184" s="8">
        <f t="shared" si="26"/>
        <v>-110586093</v>
      </c>
      <c r="S184" s="8">
        <f t="shared" si="27"/>
        <v>-105100795.75</v>
      </c>
      <c r="T184" s="10">
        <f t="shared" si="29"/>
        <v>0.95039794696427149</v>
      </c>
    </row>
    <row r="185" spans="1:20" x14ac:dyDescent="0.25">
      <c r="A185">
        <v>26</v>
      </c>
      <c r="B185">
        <v>2024</v>
      </c>
      <c r="C185" t="s">
        <v>55</v>
      </c>
      <c r="D185" s="8">
        <v>33838758</v>
      </c>
      <c r="E185" s="8">
        <v>32796757</v>
      </c>
      <c r="F185" s="8">
        <v>60862709</v>
      </c>
      <c r="G185" s="8">
        <v>60025396</v>
      </c>
      <c r="H185" s="9">
        <f t="shared" si="20"/>
        <v>-27023951</v>
      </c>
      <c r="I185" s="9">
        <f t="shared" si="21"/>
        <v>-27228639</v>
      </c>
      <c r="J185" s="9">
        <f t="shared" si="22"/>
        <v>-30354881.25</v>
      </c>
      <c r="K185" s="9">
        <f t="shared" si="23"/>
        <v>-24102396.75</v>
      </c>
      <c r="L185" t="s">
        <v>28</v>
      </c>
      <c r="M185" t="s">
        <v>29</v>
      </c>
      <c r="N185" s="8">
        <f t="shared" si="24"/>
        <v>204688</v>
      </c>
      <c r="O185" s="8">
        <f t="shared" si="25"/>
        <v>3126242.25</v>
      </c>
      <c r="P185" s="8">
        <v>226808811.58333331</v>
      </c>
      <c r="Q185" s="10">
        <f t="shared" si="28"/>
        <v>1.3783601387335724E-2</v>
      </c>
      <c r="R185" s="8">
        <f t="shared" si="26"/>
        <v>-110586093</v>
      </c>
      <c r="S185" s="8">
        <f t="shared" si="27"/>
        <v>-105100795.75</v>
      </c>
      <c r="T185" s="10">
        <f t="shared" si="29"/>
        <v>0.95039794696427149</v>
      </c>
    </row>
    <row r="186" spans="1:20" x14ac:dyDescent="0.25">
      <c r="A186">
        <v>22</v>
      </c>
      <c r="B186">
        <v>2024</v>
      </c>
      <c r="C186" t="s">
        <v>56</v>
      </c>
      <c r="D186" s="8">
        <v>5748235</v>
      </c>
      <c r="E186" s="8">
        <v>5549100.5</v>
      </c>
      <c r="F186" s="8">
        <v>2351629</v>
      </c>
      <c r="G186" s="8">
        <v>3569702</v>
      </c>
      <c r="H186" s="9">
        <f t="shared" si="20"/>
        <v>3396606</v>
      </c>
      <c r="I186" s="9">
        <f t="shared" si="21"/>
        <v>1979398.5</v>
      </c>
      <c r="J186" s="9">
        <f t="shared" si="22"/>
        <v>-5401812.4500000002</v>
      </c>
      <c r="K186" s="9">
        <f t="shared" si="23"/>
        <v>9360609.4499999993</v>
      </c>
      <c r="L186" t="s">
        <v>15</v>
      </c>
      <c r="M186" s="11" t="s">
        <v>16</v>
      </c>
      <c r="N186" s="8">
        <f t="shared" si="24"/>
        <v>1417207.5</v>
      </c>
      <c r="O186" s="8">
        <f t="shared" si="25"/>
        <v>7381210.9500000002</v>
      </c>
      <c r="P186" s="8">
        <v>188098631.80555555</v>
      </c>
      <c r="Q186" s="10">
        <f t="shared" si="28"/>
        <v>3.9241172990722377E-2</v>
      </c>
      <c r="R186" s="8">
        <f t="shared" si="26"/>
        <v>16250271</v>
      </c>
      <c r="S186" s="8">
        <f t="shared" si="27"/>
        <v>35074964.25</v>
      </c>
      <c r="T186" s="10">
        <f t="shared" si="29"/>
        <v>2.1584233426014863</v>
      </c>
    </row>
    <row r="187" spans="1:20" x14ac:dyDescent="0.25">
      <c r="A187">
        <v>23</v>
      </c>
      <c r="B187">
        <v>2024</v>
      </c>
      <c r="C187" t="s">
        <v>56</v>
      </c>
      <c r="D187" s="8">
        <v>46632972</v>
      </c>
      <c r="E187" s="8">
        <v>47325176.5</v>
      </c>
      <c r="F187" s="8">
        <v>55862298</v>
      </c>
      <c r="G187" s="8">
        <v>33043793.5</v>
      </c>
      <c r="H187" s="9">
        <f t="shared" si="20"/>
        <v>-9229326</v>
      </c>
      <c r="I187" s="9">
        <f t="shared" si="21"/>
        <v>14281383</v>
      </c>
      <c r="J187" s="9">
        <f t="shared" si="22"/>
        <v>6900172.0499999998</v>
      </c>
      <c r="K187" s="9">
        <f t="shared" si="23"/>
        <v>21662593.949999999</v>
      </c>
      <c r="L187" t="s">
        <v>15</v>
      </c>
      <c r="M187" s="11" t="s">
        <v>16</v>
      </c>
      <c r="N187" s="8">
        <f t="shared" si="24"/>
        <v>23510709</v>
      </c>
      <c r="O187" s="8">
        <f t="shared" si="25"/>
        <v>7381210.9500000002</v>
      </c>
      <c r="P187" s="8">
        <v>188098631.80555555</v>
      </c>
      <c r="Q187" s="10">
        <f t="shared" si="28"/>
        <v>3.9241172990722377E-2</v>
      </c>
      <c r="R187" s="8">
        <f t="shared" si="26"/>
        <v>16250271</v>
      </c>
      <c r="S187" s="8">
        <f t="shared" si="27"/>
        <v>35074964.25</v>
      </c>
      <c r="T187" s="10">
        <f t="shared" si="29"/>
        <v>2.1584233426014863</v>
      </c>
    </row>
    <row r="188" spans="1:20" x14ac:dyDescent="0.25">
      <c r="A188">
        <v>24</v>
      </c>
      <c r="B188">
        <v>2024</v>
      </c>
      <c r="C188" t="s">
        <v>56</v>
      </c>
      <c r="D188" s="8">
        <v>44067579</v>
      </c>
      <c r="E188" s="8">
        <v>46602883</v>
      </c>
      <c r="F188" s="8">
        <v>27914828</v>
      </c>
      <c r="G188" s="8">
        <v>31567341.5</v>
      </c>
      <c r="H188" s="9">
        <f t="shared" si="20"/>
        <v>16152751</v>
      </c>
      <c r="I188" s="9">
        <f t="shared" si="21"/>
        <v>15035541.5</v>
      </c>
      <c r="J188" s="9">
        <f t="shared" si="22"/>
        <v>7654330.5499999998</v>
      </c>
      <c r="K188" s="9">
        <f t="shared" si="23"/>
        <v>22416752.449999999</v>
      </c>
      <c r="L188" t="s">
        <v>15</v>
      </c>
      <c r="M188" s="11" t="s">
        <v>16</v>
      </c>
      <c r="N188" s="8">
        <f t="shared" si="24"/>
        <v>1117209.5</v>
      </c>
      <c r="O188" s="8">
        <f t="shared" si="25"/>
        <v>7381210.9500000002</v>
      </c>
      <c r="P188" s="8">
        <v>188098631.80555555</v>
      </c>
      <c r="Q188" s="10">
        <f t="shared" si="28"/>
        <v>3.9241172990722377E-2</v>
      </c>
      <c r="R188" s="8">
        <f t="shared" si="26"/>
        <v>16250271</v>
      </c>
      <c r="S188" s="8">
        <f t="shared" si="27"/>
        <v>35074964.25</v>
      </c>
      <c r="T188" s="10">
        <f t="shared" si="29"/>
        <v>2.1584233426014863</v>
      </c>
    </row>
    <row r="189" spans="1:20" x14ac:dyDescent="0.25">
      <c r="A189">
        <v>25</v>
      </c>
      <c r="B189">
        <v>2024</v>
      </c>
      <c r="C189" t="s">
        <v>56</v>
      </c>
      <c r="D189" s="8">
        <v>43131817</v>
      </c>
      <c r="E189" s="8">
        <v>46238063</v>
      </c>
      <c r="F189" s="8">
        <v>52659940</v>
      </c>
      <c r="G189" s="8">
        <v>51411521</v>
      </c>
      <c r="H189" s="9">
        <f t="shared" si="20"/>
        <v>-9528123</v>
      </c>
      <c r="I189" s="9">
        <f t="shared" si="21"/>
        <v>-5173458</v>
      </c>
      <c r="J189" s="9">
        <f t="shared" si="22"/>
        <v>-12554668.949999999</v>
      </c>
      <c r="K189" s="9">
        <f t="shared" si="23"/>
        <v>2207752.9500000002</v>
      </c>
      <c r="L189" t="s">
        <v>15</v>
      </c>
      <c r="M189" s="11" t="s">
        <v>16</v>
      </c>
      <c r="N189" s="8">
        <f t="shared" si="24"/>
        <v>4354665</v>
      </c>
      <c r="O189" s="8">
        <f t="shared" si="25"/>
        <v>7381210.9500000002</v>
      </c>
      <c r="P189" s="8">
        <v>188098631.80555555</v>
      </c>
      <c r="Q189" s="10">
        <f t="shared" si="28"/>
        <v>3.9241172990722377E-2</v>
      </c>
      <c r="R189" s="8">
        <f t="shared" si="26"/>
        <v>16250271</v>
      </c>
      <c r="S189" s="8">
        <f t="shared" si="27"/>
        <v>35074964.25</v>
      </c>
      <c r="T189" s="10">
        <f t="shared" si="29"/>
        <v>2.1584233426014863</v>
      </c>
    </row>
    <row r="190" spans="1:20" x14ac:dyDescent="0.25">
      <c r="A190">
        <v>26</v>
      </c>
      <c r="B190">
        <v>2024</v>
      </c>
      <c r="C190" t="s">
        <v>56</v>
      </c>
      <c r="D190" s="8">
        <v>48371626</v>
      </c>
      <c r="E190" s="8">
        <v>45844022.5</v>
      </c>
      <c r="F190" s="8">
        <v>32913263</v>
      </c>
      <c r="G190" s="8">
        <v>36891923.25</v>
      </c>
      <c r="H190" s="9">
        <f t="shared" si="20"/>
        <v>15458363</v>
      </c>
      <c r="I190" s="9">
        <f t="shared" si="21"/>
        <v>8952099.25</v>
      </c>
      <c r="J190" s="9">
        <f t="shared" si="22"/>
        <v>1570888.2999999998</v>
      </c>
      <c r="K190" s="9">
        <f t="shared" si="23"/>
        <v>16333310.199999999</v>
      </c>
      <c r="L190" t="s">
        <v>15</v>
      </c>
      <c r="M190" s="11" t="s">
        <v>16</v>
      </c>
      <c r="N190" s="8">
        <f t="shared" si="24"/>
        <v>6506263.75</v>
      </c>
      <c r="O190" s="8">
        <f t="shared" si="25"/>
        <v>7381210.9500000002</v>
      </c>
      <c r="P190" s="8">
        <v>188098631.80555555</v>
      </c>
      <c r="Q190" s="10">
        <f t="shared" si="28"/>
        <v>3.9241172990722377E-2</v>
      </c>
      <c r="R190" s="8">
        <f t="shared" si="26"/>
        <v>16250271</v>
      </c>
      <c r="S190" s="8">
        <f t="shared" si="27"/>
        <v>35074964.25</v>
      </c>
      <c r="T190" s="10">
        <f t="shared" si="29"/>
        <v>2.1584233426014863</v>
      </c>
    </row>
    <row r="191" spans="1:20" x14ac:dyDescent="0.25">
      <c r="A191">
        <v>22</v>
      </c>
      <c r="B191">
        <v>2024</v>
      </c>
      <c r="C191" t="s">
        <v>57</v>
      </c>
      <c r="D191" s="8">
        <v>725803</v>
      </c>
      <c r="E191" s="8">
        <v>805391</v>
      </c>
      <c r="F191" s="8">
        <v>1195030</v>
      </c>
      <c r="G191" s="8">
        <v>1207421.5</v>
      </c>
      <c r="H191" s="9">
        <f t="shared" si="20"/>
        <v>-469227</v>
      </c>
      <c r="I191" s="9">
        <f t="shared" si="21"/>
        <v>-402030.5</v>
      </c>
      <c r="J191" s="9">
        <f t="shared" si="22"/>
        <v>-1518970.0375000001</v>
      </c>
      <c r="K191" s="9">
        <f t="shared" si="23"/>
        <v>714909.03750000009</v>
      </c>
      <c r="L191" t="s">
        <v>15</v>
      </c>
      <c r="M191" s="11" t="s">
        <v>16</v>
      </c>
      <c r="N191" s="8">
        <f t="shared" si="24"/>
        <v>67196.5</v>
      </c>
      <c r="O191" s="8">
        <f t="shared" si="25"/>
        <v>1116939.5375000001</v>
      </c>
      <c r="P191" s="8">
        <v>48808006.555555552</v>
      </c>
      <c r="Q191" s="10">
        <f t="shared" si="28"/>
        <v>2.2884350669569908E-2</v>
      </c>
      <c r="R191" s="8">
        <f t="shared" si="26"/>
        <v>-2616118</v>
      </c>
      <c r="S191" s="8">
        <f t="shared" si="27"/>
        <v>-4678049.3125</v>
      </c>
      <c r="T191" s="10">
        <f t="shared" si="29"/>
        <v>1.7881644912423675</v>
      </c>
    </row>
    <row r="192" spans="1:20" x14ac:dyDescent="0.25">
      <c r="A192">
        <v>23</v>
      </c>
      <c r="B192">
        <v>2024</v>
      </c>
      <c r="C192" t="s">
        <v>57</v>
      </c>
      <c r="D192" s="8">
        <v>11001968</v>
      </c>
      <c r="E192" s="8">
        <v>9687123</v>
      </c>
      <c r="F192" s="8">
        <v>11077772</v>
      </c>
      <c r="G192" s="8">
        <v>10839880</v>
      </c>
      <c r="H192" s="9">
        <f t="shared" si="20"/>
        <v>-75804</v>
      </c>
      <c r="I192" s="9">
        <f t="shared" si="21"/>
        <v>-1152757</v>
      </c>
      <c r="J192" s="9">
        <f t="shared" si="22"/>
        <v>-2269696.5375000001</v>
      </c>
      <c r="K192" s="9">
        <f t="shared" si="23"/>
        <v>-35817.462499999907</v>
      </c>
      <c r="L192" t="s">
        <v>15</v>
      </c>
      <c r="M192" s="11" t="s">
        <v>16</v>
      </c>
      <c r="N192" s="8">
        <f t="shared" si="24"/>
        <v>1076953</v>
      </c>
      <c r="O192" s="8">
        <f t="shared" si="25"/>
        <v>1116939.5375000001</v>
      </c>
      <c r="P192" s="8">
        <v>48808006.555555552</v>
      </c>
      <c r="Q192" s="10">
        <f t="shared" si="28"/>
        <v>2.2884350669569908E-2</v>
      </c>
      <c r="R192" s="8">
        <f t="shared" si="26"/>
        <v>-2616118</v>
      </c>
      <c r="S192" s="8">
        <f t="shared" si="27"/>
        <v>-4678049.3125</v>
      </c>
      <c r="T192" s="10">
        <f t="shared" si="29"/>
        <v>1.7881644912423675</v>
      </c>
    </row>
    <row r="193" spans="1:20" x14ac:dyDescent="0.25">
      <c r="A193">
        <v>24</v>
      </c>
      <c r="B193">
        <v>2024</v>
      </c>
      <c r="C193" t="s">
        <v>57</v>
      </c>
      <c r="D193" s="8">
        <v>9326783</v>
      </c>
      <c r="E193" s="8">
        <v>9805125.6875</v>
      </c>
      <c r="F193" s="8">
        <v>11008627</v>
      </c>
      <c r="G193" s="8">
        <v>10896075.5</v>
      </c>
      <c r="H193" s="9">
        <f t="shared" si="20"/>
        <v>-1681844</v>
      </c>
      <c r="I193" s="9">
        <f t="shared" si="21"/>
        <v>-1090949.8125</v>
      </c>
      <c r="J193" s="9">
        <f t="shared" si="22"/>
        <v>-2207889.35</v>
      </c>
      <c r="K193" s="9">
        <f t="shared" si="23"/>
        <v>25989.725000000093</v>
      </c>
      <c r="L193" t="s">
        <v>15</v>
      </c>
      <c r="M193" s="11" t="s">
        <v>16</v>
      </c>
      <c r="N193" s="8">
        <f t="shared" si="24"/>
        <v>590894.1875</v>
      </c>
      <c r="O193" s="8">
        <f t="shared" si="25"/>
        <v>1116939.5375000001</v>
      </c>
      <c r="P193" s="8">
        <v>48808006.555555552</v>
      </c>
      <c r="Q193" s="10">
        <f t="shared" si="28"/>
        <v>2.2884350669569908E-2</v>
      </c>
      <c r="R193" s="8">
        <f t="shared" si="26"/>
        <v>-2616118</v>
      </c>
      <c r="S193" s="8">
        <f t="shared" si="27"/>
        <v>-4678049.3125</v>
      </c>
      <c r="T193" s="10">
        <f t="shared" si="29"/>
        <v>1.7881644912423675</v>
      </c>
    </row>
    <row r="194" spans="1:20" x14ac:dyDescent="0.25">
      <c r="A194">
        <v>25</v>
      </c>
      <c r="B194">
        <v>2024</v>
      </c>
      <c r="C194" t="s">
        <v>57</v>
      </c>
      <c r="D194" s="8">
        <v>12783146</v>
      </c>
      <c r="E194" s="8">
        <v>10234819.375</v>
      </c>
      <c r="F194" s="8">
        <v>11021912</v>
      </c>
      <c r="G194" s="8">
        <v>11219946.875</v>
      </c>
      <c r="H194" s="9">
        <f t="shared" ref="H194:H255" si="30">+D194-F194</f>
        <v>1761234</v>
      </c>
      <c r="I194" s="9">
        <f t="shared" ref="I194:I255" si="31">+E194-G194</f>
        <v>-985127.5</v>
      </c>
      <c r="J194" s="9">
        <f t="shared" ref="J194:J257" si="32">+I194-O194</f>
        <v>-2102067.0375000001</v>
      </c>
      <c r="K194" s="9">
        <f t="shared" ref="K194:K255" si="33">+I194+O194</f>
        <v>131812.03750000009</v>
      </c>
      <c r="L194" t="s">
        <v>15</v>
      </c>
      <c r="M194" s="11" t="s">
        <v>16</v>
      </c>
      <c r="N194" s="8">
        <f t="shared" ref="N194:N255" si="34">+ABS(I194-H194)</f>
        <v>2746361.5</v>
      </c>
      <c r="O194" s="8">
        <f t="shared" ref="O194:O257" si="35">+AVERAGEIFS(N:N,C:C,C194)</f>
        <v>1116939.5375000001</v>
      </c>
      <c r="P194" s="8">
        <v>48808006.555555552</v>
      </c>
      <c r="Q194" s="10">
        <f t="shared" si="28"/>
        <v>2.2884350669569908E-2</v>
      </c>
      <c r="R194" s="8">
        <f t="shared" ref="R194:R255" si="36">+SUMIFS(H:H,C:C,C194)</f>
        <v>-2616118</v>
      </c>
      <c r="S194" s="8">
        <f t="shared" ref="S194:S255" si="37">+SUMIFS(I:I,C:C,C194)</f>
        <v>-4678049.3125</v>
      </c>
      <c r="T194" s="10">
        <f t="shared" si="29"/>
        <v>1.7881644912423675</v>
      </c>
    </row>
    <row r="195" spans="1:20" x14ac:dyDescent="0.25">
      <c r="A195">
        <v>26</v>
      </c>
      <c r="B195">
        <v>2024</v>
      </c>
      <c r="C195" t="s">
        <v>57</v>
      </c>
      <c r="D195" s="8">
        <v>8358718</v>
      </c>
      <c r="E195" s="8">
        <v>10285720.875</v>
      </c>
      <c r="F195" s="8">
        <v>10509195</v>
      </c>
      <c r="G195" s="8">
        <v>11332905.375</v>
      </c>
      <c r="H195" s="9">
        <f t="shared" si="30"/>
        <v>-2150477</v>
      </c>
      <c r="I195" s="9">
        <f t="shared" si="31"/>
        <v>-1047184.5</v>
      </c>
      <c r="J195" s="9">
        <f t="shared" si="32"/>
        <v>-2164124.0375000001</v>
      </c>
      <c r="K195" s="9">
        <f t="shared" si="33"/>
        <v>69755.037500000093</v>
      </c>
      <c r="L195" t="s">
        <v>15</v>
      </c>
      <c r="M195" s="11" t="s">
        <v>16</v>
      </c>
      <c r="N195" s="8">
        <f t="shared" si="34"/>
        <v>1103292.5</v>
      </c>
      <c r="O195" s="8">
        <f t="shared" si="35"/>
        <v>1116939.5375000001</v>
      </c>
      <c r="P195" s="8">
        <v>48808006.555555552</v>
      </c>
      <c r="Q195" s="10">
        <f t="shared" ref="Q195:Q255" si="38">+O195/P195</f>
        <v>2.2884350669569908E-2</v>
      </c>
      <c r="R195" s="8">
        <f t="shared" si="36"/>
        <v>-2616118</v>
      </c>
      <c r="S195" s="8">
        <f t="shared" si="37"/>
        <v>-4678049.3125</v>
      </c>
      <c r="T195" s="10">
        <f t="shared" ref="T195:T255" si="39">+S195/R195</f>
        <v>1.7881644912423675</v>
      </c>
    </row>
    <row r="196" spans="1:20" x14ac:dyDescent="0.25">
      <c r="A196">
        <v>22</v>
      </c>
      <c r="B196">
        <v>2024</v>
      </c>
      <c r="C196" t="s">
        <v>58</v>
      </c>
      <c r="D196" s="8">
        <v>3027803</v>
      </c>
      <c r="E196" s="8">
        <v>4679416</v>
      </c>
      <c r="F196" s="8">
        <v>2838224</v>
      </c>
      <c r="G196" s="8">
        <v>6190951.5</v>
      </c>
      <c r="H196" s="9">
        <f t="shared" si="30"/>
        <v>189579</v>
      </c>
      <c r="I196" s="9">
        <f t="shared" si="31"/>
        <v>-1511535.5</v>
      </c>
      <c r="J196" s="9">
        <f t="shared" si="32"/>
        <v>-7334504.0999999996</v>
      </c>
      <c r="K196" s="9">
        <f t="shared" si="33"/>
        <v>4311433.0999999996</v>
      </c>
      <c r="L196" t="s">
        <v>15</v>
      </c>
      <c r="M196" s="11" t="s">
        <v>16</v>
      </c>
      <c r="N196" s="8">
        <f t="shared" si="34"/>
        <v>1701114.5</v>
      </c>
      <c r="O196" s="8">
        <f t="shared" si="35"/>
        <v>5822968.5999999996</v>
      </c>
      <c r="P196" s="8">
        <v>189753562.8611111</v>
      </c>
      <c r="Q196" s="10">
        <f t="shared" si="38"/>
        <v>3.0687005356848471E-2</v>
      </c>
      <c r="R196" s="8">
        <f t="shared" si="36"/>
        <v>-21873209</v>
      </c>
      <c r="S196" s="8">
        <f t="shared" si="37"/>
        <v>-25242025</v>
      </c>
      <c r="T196" s="10">
        <f t="shared" si="39"/>
        <v>1.1540156270623116</v>
      </c>
    </row>
    <row r="197" spans="1:20" x14ac:dyDescent="0.25">
      <c r="A197">
        <v>23</v>
      </c>
      <c r="B197">
        <v>2024</v>
      </c>
      <c r="C197" t="s">
        <v>58</v>
      </c>
      <c r="D197" s="8">
        <v>38658694</v>
      </c>
      <c r="E197" s="8">
        <v>39176641</v>
      </c>
      <c r="F197" s="8">
        <v>43746716</v>
      </c>
      <c r="G197" s="8">
        <v>44397273</v>
      </c>
      <c r="H197" s="9">
        <f t="shared" si="30"/>
        <v>-5088022</v>
      </c>
      <c r="I197" s="9">
        <f t="shared" si="31"/>
        <v>-5220632</v>
      </c>
      <c r="J197" s="9">
        <f t="shared" si="32"/>
        <v>-11043600.6</v>
      </c>
      <c r="K197" s="9">
        <f t="shared" si="33"/>
        <v>602336.59999999963</v>
      </c>
      <c r="L197" t="s">
        <v>15</v>
      </c>
      <c r="M197" s="11" t="s">
        <v>16</v>
      </c>
      <c r="N197" s="8">
        <f t="shared" si="34"/>
        <v>132610</v>
      </c>
      <c r="O197" s="8">
        <f t="shared" si="35"/>
        <v>5822968.5999999996</v>
      </c>
      <c r="P197" s="8">
        <v>189753562.8611111</v>
      </c>
      <c r="Q197" s="10">
        <f t="shared" si="38"/>
        <v>3.0687005356848471E-2</v>
      </c>
      <c r="R197" s="8">
        <f t="shared" si="36"/>
        <v>-21873209</v>
      </c>
      <c r="S197" s="8">
        <f t="shared" si="37"/>
        <v>-25242025</v>
      </c>
      <c r="T197" s="10">
        <f t="shared" si="39"/>
        <v>1.1540156270623116</v>
      </c>
    </row>
    <row r="198" spans="1:20" x14ac:dyDescent="0.25">
      <c r="A198">
        <v>24</v>
      </c>
      <c r="B198">
        <v>2024</v>
      </c>
      <c r="C198" t="s">
        <v>58</v>
      </c>
      <c r="D198" s="8">
        <v>40832171</v>
      </c>
      <c r="E198" s="8">
        <v>39398081.5</v>
      </c>
      <c r="F198" s="8">
        <v>31239161</v>
      </c>
      <c r="G198" s="8">
        <v>44213176.5</v>
      </c>
      <c r="H198" s="9">
        <f t="shared" si="30"/>
        <v>9593010</v>
      </c>
      <c r="I198" s="9">
        <f t="shared" si="31"/>
        <v>-4815095</v>
      </c>
      <c r="J198" s="9">
        <f t="shared" si="32"/>
        <v>-10638063.6</v>
      </c>
      <c r="K198" s="9">
        <f t="shared" si="33"/>
        <v>1007873.5999999996</v>
      </c>
      <c r="L198" t="s">
        <v>15</v>
      </c>
      <c r="M198" s="11" t="s">
        <v>16</v>
      </c>
      <c r="N198" s="8">
        <f t="shared" si="34"/>
        <v>14408105</v>
      </c>
      <c r="O198" s="8">
        <f t="shared" si="35"/>
        <v>5822968.5999999996</v>
      </c>
      <c r="P198" s="8">
        <v>189753562.8611111</v>
      </c>
      <c r="Q198" s="10">
        <f t="shared" si="38"/>
        <v>3.0687005356848471E-2</v>
      </c>
      <c r="R198" s="8">
        <f t="shared" si="36"/>
        <v>-21873209</v>
      </c>
      <c r="S198" s="8">
        <f t="shared" si="37"/>
        <v>-25242025</v>
      </c>
      <c r="T198" s="10">
        <f t="shared" si="39"/>
        <v>1.1540156270623116</v>
      </c>
    </row>
    <row r="199" spans="1:20" x14ac:dyDescent="0.25">
      <c r="A199">
        <v>25</v>
      </c>
      <c r="B199">
        <v>2024</v>
      </c>
      <c r="C199" t="s">
        <v>58</v>
      </c>
      <c r="D199" s="8">
        <v>36510399</v>
      </c>
      <c r="E199" s="8">
        <v>40267096.5</v>
      </c>
      <c r="F199" s="8">
        <v>52987770</v>
      </c>
      <c r="G199" s="8">
        <v>46540408</v>
      </c>
      <c r="H199" s="9">
        <f t="shared" si="30"/>
        <v>-16477371</v>
      </c>
      <c r="I199" s="9">
        <f t="shared" si="31"/>
        <v>-6273311.5</v>
      </c>
      <c r="J199" s="9">
        <f t="shared" si="32"/>
        <v>-12096280.1</v>
      </c>
      <c r="K199" s="9">
        <f t="shared" si="33"/>
        <v>-450342.90000000037</v>
      </c>
      <c r="L199" t="s">
        <v>15</v>
      </c>
      <c r="M199" s="11" t="s">
        <v>16</v>
      </c>
      <c r="N199" s="8">
        <f t="shared" si="34"/>
        <v>10204059.5</v>
      </c>
      <c r="O199" s="8">
        <f t="shared" si="35"/>
        <v>5822968.5999999996</v>
      </c>
      <c r="P199" s="8">
        <v>189753562.8611111</v>
      </c>
      <c r="Q199" s="10">
        <f t="shared" si="38"/>
        <v>3.0687005356848471E-2</v>
      </c>
      <c r="R199" s="8">
        <f t="shared" si="36"/>
        <v>-21873209</v>
      </c>
      <c r="S199" s="8">
        <f t="shared" si="37"/>
        <v>-25242025</v>
      </c>
      <c r="T199" s="10">
        <f t="shared" si="39"/>
        <v>1.1540156270623116</v>
      </c>
    </row>
    <row r="200" spans="1:20" x14ac:dyDescent="0.25">
      <c r="A200">
        <v>26</v>
      </c>
      <c r="B200">
        <v>2024</v>
      </c>
      <c r="C200" t="s">
        <v>58</v>
      </c>
      <c r="D200" s="8">
        <v>38823798</v>
      </c>
      <c r="E200" s="8">
        <v>39613797.5</v>
      </c>
      <c r="F200" s="8">
        <v>48914203</v>
      </c>
      <c r="G200" s="8">
        <v>47035248.5</v>
      </c>
      <c r="H200" s="9">
        <f t="shared" si="30"/>
        <v>-10090405</v>
      </c>
      <c r="I200" s="9">
        <f t="shared" si="31"/>
        <v>-7421451</v>
      </c>
      <c r="J200" s="9">
        <f t="shared" si="32"/>
        <v>-13244419.6</v>
      </c>
      <c r="K200" s="9">
        <f t="shared" si="33"/>
        <v>-1598482.4000000004</v>
      </c>
      <c r="L200" t="s">
        <v>15</v>
      </c>
      <c r="M200" s="11" t="s">
        <v>16</v>
      </c>
      <c r="N200" s="8">
        <f t="shared" si="34"/>
        <v>2668954</v>
      </c>
      <c r="O200" s="8">
        <f t="shared" si="35"/>
        <v>5822968.5999999996</v>
      </c>
      <c r="P200" s="8">
        <v>189753562.8611111</v>
      </c>
      <c r="Q200" s="10">
        <f t="shared" si="38"/>
        <v>3.0687005356848471E-2</v>
      </c>
      <c r="R200" s="8">
        <f t="shared" si="36"/>
        <v>-21873209</v>
      </c>
      <c r="S200" s="8">
        <f t="shared" si="37"/>
        <v>-25242025</v>
      </c>
      <c r="T200" s="10">
        <f t="shared" si="39"/>
        <v>1.1540156270623116</v>
      </c>
    </row>
    <row r="201" spans="1:20" x14ac:dyDescent="0.25">
      <c r="A201">
        <v>22</v>
      </c>
      <c r="B201">
        <v>2024</v>
      </c>
      <c r="C201" t="s">
        <v>59</v>
      </c>
      <c r="D201" s="8">
        <v>763577</v>
      </c>
      <c r="E201" s="8">
        <v>566853.625</v>
      </c>
      <c r="F201" s="8">
        <v>2559409</v>
      </c>
      <c r="G201" s="8">
        <v>1105146.875</v>
      </c>
      <c r="H201" s="9">
        <f t="shared" si="30"/>
        <v>-1795832</v>
      </c>
      <c r="I201" s="9">
        <f t="shared" si="31"/>
        <v>-538293.25</v>
      </c>
      <c r="J201" s="9">
        <f t="shared" si="32"/>
        <v>-1446085.5125</v>
      </c>
      <c r="K201" s="9">
        <f t="shared" si="33"/>
        <v>369499.01249999995</v>
      </c>
      <c r="L201" t="s">
        <v>28</v>
      </c>
      <c r="M201" t="s">
        <v>29</v>
      </c>
      <c r="N201" s="8">
        <f t="shared" si="34"/>
        <v>1257538.75</v>
      </c>
      <c r="O201" s="8">
        <f t="shared" si="35"/>
        <v>907792.26249999995</v>
      </c>
      <c r="P201" s="8">
        <v>31181013.638888888</v>
      </c>
      <c r="Q201" s="10">
        <f t="shared" si="38"/>
        <v>2.9113622572160502E-2</v>
      </c>
      <c r="R201" s="8">
        <f t="shared" si="36"/>
        <v>-17722947</v>
      </c>
      <c r="S201" s="8">
        <f t="shared" si="37"/>
        <v>-13288352.3125</v>
      </c>
      <c r="T201" s="10">
        <f t="shared" si="39"/>
        <v>0.74978231963905329</v>
      </c>
    </row>
    <row r="202" spans="1:20" x14ac:dyDescent="0.25">
      <c r="A202">
        <v>23</v>
      </c>
      <c r="B202">
        <v>2024</v>
      </c>
      <c r="C202" t="s">
        <v>59</v>
      </c>
      <c r="D202" s="8">
        <v>5359244</v>
      </c>
      <c r="E202" s="8">
        <v>4988405.3125</v>
      </c>
      <c r="F202" s="8">
        <v>11153462</v>
      </c>
      <c r="G202" s="8">
        <v>8085389.75</v>
      </c>
      <c r="H202" s="9">
        <f t="shared" si="30"/>
        <v>-5794218</v>
      </c>
      <c r="I202" s="9">
        <f t="shared" si="31"/>
        <v>-3096984.4375</v>
      </c>
      <c r="J202" s="9">
        <f t="shared" si="32"/>
        <v>-4004776.7</v>
      </c>
      <c r="K202" s="9">
        <f t="shared" si="33"/>
        <v>-2189192.1749999998</v>
      </c>
      <c r="L202" t="s">
        <v>28</v>
      </c>
      <c r="M202" t="s">
        <v>29</v>
      </c>
      <c r="N202" s="8">
        <f t="shared" si="34"/>
        <v>2697233.5625</v>
      </c>
      <c r="O202" s="8">
        <f t="shared" si="35"/>
        <v>907792.26249999995</v>
      </c>
      <c r="P202" s="8">
        <v>31181013.638888888</v>
      </c>
      <c r="Q202" s="10">
        <f t="shared" si="38"/>
        <v>2.9113622572160502E-2</v>
      </c>
      <c r="R202" s="8">
        <f t="shared" si="36"/>
        <v>-17722947</v>
      </c>
      <c r="S202" s="8">
        <f t="shared" si="37"/>
        <v>-13288352.3125</v>
      </c>
      <c r="T202" s="10">
        <f t="shared" si="39"/>
        <v>0.74978231963905329</v>
      </c>
    </row>
    <row r="203" spans="1:20" x14ac:dyDescent="0.25">
      <c r="A203">
        <v>24</v>
      </c>
      <c r="B203">
        <v>2024</v>
      </c>
      <c r="C203" t="s">
        <v>59</v>
      </c>
      <c r="D203" s="8">
        <v>4407788</v>
      </c>
      <c r="E203" s="8">
        <v>5039941.75</v>
      </c>
      <c r="F203" s="8">
        <v>7907233</v>
      </c>
      <c r="G203" s="8">
        <v>8095119.5</v>
      </c>
      <c r="H203" s="9">
        <f t="shared" si="30"/>
        <v>-3499445</v>
      </c>
      <c r="I203" s="9">
        <f t="shared" si="31"/>
        <v>-3055177.75</v>
      </c>
      <c r="J203" s="9">
        <f t="shared" si="32"/>
        <v>-3962970.0125000002</v>
      </c>
      <c r="K203" s="9">
        <f t="shared" si="33"/>
        <v>-2147385.4874999998</v>
      </c>
      <c r="L203" t="s">
        <v>28</v>
      </c>
      <c r="M203" t="s">
        <v>29</v>
      </c>
      <c r="N203" s="8">
        <f t="shared" si="34"/>
        <v>444267.25</v>
      </c>
      <c r="O203" s="8">
        <f t="shared" si="35"/>
        <v>907792.26249999995</v>
      </c>
      <c r="P203" s="8">
        <v>31181013.638888888</v>
      </c>
      <c r="Q203" s="10">
        <f t="shared" si="38"/>
        <v>2.9113622572160502E-2</v>
      </c>
      <c r="R203" s="8">
        <f t="shared" si="36"/>
        <v>-17722947</v>
      </c>
      <c r="S203" s="8">
        <f t="shared" si="37"/>
        <v>-13288352.3125</v>
      </c>
      <c r="T203" s="10">
        <f t="shared" si="39"/>
        <v>0.74978231963905329</v>
      </c>
    </row>
    <row r="204" spans="1:20" x14ac:dyDescent="0.25">
      <c r="A204">
        <v>25</v>
      </c>
      <c r="B204">
        <v>2024</v>
      </c>
      <c r="C204" t="s">
        <v>59</v>
      </c>
      <c r="D204" s="8">
        <v>4335851</v>
      </c>
      <c r="E204" s="8">
        <v>4915705.5625</v>
      </c>
      <c r="F204" s="8">
        <v>7732251</v>
      </c>
      <c r="G204" s="8">
        <v>8224367.125</v>
      </c>
      <c r="H204" s="9">
        <f t="shared" si="30"/>
        <v>-3396400</v>
      </c>
      <c r="I204" s="9">
        <f t="shared" si="31"/>
        <v>-3308661.5625</v>
      </c>
      <c r="J204" s="9">
        <f t="shared" si="32"/>
        <v>-4216453.8250000002</v>
      </c>
      <c r="K204" s="9">
        <f t="shared" si="33"/>
        <v>-2400869.2999999998</v>
      </c>
      <c r="L204" t="s">
        <v>28</v>
      </c>
      <c r="M204" t="s">
        <v>29</v>
      </c>
      <c r="N204" s="8">
        <f t="shared" si="34"/>
        <v>87738.4375</v>
      </c>
      <c r="O204" s="8">
        <f t="shared" si="35"/>
        <v>907792.26249999995</v>
      </c>
      <c r="P204" s="8">
        <v>31181013.638888888</v>
      </c>
      <c r="Q204" s="10">
        <f t="shared" si="38"/>
        <v>2.9113622572160502E-2</v>
      </c>
      <c r="R204" s="8">
        <f t="shared" si="36"/>
        <v>-17722947</v>
      </c>
      <c r="S204" s="8">
        <f t="shared" si="37"/>
        <v>-13288352.3125</v>
      </c>
      <c r="T204" s="10">
        <f t="shared" si="39"/>
        <v>0.74978231963905329</v>
      </c>
    </row>
    <row r="205" spans="1:20" x14ac:dyDescent="0.25">
      <c r="A205">
        <v>26</v>
      </c>
      <c r="B205">
        <v>2024</v>
      </c>
      <c r="C205" t="s">
        <v>59</v>
      </c>
      <c r="D205" s="8">
        <v>4151663</v>
      </c>
      <c r="E205" s="8">
        <v>4891113.0625</v>
      </c>
      <c r="F205" s="8">
        <v>7388715</v>
      </c>
      <c r="G205" s="8">
        <v>8180348.375</v>
      </c>
      <c r="H205" s="9">
        <f t="shared" si="30"/>
        <v>-3237052</v>
      </c>
      <c r="I205" s="9">
        <f t="shared" si="31"/>
        <v>-3289235.3125</v>
      </c>
      <c r="J205" s="9">
        <f t="shared" si="32"/>
        <v>-4197027.5750000002</v>
      </c>
      <c r="K205" s="9">
        <f t="shared" si="33"/>
        <v>-2381443.0499999998</v>
      </c>
      <c r="L205" t="s">
        <v>28</v>
      </c>
      <c r="M205" t="s">
        <v>29</v>
      </c>
      <c r="N205" s="8">
        <f t="shared" si="34"/>
        <v>52183.3125</v>
      </c>
      <c r="O205" s="8">
        <f t="shared" si="35"/>
        <v>907792.26249999995</v>
      </c>
      <c r="P205" s="8">
        <v>31181013.638888888</v>
      </c>
      <c r="Q205" s="10">
        <f t="shared" si="38"/>
        <v>2.9113622572160502E-2</v>
      </c>
      <c r="R205" s="8">
        <f t="shared" si="36"/>
        <v>-17722947</v>
      </c>
      <c r="S205" s="8">
        <f t="shared" si="37"/>
        <v>-13288352.3125</v>
      </c>
      <c r="T205" s="10">
        <f t="shared" si="39"/>
        <v>0.74978231963905329</v>
      </c>
    </row>
    <row r="206" spans="1:20" x14ac:dyDescent="0.25">
      <c r="A206">
        <v>22</v>
      </c>
      <c r="B206">
        <v>2024</v>
      </c>
      <c r="C206" t="s">
        <v>60</v>
      </c>
      <c r="D206" s="8">
        <v>3495632</v>
      </c>
      <c r="E206" s="8">
        <v>2841292.75</v>
      </c>
      <c r="F206" s="8">
        <v>3138918</v>
      </c>
      <c r="G206" s="8">
        <v>3429370.5</v>
      </c>
      <c r="H206" s="9">
        <f t="shared" si="30"/>
        <v>356714</v>
      </c>
      <c r="I206" s="9">
        <f t="shared" si="31"/>
        <v>-588077.75</v>
      </c>
      <c r="J206" s="9">
        <f t="shared" si="32"/>
        <v>-3625620.6</v>
      </c>
      <c r="K206" s="9">
        <f t="shared" si="33"/>
        <v>2449465.1</v>
      </c>
      <c r="L206" t="s">
        <v>19</v>
      </c>
      <c r="M206" t="s">
        <v>20</v>
      </c>
      <c r="N206" s="8">
        <f t="shared" si="34"/>
        <v>944791.75</v>
      </c>
      <c r="O206" s="8">
        <f t="shared" si="35"/>
        <v>3037542.85</v>
      </c>
      <c r="P206" s="8">
        <v>115828438.6111111</v>
      </c>
      <c r="Q206" s="10">
        <f t="shared" si="38"/>
        <v>2.622449966884572E-2</v>
      </c>
      <c r="R206" s="8">
        <f t="shared" si="36"/>
        <v>10323486</v>
      </c>
      <c r="S206" s="8">
        <f t="shared" si="37"/>
        <v>-4864228.25</v>
      </c>
      <c r="T206" s="10">
        <f t="shared" si="39"/>
        <v>-0.47118078621891868</v>
      </c>
    </row>
    <row r="207" spans="1:20" x14ac:dyDescent="0.25">
      <c r="A207">
        <v>23</v>
      </c>
      <c r="B207">
        <v>2024</v>
      </c>
      <c r="C207" t="s">
        <v>60</v>
      </c>
      <c r="D207" s="8">
        <v>26957748</v>
      </c>
      <c r="E207" s="8">
        <v>28115609.5</v>
      </c>
      <c r="F207" s="8">
        <v>21878936</v>
      </c>
      <c r="G207" s="8">
        <v>28425052.25</v>
      </c>
      <c r="H207" s="9">
        <f t="shared" si="30"/>
        <v>5078812</v>
      </c>
      <c r="I207" s="9">
        <f t="shared" si="31"/>
        <v>-309442.75</v>
      </c>
      <c r="J207" s="9">
        <f t="shared" si="32"/>
        <v>-3346985.6</v>
      </c>
      <c r="K207" s="9">
        <f t="shared" si="33"/>
        <v>2728100.1</v>
      </c>
      <c r="L207" t="s">
        <v>19</v>
      </c>
      <c r="M207" t="s">
        <v>20</v>
      </c>
      <c r="N207" s="8">
        <f t="shared" si="34"/>
        <v>5388254.75</v>
      </c>
      <c r="O207" s="8">
        <f t="shared" si="35"/>
        <v>3037542.85</v>
      </c>
      <c r="P207" s="8">
        <v>115828438.6111111</v>
      </c>
      <c r="Q207" s="10">
        <f t="shared" si="38"/>
        <v>2.622449966884572E-2</v>
      </c>
      <c r="R207" s="8">
        <f t="shared" si="36"/>
        <v>10323486</v>
      </c>
      <c r="S207" s="8">
        <f t="shared" si="37"/>
        <v>-4864228.25</v>
      </c>
      <c r="T207" s="10">
        <f t="shared" si="39"/>
        <v>-0.47118078621891868</v>
      </c>
    </row>
    <row r="208" spans="1:20" x14ac:dyDescent="0.25">
      <c r="A208">
        <v>24</v>
      </c>
      <c r="B208">
        <v>2024</v>
      </c>
      <c r="C208" t="s">
        <v>60</v>
      </c>
      <c r="D208" s="8">
        <v>29016660</v>
      </c>
      <c r="E208" s="8">
        <v>27028649.5</v>
      </c>
      <c r="F208" s="8">
        <v>26614456</v>
      </c>
      <c r="G208" s="8">
        <v>28621164</v>
      </c>
      <c r="H208" s="9">
        <f t="shared" si="30"/>
        <v>2402204</v>
      </c>
      <c r="I208" s="9">
        <f t="shared" si="31"/>
        <v>-1592514.5</v>
      </c>
      <c r="J208" s="9">
        <f t="shared" si="32"/>
        <v>-4630057.3499999996</v>
      </c>
      <c r="K208" s="9">
        <f t="shared" si="33"/>
        <v>1445028.35</v>
      </c>
      <c r="L208" t="s">
        <v>19</v>
      </c>
      <c r="M208" t="s">
        <v>20</v>
      </c>
      <c r="N208" s="8">
        <f t="shared" si="34"/>
        <v>3994718.5</v>
      </c>
      <c r="O208" s="8">
        <f t="shared" si="35"/>
        <v>3037542.85</v>
      </c>
      <c r="P208" s="8">
        <v>115828438.6111111</v>
      </c>
      <c r="Q208" s="10">
        <f t="shared" si="38"/>
        <v>2.622449966884572E-2</v>
      </c>
      <c r="R208" s="8">
        <f t="shared" si="36"/>
        <v>10323486</v>
      </c>
      <c r="S208" s="8">
        <f t="shared" si="37"/>
        <v>-4864228.25</v>
      </c>
      <c r="T208" s="10">
        <f t="shared" si="39"/>
        <v>-0.47118078621891868</v>
      </c>
    </row>
    <row r="209" spans="1:20" x14ac:dyDescent="0.25">
      <c r="A209">
        <v>25</v>
      </c>
      <c r="B209">
        <v>2024</v>
      </c>
      <c r="C209" t="s">
        <v>60</v>
      </c>
      <c r="D209" s="8">
        <v>24175045</v>
      </c>
      <c r="E209" s="8">
        <v>27532732.25</v>
      </c>
      <c r="F209" s="8">
        <v>23118654</v>
      </c>
      <c r="G209" s="8">
        <v>28654936.25</v>
      </c>
      <c r="H209" s="9">
        <f t="shared" si="30"/>
        <v>1056391</v>
      </c>
      <c r="I209" s="9">
        <f t="shared" si="31"/>
        <v>-1122204</v>
      </c>
      <c r="J209" s="9">
        <f t="shared" si="32"/>
        <v>-4159746.85</v>
      </c>
      <c r="K209" s="9">
        <f t="shared" si="33"/>
        <v>1915338.85</v>
      </c>
      <c r="L209" t="s">
        <v>19</v>
      </c>
      <c r="M209" t="s">
        <v>20</v>
      </c>
      <c r="N209" s="8">
        <f t="shared" si="34"/>
        <v>2178595</v>
      </c>
      <c r="O209" s="8">
        <f t="shared" si="35"/>
        <v>3037542.85</v>
      </c>
      <c r="P209" s="8">
        <v>115828438.6111111</v>
      </c>
      <c r="Q209" s="10">
        <f t="shared" si="38"/>
        <v>2.622449966884572E-2</v>
      </c>
      <c r="R209" s="8">
        <f t="shared" si="36"/>
        <v>10323486</v>
      </c>
      <c r="S209" s="8">
        <f t="shared" si="37"/>
        <v>-4864228.25</v>
      </c>
      <c r="T209" s="10">
        <f t="shared" si="39"/>
        <v>-0.47118078621891868</v>
      </c>
    </row>
    <row r="210" spans="1:20" x14ac:dyDescent="0.25">
      <c r="A210">
        <v>26</v>
      </c>
      <c r="B210">
        <v>2024</v>
      </c>
      <c r="C210" t="s">
        <v>60</v>
      </c>
      <c r="D210" s="8">
        <v>21662856</v>
      </c>
      <c r="E210" s="8">
        <v>27661347.5</v>
      </c>
      <c r="F210" s="8">
        <v>20233491</v>
      </c>
      <c r="G210" s="8">
        <v>28913336.75</v>
      </c>
      <c r="H210" s="9">
        <f t="shared" si="30"/>
        <v>1429365</v>
      </c>
      <c r="I210" s="9">
        <f t="shared" si="31"/>
        <v>-1251989.25</v>
      </c>
      <c r="J210" s="9">
        <f t="shared" si="32"/>
        <v>-4289532.0999999996</v>
      </c>
      <c r="K210" s="9">
        <f t="shared" si="33"/>
        <v>1785553.6</v>
      </c>
      <c r="L210" t="s">
        <v>19</v>
      </c>
      <c r="M210" t="s">
        <v>20</v>
      </c>
      <c r="N210" s="8">
        <f t="shared" si="34"/>
        <v>2681354.25</v>
      </c>
      <c r="O210" s="8">
        <f t="shared" si="35"/>
        <v>3037542.85</v>
      </c>
      <c r="P210" s="8">
        <v>115828438.6111111</v>
      </c>
      <c r="Q210" s="10">
        <f t="shared" si="38"/>
        <v>2.622449966884572E-2</v>
      </c>
      <c r="R210" s="8">
        <f t="shared" si="36"/>
        <v>10323486</v>
      </c>
      <c r="S210" s="8">
        <f t="shared" si="37"/>
        <v>-4864228.25</v>
      </c>
      <c r="T210" s="10">
        <f t="shared" si="39"/>
        <v>-0.47118078621891868</v>
      </c>
    </row>
    <row r="211" spans="1:20" x14ac:dyDescent="0.25">
      <c r="A211">
        <v>22</v>
      </c>
      <c r="B211">
        <v>2024</v>
      </c>
      <c r="C211" t="s">
        <v>61</v>
      </c>
      <c r="D211" s="8">
        <v>3090681</v>
      </c>
      <c r="E211" s="8">
        <v>3693811</v>
      </c>
      <c r="F211" s="8">
        <v>5259305</v>
      </c>
      <c r="G211" s="8">
        <v>3110956.75</v>
      </c>
      <c r="H211" s="9">
        <f t="shared" si="30"/>
        <v>-2168624</v>
      </c>
      <c r="I211" s="9">
        <f t="shared" si="31"/>
        <v>582854.25</v>
      </c>
      <c r="J211" s="9">
        <f t="shared" si="32"/>
        <v>-1723168.25</v>
      </c>
      <c r="K211" s="9">
        <f t="shared" si="33"/>
        <v>2888876.75</v>
      </c>
      <c r="L211" s="11" t="s">
        <v>15</v>
      </c>
      <c r="M211" s="11" t="s">
        <v>16</v>
      </c>
      <c r="N211" s="8">
        <f t="shared" si="34"/>
        <v>2751478.25</v>
      </c>
      <c r="O211" s="8">
        <f t="shared" si="35"/>
        <v>2306022.5</v>
      </c>
      <c r="P211" s="8">
        <v>152387644</v>
      </c>
      <c r="Q211" s="10">
        <f t="shared" si="38"/>
        <v>1.5132608126679877E-2</v>
      </c>
      <c r="R211" s="8">
        <f t="shared" si="36"/>
        <v>12472336</v>
      </c>
      <c r="S211" s="8">
        <f t="shared" si="37"/>
        <v>22946680</v>
      </c>
      <c r="T211" s="10">
        <f t="shared" si="39"/>
        <v>1.8398061117019298</v>
      </c>
    </row>
    <row r="212" spans="1:20" x14ac:dyDescent="0.25">
      <c r="A212">
        <v>23</v>
      </c>
      <c r="B212">
        <v>2024</v>
      </c>
      <c r="C212" t="s">
        <v>61</v>
      </c>
      <c r="D212" s="8">
        <v>35691562</v>
      </c>
      <c r="E212" s="8">
        <v>35378753.25</v>
      </c>
      <c r="F212" s="8">
        <v>32850817</v>
      </c>
      <c r="G212" s="8">
        <v>29753696.25</v>
      </c>
      <c r="H212" s="9">
        <f t="shared" si="30"/>
        <v>2840745</v>
      </c>
      <c r="I212" s="9">
        <f t="shared" si="31"/>
        <v>5625057</v>
      </c>
      <c r="J212" s="9">
        <f t="shared" si="32"/>
        <v>3319034.5</v>
      </c>
      <c r="K212" s="9">
        <f t="shared" si="33"/>
        <v>7931079.5</v>
      </c>
      <c r="L212" s="11" t="s">
        <v>15</v>
      </c>
      <c r="M212" s="11" t="s">
        <v>16</v>
      </c>
      <c r="N212" s="8">
        <f t="shared" si="34"/>
        <v>2784312</v>
      </c>
      <c r="O212" s="8">
        <f t="shared" si="35"/>
        <v>2306022.5</v>
      </c>
      <c r="P212" s="8">
        <v>152387644</v>
      </c>
      <c r="Q212" s="10">
        <f t="shared" si="38"/>
        <v>1.5132608126679877E-2</v>
      </c>
      <c r="R212" s="8">
        <f t="shared" si="36"/>
        <v>12472336</v>
      </c>
      <c r="S212" s="8">
        <f t="shared" si="37"/>
        <v>22946680</v>
      </c>
      <c r="T212" s="10">
        <f t="shared" si="39"/>
        <v>1.8398061117019298</v>
      </c>
    </row>
    <row r="213" spans="1:20" x14ac:dyDescent="0.25">
      <c r="A213">
        <v>24</v>
      </c>
      <c r="B213">
        <v>2024</v>
      </c>
      <c r="C213" t="s">
        <v>61</v>
      </c>
      <c r="D213" s="8">
        <v>34793375</v>
      </c>
      <c r="E213" s="8">
        <v>34722869.25</v>
      </c>
      <c r="F213" s="8">
        <v>27329880</v>
      </c>
      <c r="G213" s="8">
        <v>27105119.75</v>
      </c>
      <c r="H213" s="9">
        <f t="shared" si="30"/>
        <v>7463495</v>
      </c>
      <c r="I213" s="9">
        <f t="shared" si="31"/>
        <v>7617749.5</v>
      </c>
      <c r="J213" s="9">
        <f t="shared" si="32"/>
        <v>5311727</v>
      </c>
      <c r="K213" s="9">
        <f t="shared" si="33"/>
        <v>9923772</v>
      </c>
      <c r="L213" s="11" t="s">
        <v>15</v>
      </c>
      <c r="M213" s="11" t="s">
        <v>16</v>
      </c>
      <c r="N213" s="8">
        <f t="shared" si="34"/>
        <v>154254.5</v>
      </c>
      <c r="O213" s="8">
        <f t="shared" si="35"/>
        <v>2306022.5</v>
      </c>
      <c r="P213" s="8">
        <v>152387644</v>
      </c>
      <c r="Q213" s="10">
        <f t="shared" si="38"/>
        <v>1.5132608126679877E-2</v>
      </c>
      <c r="R213" s="8">
        <f t="shared" si="36"/>
        <v>12472336</v>
      </c>
      <c r="S213" s="8">
        <f t="shared" si="37"/>
        <v>22946680</v>
      </c>
      <c r="T213" s="10">
        <f t="shared" si="39"/>
        <v>1.8398061117019298</v>
      </c>
    </row>
    <row r="214" spans="1:20" x14ac:dyDescent="0.25">
      <c r="A214">
        <v>25</v>
      </c>
      <c r="B214">
        <v>2024</v>
      </c>
      <c r="C214" t="s">
        <v>61</v>
      </c>
      <c r="D214" s="8">
        <v>35173680</v>
      </c>
      <c r="E214" s="8">
        <v>34652835</v>
      </c>
      <c r="F214" s="8">
        <v>35051979</v>
      </c>
      <c r="G214" s="8">
        <v>29218950.5</v>
      </c>
      <c r="H214" s="9">
        <f t="shared" si="30"/>
        <v>121701</v>
      </c>
      <c r="I214" s="9">
        <f t="shared" si="31"/>
        <v>5433884.5</v>
      </c>
      <c r="J214" s="9">
        <f t="shared" si="32"/>
        <v>3127862</v>
      </c>
      <c r="K214" s="9">
        <f t="shared" si="33"/>
        <v>7739907</v>
      </c>
      <c r="L214" s="11" t="s">
        <v>15</v>
      </c>
      <c r="M214" s="11" t="s">
        <v>16</v>
      </c>
      <c r="N214" s="8">
        <f t="shared" si="34"/>
        <v>5312183.5</v>
      </c>
      <c r="O214" s="8">
        <f t="shared" si="35"/>
        <v>2306022.5</v>
      </c>
      <c r="P214" s="8">
        <v>152387644</v>
      </c>
      <c r="Q214" s="10">
        <f t="shared" si="38"/>
        <v>1.5132608126679877E-2</v>
      </c>
      <c r="R214" s="8">
        <f t="shared" si="36"/>
        <v>12472336</v>
      </c>
      <c r="S214" s="8">
        <f t="shared" si="37"/>
        <v>22946680</v>
      </c>
      <c r="T214" s="10">
        <f t="shared" si="39"/>
        <v>1.8398061117019298</v>
      </c>
    </row>
    <row r="215" spans="1:20" x14ac:dyDescent="0.25">
      <c r="A215">
        <v>26</v>
      </c>
      <c r="B215">
        <v>2024</v>
      </c>
      <c r="C215" t="s">
        <v>61</v>
      </c>
      <c r="D215" s="8">
        <v>28050595</v>
      </c>
      <c r="E215" s="8">
        <v>34694345.75</v>
      </c>
      <c r="F215" s="8">
        <v>23835576</v>
      </c>
      <c r="G215" s="8">
        <v>31007211</v>
      </c>
      <c r="H215" s="9">
        <f t="shared" si="30"/>
        <v>4215019</v>
      </c>
      <c r="I215" s="9">
        <f t="shared" si="31"/>
        <v>3687134.75</v>
      </c>
      <c r="J215" s="9">
        <f t="shared" si="32"/>
        <v>1381112.25</v>
      </c>
      <c r="K215" s="9">
        <f t="shared" si="33"/>
        <v>5993157.25</v>
      </c>
      <c r="L215" s="11" t="s">
        <v>15</v>
      </c>
      <c r="M215" s="11" t="s">
        <v>16</v>
      </c>
      <c r="N215" s="8">
        <f t="shared" si="34"/>
        <v>527884.25</v>
      </c>
      <c r="O215" s="8">
        <f t="shared" si="35"/>
        <v>2306022.5</v>
      </c>
      <c r="P215" s="8">
        <v>152387644</v>
      </c>
      <c r="Q215" s="10">
        <f t="shared" si="38"/>
        <v>1.5132608126679877E-2</v>
      </c>
      <c r="R215" s="8">
        <f t="shared" si="36"/>
        <v>12472336</v>
      </c>
      <c r="S215" s="8">
        <f t="shared" si="37"/>
        <v>22946680</v>
      </c>
      <c r="T215" s="10">
        <f t="shared" si="39"/>
        <v>1.8398061117019298</v>
      </c>
    </row>
    <row r="216" spans="1:20" x14ac:dyDescent="0.25">
      <c r="A216">
        <v>22</v>
      </c>
      <c r="B216">
        <v>2024</v>
      </c>
      <c r="C216" t="s">
        <v>62</v>
      </c>
      <c r="D216" s="8">
        <v>1995164</v>
      </c>
      <c r="E216" s="8">
        <v>2218981.5</v>
      </c>
      <c r="F216" s="8">
        <v>2154714</v>
      </c>
      <c r="G216" s="8">
        <v>3333437.25</v>
      </c>
      <c r="H216" s="9">
        <f t="shared" si="30"/>
        <v>-159550</v>
      </c>
      <c r="I216" s="9">
        <f t="shared" si="31"/>
        <v>-1114455.75</v>
      </c>
      <c r="J216" s="9">
        <f t="shared" si="32"/>
        <v>-4386447.4000000004</v>
      </c>
      <c r="K216" s="9">
        <f t="shared" si="33"/>
        <v>2157535.9</v>
      </c>
      <c r="L216" t="s">
        <v>19</v>
      </c>
      <c r="M216" t="s">
        <v>20</v>
      </c>
      <c r="N216" s="8">
        <f t="shared" si="34"/>
        <v>954905.75</v>
      </c>
      <c r="O216" s="8">
        <f t="shared" si="35"/>
        <v>3271991.65</v>
      </c>
      <c r="P216" s="8">
        <v>98665511.388888896</v>
      </c>
      <c r="Q216" s="10">
        <f t="shared" si="38"/>
        <v>3.3162465829660426E-2</v>
      </c>
      <c r="R216" s="8">
        <f t="shared" si="36"/>
        <v>241066</v>
      </c>
      <c r="S216" s="8">
        <f t="shared" si="37"/>
        <v>-16118892.25</v>
      </c>
      <c r="T216" s="10">
        <f t="shared" si="39"/>
        <v>-66.86505873910049</v>
      </c>
    </row>
    <row r="217" spans="1:20" x14ac:dyDescent="0.25">
      <c r="A217">
        <v>23</v>
      </c>
      <c r="B217">
        <v>2024</v>
      </c>
      <c r="C217" t="s">
        <v>62</v>
      </c>
      <c r="D217" s="8">
        <v>27359345</v>
      </c>
      <c r="E217" s="8">
        <v>22612834</v>
      </c>
      <c r="F217" s="8">
        <v>24576761</v>
      </c>
      <c r="G217" s="8">
        <v>25414651</v>
      </c>
      <c r="H217" s="9">
        <f t="shared" si="30"/>
        <v>2782584</v>
      </c>
      <c r="I217" s="9">
        <f t="shared" si="31"/>
        <v>-2801817</v>
      </c>
      <c r="J217" s="9">
        <f t="shared" si="32"/>
        <v>-6073808.6500000004</v>
      </c>
      <c r="K217" s="9">
        <f t="shared" si="33"/>
        <v>470174.64999999991</v>
      </c>
      <c r="L217" t="s">
        <v>19</v>
      </c>
      <c r="M217" t="s">
        <v>20</v>
      </c>
      <c r="N217" s="8">
        <f t="shared" si="34"/>
        <v>5584401</v>
      </c>
      <c r="O217" s="8">
        <f t="shared" si="35"/>
        <v>3271991.65</v>
      </c>
      <c r="P217" s="8">
        <v>98665511.388888896</v>
      </c>
      <c r="Q217" s="10">
        <f t="shared" si="38"/>
        <v>3.3162465829660426E-2</v>
      </c>
      <c r="R217" s="8">
        <f t="shared" si="36"/>
        <v>241066</v>
      </c>
      <c r="S217" s="8">
        <f t="shared" si="37"/>
        <v>-16118892.25</v>
      </c>
      <c r="T217" s="10">
        <f t="shared" si="39"/>
        <v>-66.86505873910049</v>
      </c>
    </row>
    <row r="218" spans="1:20" x14ac:dyDescent="0.25">
      <c r="A218">
        <v>24</v>
      </c>
      <c r="B218">
        <v>2024</v>
      </c>
      <c r="C218" t="s">
        <v>62</v>
      </c>
      <c r="D218" s="8">
        <v>22624391</v>
      </c>
      <c r="E218" s="8">
        <v>22918034.25</v>
      </c>
      <c r="F218" s="8">
        <v>25398133</v>
      </c>
      <c r="G218" s="8">
        <v>26345719</v>
      </c>
      <c r="H218" s="9">
        <f t="shared" si="30"/>
        <v>-2773742</v>
      </c>
      <c r="I218" s="9">
        <f t="shared" si="31"/>
        <v>-3427684.75</v>
      </c>
      <c r="J218" s="9">
        <f t="shared" si="32"/>
        <v>-6699676.4000000004</v>
      </c>
      <c r="K218" s="9">
        <f t="shared" si="33"/>
        <v>-155693.10000000009</v>
      </c>
      <c r="L218" t="s">
        <v>19</v>
      </c>
      <c r="M218" t="s">
        <v>20</v>
      </c>
      <c r="N218" s="8">
        <f t="shared" si="34"/>
        <v>653942.75</v>
      </c>
      <c r="O218" s="8">
        <f t="shared" si="35"/>
        <v>3271991.65</v>
      </c>
      <c r="P218" s="8">
        <v>98665511.388888896</v>
      </c>
      <c r="Q218" s="10">
        <f t="shared" si="38"/>
        <v>3.3162465829660426E-2</v>
      </c>
      <c r="R218" s="8">
        <f t="shared" si="36"/>
        <v>241066</v>
      </c>
      <c r="S218" s="8">
        <f t="shared" si="37"/>
        <v>-16118892.25</v>
      </c>
      <c r="T218" s="10">
        <f t="shared" si="39"/>
        <v>-66.86505873910049</v>
      </c>
    </row>
    <row r="219" spans="1:20" x14ac:dyDescent="0.25">
      <c r="A219">
        <v>25</v>
      </c>
      <c r="B219">
        <v>2024</v>
      </c>
      <c r="C219" t="s">
        <v>62</v>
      </c>
      <c r="D219" s="8">
        <v>22628375</v>
      </c>
      <c r="E219" s="8">
        <v>23011256.75</v>
      </c>
      <c r="F219" s="8">
        <v>22153021</v>
      </c>
      <c r="G219" s="8">
        <v>26722412.25</v>
      </c>
      <c r="H219" s="9">
        <f t="shared" si="30"/>
        <v>475354</v>
      </c>
      <c r="I219" s="9">
        <f t="shared" si="31"/>
        <v>-3711155.5</v>
      </c>
      <c r="J219" s="9">
        <f t="shared" si="32"/>
        <v>-6983147.1500000004</v>
      </c>
      <c r="K219" s="9">
        <f t="shared" si="33"/>
        <v>-439163.85000000009</v>
      </c>
      <c r="L219" t="s">
        <v>19</v>
      </c>
      <c r="M219" t="s">
        <v>20</v>
      </c>
      <c r="N219" s="8">
        <f t="shared" si="34"/>
        <v>4186509.5</v>
      </c>
      <c r="O219" s="8">
        <f t="shared" si="35"/>
        <v>3271991.65</v>
      </c>
      <c r="P219" s="8">
        <v>98665511.388888896</v>
      </c>
      <c r="Q219" s="10">
        <f t="shared" si="38"/>
        <v>3.3162465829660426E-2</v>
      </c>
      <c r="R219" s="8">
        <f t="shared" si="36"/>
        <v>241066</v>
      </c>
      <c r="S219" s="8">
        <f t="shared" si="37"/>
        <v>-16118892.25</v>
      </c>
      <c r="T219" s="10">
        <f t="shared" si="39"/>
        <v>-66.86505873910049</v>
      </c>
    </row>
    <row r="220" spans="1:20" x14ac:dyDescent="0.25">
      <c r="A220">
        <v>26</v>
      </c>
      <c r="B220">
        <v>2024</v>
      </c>
      <c r="C220" t="s">
        <v>62</v>
      </c>
      <c r="D220" s="8">
        <v>23381399</v>
      </c>
      <c r="E220" s="8">
        <v>22852220.75</v>
      </c>
      <c r="F220" s="8">
        <v>23464979</v>
      </c>
      <c r="G220" s="8">
        <v>27916000</v>
      </c>
      <c r="H220" s="9">
        <f t="shared" si="30"/>
        <v>-83580</v>
      </c>
      <c r="I220" s="9">
        <f t="shared" si="31"/>
        <v>-5063779.25</v>
      </c>
      <c r="J220" s="9">
        <f t="shared" si="32"/>
        <v>-8335770.9000000004</v>
      </c>
      <c r="K220" s="9">
        <f t="shared" si="33"/>
        <v>-1791787.6</v>
      </c>
      <c r="L220" t="s">
        <v>19</v>
      </c>
      <c r="M220" t="s">
        <v>20</v>
      </c>
      <c r="N220" s="8">
        <f t="shared" si="34"/>
        <v>4980199.25</v>
      </c>
      <c r="O220" s="8">
        <f t="shared" si="35"/>
        <v>3271991.65</v>
      </c>
      <c r="P220" s="8">
        <v>98665511.388888896</v>
      </c>
      <c r="Q220" s="10">
        <f t="shared" si="38"/>
        <v>3.3162465829660426E-2</v>
      </c>
      <c r="R220" s="8">
        <f t="shared" si="36"/>
        <v>241066</v>
      </c>
      <c r="S220" s="8">
        <f t="shared" si="37"/>
        <v>-16118892.25</v>
      </c>
      <c r="T220" s="10">
        <f t="shared" si="39"/>
        <v>-66.86505873910049</v>
      </c>
    </row>
    <row r="221" spans="1:20" x14ac:dyDescent="0.25">
      <c r="A221">
        <v>22</v>
      </c>
      <c r="B221">
        <v>2024</v>
      </c>
      <c r="C221" t="s">
        <v>63</v>
      </c>
      <c r="D221" s="8">
        <v>3070393</v>
      </c>
      <c r="E221" s="8">
        <v>3895419</v>
      </c>
      <c r="F221" s="8">
        <v>2099382</v>
      </c>
      <c r="G221" s="8">
        <v>3187414.75</v>
      </c>
      <c r="H221" s="9">
        <f t="shared" si="30"/>
        <v>971011</v>
      </c>
      <c r="I221" s="9">
        <f t="shared" si="31"/>
        <v>708004.25</v>
      </c>
      <c r="J221" s="9">
        <f t="shared" si="32"/>
        <v>-108835.69999999995</v>
      </c>
      <c r="K221" s="9">
        <f t="shared" si="33"/>
        <v>1524844.2</v>
      </c>
      <c r="L221" t="s">
        <v>28</v>
      </c>
      <c r="M221" t="s">
        <v>29</v>
      </c>
      <c r="N221" s="8">
        <f t="shared" si="34"/>
        <v>263006.75</v>
      </c>
      <c r="O221" s="8">
        <f t="shared" si="35"/>
        <v>816839.95</v>
      </c>
      <c r="P221" s="8">
        <v>153133823.22222221</v>
      </c>
      <c r="Q221" s="10">
        <f t="shared" si="38"/>
        <v>5.3341576198658062E-3</v>
      </c>
      <c r="R221" s="8">
        <f t="shared" si="36"/>
        <v>19550480</v>
      </c>
      <c r="S221" s="8">
        <f t="shared" si="37"/>
        <v>17376458.75</v>
      </c>
      <c r="T221" s="10">
        <f t="shared" si="39"/>
        <v>0.88879959724774016</v>
      </c>
    </row>
    <row r="222" spans="1:20" x14ac:dyDescent="0.25">
      <c r="A222">
        <v>23</v>
      </c>
      <c r="B222">
        <v>2024</v>
      </c>
      <c r="C222" t="s">
        <v>63</v>
      </c>
      <c r="D222" s="8">
        <v>37264921</v>
      </c>
      <c r="E222" s="8">
        <v>37060547.75</v>
      </c>
      <c r="F222" s="8">
        <v>30233618</v>
      </c>
      <c r="G222" s="8">
        <v>32013396.25</v>
      </c>
      <c r="H222" s="9">
        <f t="shared" si="30"/>
        <v>7031303</v>
      </c>
      <c r="I222" s="9">
        <f t="shared" si="31"/>
        <v>5047151.5</v>
      </c>
      <c r="J222" s="9">
        <f t="shared" si="32"/>
        <v>4230311.55</v>
      </c>
      <c r="K222" s="9">
        <f t="shared" si="33"/>
        <v>5863991.4500000002</v>
      </c>
      <c r="L222" t="s">
        <v>28</v>
      </c>
      <c r="M222" t="s">
        <v>29</v>
      </c>
      <c r="N222" s="8">
        <f t="shared" si="34"/>
        <v>1984151.5</v>
      </c>
      <c r="O222" s="8">
        <f t="shared" si="35"/>
        <v>816839.95</v>
      </c>
      <c r="P222" s="8">
        <v>153133823.22222221</v>
      </c>
      <c r="Q222" s="10">
        <f t="shared" si="38"/>
        <v>5.3341576198658062E-3</v>
      </c>
      <c r="R222" s="8">
        <f t="shared" si="36"/>
        <v>19550480</v>
      </c>
      <c r="S222" s="8">
        <f t="shared" si="37"/>
        <v>17376458.75</v>
      </c>
      <c r="T222" s="10">
        <f t="shared" si="39"/>
        <v>0.88879959724774016</v>
      </c>
    </row>
    <row r="223" spans="1:20" x14ac:dyDescent="0.25">
      <c r="A223">
        <v>24</v>
      </c>
      <c r="B223">
        <v>2024</v>
      </c>
      <c r="C223" t="s">
        <v>63</v>
      </c>
      <c r="D223" s="8">
        <v>35337889</v>
      </c>
      <c r="E223" s="8">
        <v>36685748.25</v>
      </c>
      <c r="F223" s="8">
        <v>31744452</v>
      </c>
      <c r="G223" s="8">
        <v>32403610.75</v>
      </c>
      <c r="H223" s="9">
        <f t="shared" si="30"/>
        <v>3593437</v>
      </c>
      <c r="I223" s="9">
        <f t="shared" si="31"/>
        <v>4282137.5</v>
      </c>
      <c r="J223" s="9">
        <f t="shared" si="32"/>
        <v>3465297.55</v>
      </c>
      <c r="K223" s="9">
        <f t="shared" si="33"/>
        <v>5098977.45</v>
      </c>
      <c r="L223" t="s">
        <v>28</v>
      </c>
      <c r="M223" t="s">
        <v>29</v>
      </c>
      <c r="N223" s="8">
        <f t="shared" si="34"/>
        <v>688700.5</v>
      </c>
      <c r="O223" s="8">
        <f t="shared" si="35"/>
        <v>816839.95</v>
      </c>
      <c r="P223" s="8">
        <v>153133823.22222221</v>
      </c>
      <c r="Q223" s="10">
        <f t="shared" si="38"/>
        <v>5.3341576198658062E-3</v>
      </c>
      <c r="R223" s="8">
        <f t="shared" si="36"/>
        <v>19550480</v>
      </c>
      <c r="S223" s="8">
        <f t="shared" si="37"/>
        <v>17376458.75</v>
      </c>
      <c r="T223" s="10">
        <f t="shared" si="39"/>
        <v>0.88879959724774016</v>
      </c>
    </row>
    <row r="224" spans="1:20" x14ac:dyDescent="0.25">
      <c r="A224">
        <v>25</v>
      </c>
      <c r="B224">
        <v>2024</v>
      </c>
      <c r="C224" t="s">
        <v>63</v>
      </c>
      <c r="D224" s="8">
        <v>33050837</v>
      </c>
      <c r="E224" s="8">
        <v>37089329</v>
      </c>
      <c r="F224" s="8">
        <v>28409884</v>
      </c>
      <c r="G224" s="8">
        <v>33330328.25</v>
      </c>
      <c r="H224" s="9">
        <f t="shared" si="30"/>
        <v>4640953</v>
      </c>
      <c r="I224" s="9">
        <f t="shared" si="31"/>
        <v>3759000.75</v>
      </c>
      <c r="J224" s="9">
        <f t="shared" si="32"/>
        <v>2942160.8</v>
      </c>
      <c r="K224" s="9">
        <f t="shared" si="33"/>
        <v>4575840.7</v>
      </c>
      <c r="L224" t="s">
        <v>28</v>
      </c>
      <c r="M224" t="s">
        <v>29</v>
      </c>
      <c r="N224" s="8">
        <f t="shared" si="34"/>
        <v>881952.25</v>
      </c>
      <c r="O224" s="8">
        <f t="shared" si="35"/>
        <v>816839.95</v>
      </c>
      <c r="P224" s="8">
        <v>153133823.22222221</v>
      </c>
      <c r="Q224" s="10">
        <f t="shared" si="38"/>
        <v>5.3341576198658062E-3</v>
      </c>
      <c r="R224" s="8">
        <f t="shared" si="36"/>
        <v>19550480</v>
      </c>
      <c r="S224" s="8">
        <f t="shared" si="37"/>
        <v>17376458.75</v>
      </c>
      <c r="T224" s="10">
        <f t="shared" si="39"/>
        <v>0.88879959724774016</v>
      </c>
    </row>
    <row r="225" spans="1:20" x14ac:dyDescent="0.25">
      <c r="A225">
        <v>26</v>
      </c>
      <c r="B225">
        <v>2024</v>
      </c>
      <c r="C225" t="s">
        <v>63</v>
      </c>
      <c r="D225" s="8">
        <v>33175294</v>
      </c>
      <c r="E225" s="8">
        <v>36866462</v>
      </c>
      <c r="F225" s="8">
        <v>29861518</v>
      </c>
      <c r="G225" s="8">
        <v>33286297.25</v>
      </c>
      <c r="H225" s="9">
        <f t="shared" si="30"/>
        <v>3313776</v>
      </c>
      <c r="I225" s="9">
        <f t="shared" si="31"/>
        <v>3580164.75</v>
      </c>
      <c r="J225" s="9">
        <f t="shared" si="32"/>
        <v>2763324.8</v>
      </c>
      <c r="K225" s="9">
        <f t="shared" si="33"/>
        <v>4397004.7</v>
      </c>
      <c r="L225" t="s">
        <v>28</v>
      </c>
      <c r="M225" t="s">
        <v>29</v>
      </c>
      <c r="N225" s="8">
        <f t="shared" si="34"/>
        <v>266388.75</v>
      </c>
      <c r="O225" s="8">
        <f t="shared" si="35"/>
        <v>816839.95</v>
      </c>
      <c r="P225" s="8">
        <v>153133823.22222221</v>
      </c>
      <c r="Q225" s="10">
        <f t="shared" si="38"/>
        <v>5.3341576198658062E-3</v>
      </c>
      <c r="R225" s="8">
        <f t="shared" si="36"/>
        <v>19550480</v>
      </c>
      <c r="S225" s="8">
        <f t="shared" si="37"/>
        <v>17376458.75</v>
      </c>
      <c r="T225" s="10">
        <f t="shared" si="39"/>
        <v>0.88879959724774016</v>
      </c>
    </row>
    <row r="226" spans="1:20" x14ac:dyDescent="0.25">
      <c r="A226">
        <v>22</v>
      </c>
      <c r="B226">
        <v>2024</v>
      </c>
      <c r="C226" t="s">
        <v>64</v>
      </c>
      <c r="D226" s="8">
        <v>2998539</v>
      </c>
      <c r="E226" s="8">
        <v>2595875</v>
      </c>
      <c r="F226" s="8">
        <v>3116695</v>
      </c>
      <c r="G226" s="8">
        <v>2981331.25</v>
      </c>
      <c r="H226" s="9">
        <f t="shared" si="30"/>
        <v>-118156</v>
      </c>
      <c r="I226" s="9">
        <f t="shared" si="31"/>
        <v>-385456.25</v>
      </c>
      <c r="J226" s="9">
        <f t="shared" si="32"/>
        <v>-1540349.9</v>
      </c>
      <c r="K226" s="9">
        <f t="shared" si="33"/>
        <v>769437.39999999991</v>
      </c>
      <c r="L226" t="s">
        <v>15</v>
      </c>
      <c r="M226" s="11" t="s">
        <v>16</v>
      </c>
      <c r="N226" s="8">
        <f t="shared" si="34"/>
        <v>267300.25</v>
      </c>
      <c r="O226" s="8">
        <f t="shared" si="35"/>
        <v>1154893.6499999999</v>
      </c>
      <c r="P226" s="8">
        <v>125564038.33333334</v>
      </c>
      <c r="Q226" s="10">
        <f t="shared" si="38"/>
        <v>9.1976465979384768E-3</v>
      </c>
      <c r="R226" s="8">
        <f t="shared" si="36"/>
        <v>-9880000</v>
      </c>
      <c r="S226" s="8">
        <f t="shared" si="37"/>
        <v>-4640132.25</v>
      </c>
      <c r="T226" s="10">
        <f t="shared" si="39"/>
        <v>0.46964901315789476</v>
      </c>
    </row>
    <row r="227" spans="1:20" x14ac:dyDescent="0.25">
      <c r="A227">
        <v>23</v>
      </c>
      <c r="B227">
        <v>2024</v>
      </c>
      <c r="C227" t="s">
        <v>64</v>
      </c>
      <c r="D227" s="8">
        <v>27667824</v>
      </c>
      <c r="E227" s="8">
        <v>25824941.25</v>
      </c>
      <c r="F227" s="8">
        <v>30366165</v>
      </c>
      <c r="G227" s="8">
        <v>26261939.25</v>
      </c>
      <c r="H227" s="9">
        <f t="shared" si="30"/>
        <v>-2698341</v>
      </c>
      <c r="I227" s="9">
        <f t="shared" si="31"/>
        <v>-436998</v>
      </c>
      <c r="J227" s="9">
        <f t="shared" si="32"/>
        <v>-1591891.65</v>
      </c>
      <c r="K227" s="9">
        <f t="shared" si="33"/>
        <v>717895.64999999991</v>
      </c>
      <c r="L227" t="s">
        <v>15</v>
      </c>
      <c r="M227" s="11" t="s">
        <v>16</v>
      </c>
      <c r="N227" s="8">
        <f t="shared" si="34"/>
        <v>2261343</v>
      </c>
      <c r="O227" s="8">
        <f t="shared" si="35"/>
        <v>1154893.6499999999</v>
      </c>
      <c r="P227" s="8">
        <v>125564038.33333334</v>
      </c>
      <c r="Q227" s="10">
        <f t="shared" si="38"/>
        <v>9.1976465979384768E-3</v>
      </c>
      <c r="R227" s="8">
        <f t="shared" si="36"/>
        <v>-9880000</v>
      </c>
      <c r="S227" s="8">
        <f t="shared" si="37"/>
        <v>-4640132.25</v>
      </c>
      <c r="T227" s="10">
        <f t="shared" si="39"/>
        <v>0.46964901315789476</v>
      </c>
    </row>
    <row r="228" spans="1:20" x14ac:dyDescent="0.25">
      <c r="A228">
        <v>24</v>
      </c>
      <c r="B228">
        <v>2024</v>
      </c>
      <c r="C228" t="s">
        <v>64</v>
      </c>
      <c r="D228" s="8">
        <v>25076277</v>
      </c>
      <c r="E228" s="8">
        <v>25972504.25</v>
      </c>
      <c r="F228" s="8">
        <v>25945661</v>
      </c>
      <c r="G228" s="8">
        <v>26301350.25</v>
      </c>
      <c r="H228" s="9">
        <f t="shared" si="30"/>
        <v>-869384</v>
      </c>
      <c r="I228" s="9">
        <f t="shared" si="31"/>
        <v>-328846</v>
      </c>
      <c r="J228" s="9">
        <f t="shared" si="32"/>
        <v>-1483739.65</v>
      </c>
      <c r="K228" s="9">
        <f t="shared" si="33"/>
        <v>826047.64999999991</v>
      </c>
      <c r="L228" t="s">
        <v>15</v>
      </c>
      <c r="M228" s="11" t="s">
        <v>16</v>
      </c>
      <c r="N228" s="8">
        <f t="shared" si="34"/>
        <v>540538</v>
      </c>
      <c r="O228" s="8">
        <f t="shared" si="35"/>
        <v>1154893.6499999999</v>
      </c>
      <c r="P228" s="8">
        <v>125564038.33333334</v>
      </c>
      <c r="Q228" s="10">
        <f t="shared" si="38"/>
        <v>9.1976465979384768E-3</v>
      </c>
      <c r="R228" s="8">
        <f t="shared" si="36"/>
        <v>-9880000</v>
      </c>
      <c r="S228" s="8">
        <f t="shared" si="37"/>
        <v>-4640132.25</v>
      </c>
      <c r="T228" s="10">
        <f t="shared" si="39"/>
        <v>0.46964901315789476</v>
      </c>
    </row>
    <row r="229" spans="1:20" x14ac:dyDescent="0.25">
      <c r="A229">
        <v>25</v>
      </c>
      <c r="B229">
        <v>2024</v>
      </c>
      <c r="C229" t="s">
        <v>64</v>
      </c>
      <c r="D229" s="8">
        <v>27022319</v>
      </c>
      <c r="E229" s="8">
        <v>25599458.5</v>
      </c>
      <c r="F229" s="8">
        <v>28764958</v>
      </c>
      <c r="G229" s="8">
        <v>27218976.5</v>
      </c>
      <c r="H229" s="9">
        <f t="shared" si="30"/>
        <v>-1742639</v>
      </c>
      <c r="I229" s="9">
        <f t="shared" si="31"/>
        <v>-1619518</v>
      </c>
      <c r="J229" s="9">
        <f t="shared" si="32"/>
        <v>-2774411.65</v>
      </c>
      <c r="K229" s="9">
        <f t="shared" si="33"/>
        <v>-464624.35000000009</v>
      </c>
      <c r="L229" t="s">
        <v>15</v>
      </c>
      <c r="M229" s="11" t="s">
        <v>16</v>
      </c>
      <c r="N229" s="8">
        <f t="shared" si="34"/>
        <v>123121</v>
      </c>
      <c r="O229" s="8">
        <f t="shared" si="35"/>
        <v>1154893.6499999999</v>
      </c>
      <c r="P229" s="8">
        <v>125564038.33333334</v>
      </c>
      <c r="Q229" s="10">
        <f t="shared" si="38"/>
        <v>9.1976465979384768E-3</v>
      </c>
      <c r="R229" s="8">
        <f t="shared" si="36"/>
        <v>-9880000</v>
      </c>
      <c r="S229" s="8">
        <f t="shared" si="37"/>
        <v>-4640132.25</v>
      </c>
      <c r="T229" s="10">
        <f t="shared" si="39"/>
        <v>0.46964901315789476</v>
      </c>
    </row>
    <row r="230" spans="1:20" x14ac:dyDescent="0.25">
      <c r="A230">
        <v>26</v>
      </c>
      <c r="B230">
        <v>2024</v>
      </c>
      <c r="C230" t="s">
        <v>64</v>
      </c>
      <c r="D230" s="8">
        <v>22165075</v>
      </c>
      <c r="E230" s="8">
        <v>25646972.25</v>
      </c>
      <c r="F230" s="8">
        <v>26616555</v>
      </c>
      <c r="G230" s="8">
        <v>27516286.25</v>
      </c>
      <c r="H230" s="9">
        <f t="shared" si="30"/>
        <v>-4451480</v>
      </c>
      <c r="I230" s="9">
        <f t="shared" si="31"/>
        <v>-1869314</v>
      </c>
      <c r="J230" s="9">
        <f t="shared" si="32"/>
        <v>-3024207.65</v>
      </c>
      <c r="K230" s="9">
        <f t="shared" si="33"/>
        <v>-714420.35000000009</v>
      </c>
      <c r="L230" t="s">
        <v>15</v>
      </c>
      <c r="M230" s="11" t="s">
        <v>16</v>
      </c>
      <c r="N230" s="8">
        <f t="shared" si="34"/>
        <v>2582166</v>
      </c>
      <c r="O230" s="8">
        <f t="shared" si="35"/>
        <v>1154893.6499999999</v>
      </c>
      <c r="P230" s="8">
        <v>125564038.33333334</v>
      </c>
      <c r="Q230" s="10">
        <f t="shared" si="38"/>
        <v>9.1976465979384768E-3</v>
      </c>
      <c r="R230" s="8">
        <f t="shared" si="36"/>
        <v>-9880000</v>
      </c>
      <c r="S230" s="8">
        <f t="shared" si="37"/>
        <v>-4640132.25</v>
      </c>
      <c r="T230" s="10">
        <f t="shared" si="39"/>
        <v>0.46964901315789476</v>
      </c>
    </row>
    <row r="231" spans="1:20" x14ac:dyDescent="0.25">
      <c r="A231">
        <v>22</v>
      </c>
      <c r="B231">
        <v>2024</v>
      </c>
      <c r="C231" t="s">
        <v>65</v>
      </c>
      <c r="D231" s="8">
        <v>1969505</v>
      </c>
      <c r="E231" s="8">
        <v>2781182.25</v>
      </c>
      <c r="F231" s="8">
        <v>2119034</v>
      </c>
      <c r="G231" s="8">
        <v>2299454.25</v>
      </c>
      <c r="H231" s="9">
        <f t="shared" si="30"/>
        <v>-149529</v>
      </c>
      <c r="I231" s="9">
        <f t="shared" si="31"/>
        <v>481728</v>
      </c>
      <c r="J231" s="9">
        <f t="shared" si="32"/>
        <v>-4465904.8499999996</v>
      </c>
      <c r="K231" s="9">
        <f t="shared" si="33"/>
        <v>5429360.8499999996</v>
      </c>
      <c r="L231" t="s">
        <v>15</v>
      </c>
      <c r="M231" s="11" t="s">
        <v>16</v>
      </c>
      <c r="N231" s="8">
        <f t="shared" si="34"/>
        <v>631257</v>
      </c>
      <c r="O231" s="8">
        <f t="shared" si="35"/>
        <v>4947632.8499999996</v>
      </c>
      <c r="P231" s="8">
        <v>100259365.72222222</v>
      </c>
      <c r="Q231" s="10">
        <f t="shared" si="38"/>
        <v>4.9348335832363741E-2</v>
      </c>
      <c r="R231" s="8">
        <f t="shared" si="36"/>
        <v>20054750</v>
      </c>
      <c r="S231" s="8">
        <f t="shared" si="37"/>
        <v>17173426.25</v>
      </c>
      <c r="T231" s="10">
        <f t="shared" si="39"/>
        <v>0.85632711701716546</v>
      </c>
    </row>
    <row r="232" spans="1:20" x14ac:dyDescent="0.25">
      <c r="A232">
        <v>23</v>
      </c>
      <c r="B232">
        <v>2024</v>
      </c>
      <c r="C232" t="s">
        <v>65</v>
      </c>
      <c r="D232" s="8">
        <v>25689374</v>
      </c>
      <c r="E232" s="8">
        <v>24248722.5</v>
      </c>
      <c r="F232" s="8">
        <v>15458861</v>
      </c>
      <c r="G232" s="8">
        <v>19671628.75</v>
      </c>
      <c r="H232" s="9">
        <f t="shared" si="30"/>
        <v>10230513</v>
      </c>
      <c r="I232" s="9">
        <f t="shared" si="31"/>
        <v>4577093.75</v>
      </c>
      <c r="J232" s="9">
        <f t="shared" si="32"/>
        <v>-370539.09999999963</v>
      </c>
      <c r="K232" s="9">
        <f t="shared" si="33"/>
        <v>9524726.5999999996</v>
      </c>
      <c r="L232" t="s">
        <v>15</v>
      </c>
      <c r="M232" s="11" t="s">
        <v>16</v>
      </c>
      <c r="N232" s="8">
        <f t="shared" si="34"/>
        <v>5653419.25</v>
      </c>
      <c r="O232" s="8">
        <f t="shared" si="35"/>
        <v>4947632.8499999996</v>
      </c>
      <c r="P232" s="8">
        <v>100259365.72222222</v>
      </c>
      <c r="Q232" s="10">
        <f t="shared" si="38"/>
        <v>4.9348335832363741E-2</v>
      </c>
      <c r="R232" s="8">
        <f t="shared" si="36"/>
        <v>20054750</v>
      </c>
      <c r="S232" s="8">
        <f t="shared" si="37"/>
        <v>17173426.25</v>
      </c>
      <c r="T232" s="10">
        <f t="shared" si="39"/>
        <v>0.85632711701716546</v>
      </c>
    </row>
    <row r="233" spans="1:20" x14ac:dyDescent="0.25">
      <c r="A233">
        <v>24</v>
      </c>
      <c r="B233">
        <v>2024</v>
      </c>
      <c r="C233" t="s">
        <v>65</v>
      </c>
      <c r="D233" s="8">
        <v>23369153</v>
      </c>
      <c r="E233" s="8">
        <v>24599925.5</v>
      </c>
      <c r="F233" s="8">
        <v>29352465</v>
      </c>
      <c r="G233" s="8">
        <v>20286074.25</v>
      </c>
      <c r="H233" s="9">
        <f t="shared" si="30"/>
        <v>-5983312</v>
      </c>
      <c r="I233" s="9">
        <f t="shared" si="31"/>
        <v>4313851.25</v>
      </c>
      <c r="J233" s="9">
        <f t="shared" si="32"/>
        <v>-633781.59999999963</v>
      </c>
      <c r="K233" s="9">
        <f t="shared" si="33"/>
        <v>9261484.0999999996</v>
      </c>
      <c r="L233" t="s">
        <v>15</v>
      </c>
      <c r="M233" s="11" t="s">
        <v>16</v>
      </c>
      <c r="N233" s="8">
        <f t="shared" si="34"/>
        <v>10297163.25</v>
      </c>
      <c r="O233" s="8">
        <f t="shared" si="35"/>
        <v>4947632.8499999996</v>
      </c>
      <c r="P233" s="8">
        <v>100259365.72222222</v>
      </c>
      <c r="Q233" s="10">
        <f t="shared" si="38"/>
        <v>4.9348335832363741E-2</v>
      </c>
      <c r="R233" s="8">
        <f t="shared" si="36"/>
        <v>20054750</v>
      </c>
      <c r="S233" s="8">
        <f t="shared" si="37"/>
        <v>17173426.25</v>
      </c>
      <c r="T233" s="10">
        <f t="shared" si="39"/>
        <v>0.85632711701716546</v>
      </c>
    </row>
    <row r="234" spans="1:20" x14ac:dyDescent="0.25">
      <c r="A234">
        <v>25</v>
      </c>
      <c r="B234">
        <v>2024</v>
      </c>
      <c r="C234" t="s">
        <v>65</v>
      </c>
      <c r="D234" s="8">
        <v>21023482</v>
      </c>
      <c r="E234" s="8">
        <v>24781558.5</v>
      </c>
      <c r="F234" s="8">
        <v>12784999</v>
      </c>
      <c r="G234" s="8">
        <v>20809111.75</v>
      </c>
      <c r="H234" s="9">
        <f t="shared" si="30"/>
        <v>8238483</v>
      </c>
      <c r="I234" s="9">
        <f t="shared" si="31"/>
        <v>3972446.75</v>
      </c>
      <c r="J234" s="9">
        <f t="shared" si="32"/>
        <v>-975186.09999999963</v>
      </c>
      <c r="K234" s="9">
        <f t="shared" si="33"/>
        <v>8920079.5999999996</v>
      </c>
      <c r="L234" t="s">
        <v>15</v>
      </c>
      <c r="M234" s="11" t="s">
        <v>16</v>
      </c>
      <c r="N234" s="8">
        <f t="shared" si="34"/>
        <v>4266036.25</v>
      </c>
      <c r="O234" s="8">
        <f t="shared" si="35"/>
        <v>4947632.8499999996</v>
      </c>
      <c r="P234" s="8">
        <v>100259365.72222222</v>
      </c>
      <c r="Q234" s="10">
        <f t="shared" si="38"/>
        <v>4.9348335832363741E-2</v>
      </c>
      <c r="R234" s="8">
        <f t="shared" si="36"/>
        <v>20054750</v>
      </c>
      <c r="S234" s="8">
        <f t="shared" si="37"/>
        <v>17173426.25</v>
      </c>
      <c r="T234" s="10">
        <f t="shared" si="39"/>
        <v>0.85632711701716546</v>
      </c>
    </row>
    <row r="235" spans="1:20" x14ac:dyDescent="0.25">
      <c r="A235">
        <v>26</v>
      </c>
      <c r="B235">
        <v>2024</v>
      </c>
      <c r="C235" t="s">
        <v>65</v>
      </c>
      <c r="D235" s="8">
        <v>23606748</v>
      </c>
      <c r="E235" s="8">
        <v>25263968.25</v>
      </c>
      <c r="F235" s="8">
        <v>15888153</v>
      </c>
      <c r="G235" s="8">
        <v>21435661.75</v>
      </c>
      <c r="H235" s="9">
        <f t="shared" si="30"/>
        <v>7718595</v>
      </c>
      <c r="I235" s="9">
        <f t="shared" si="31"/>
        <v>3828306.5</v>
      </c>
      <c r="J235" s="9">
        <f t="shared" si="32"/>
        <v>-1119326.3499999996</v>
      </c>
      <c r="K235" s="9">
        <f t="shared" si="33"/>
        <v>8775939.3499999996</v>
      </c>
      <c r="L235" t="s">
        <v>15</v>
      </c>
      <c r="M235" s="11" t="s">
        <v>16</v>
      </c>
      <c r="N235" s="8">
        <f t="shared" si="34"/>
        <v>3890288.5</v>
      </c>
      <c r="O235" s="8">
        <f t="shared" si="35"/>
        <v>4947632.8499999996</v>
      </c>
      <c r="P235" s="8">
        <v>100259365.72222222</v>
      </c>
      <c r="Q235" s="10">
        <f t="shared" si="38"/>
        <v>4.9348335832363741E-2</v>
      </c>
      <c r="R235" s="8">
        <f t="shared" si="36"/>
        <v>20054750</v>
      </c>
      <c r="S235" s="8">
        <f t="shared" si="37"/>
        <v>17173426.25</v>
      </c>
      <c r="T235" s="10">
        <f t="shared" si="39"/>
        <v>0.85632711701716546</v>
      </c>
    </row>
    <row r="236" spans="1:20" x14ac:dyDescent="0.25">
      <c r="A236">
        <v>22</v>
      </c>
      <c r="B236">
        <v>2024</v>
      </c>
      <c r="C236" t="s">
        <v>66</v>
      </c>
      <c r="D236" s="8">
        <v>3220272</v>
      </c>
      <c r="E236" s="8">
        <v>3702097.25</v>
      </c>
      <c r="F236" s="8">
        <v>6666094</v>
      </c>
      <c r="G236" s="8">
        <v>5338067.5</v>
      </c>
      <c r="H236" s="9">
        <f t="shared" si="30"/>
        <v>-3445822</v>
      </c>
      <c r="I236" s="9">
        <f t="shared" si="31"/>
        <v>-1635970.25</v>
      </c>
      <c r="J236" s="9">
        <f t="shared" si="32"/>
        <v>-6586591.1500000004</v>
      </c>
      <c r="K236" s="9">
        <f t="shared" si="33"/>
        <v>3314650.6500000004</v>
      </c>
      <c r="L236" t="s">
        <v>15</v>
      </c>
      <c r="M236" s="11" t="s">
        <v>16</v>
      </c>
      <c r="N236" s="8">
        <f t="shared" si="34"/>
        <v>1809851.75</v>
      </c>
      <c r="O236" s="8">
        <f t="shared" si="35"/>
        <v>4950620.9000000004</v>
      </c>
      <c r="P236" s="8">
        <v>151291731.44444442</v>
      </c>
      <c r="Q236" s="10">
        <f t="shared" si="38"/>
        <v>3.2722349415492742E-2</v>
      </c>
      <c r="R236" s="8">
        <f t="shared" si="36"/>
        <v>-34111341</v>
      </c>
      <c r="S236" s="8">
        <f t="shared" si="37"/>
        <v>-13499717.5</v>
      </c>
      <c r="T236" s="10">
        <f t="shared" si="39"/>
        <v>0.39575452340029671</v>
      </c>
    </row>
    <row r="237" spans="1:20" x14ac:dyDescent="0.25">
      <c r="A237">
        <v>23</v>
      </c>
      <c r="B237">
        <v>2024</v>
      </c>
      <c r="C237" t="s">
        <v>66</v>
      </c>
      <c r="D237" s="8">
        <v>41373414</v>
      </c>
      <c r="E237" s="8">
        <v>33464215.5</v>
      </c>
      <c r="F237" s="8">
        <v>44549956</v>
      </c>
      <c r="G237" s="8">
        <v>36370465</v>
      </c>
      <c r="H237" s="9">
        <f t="shared" si="30"/>
        <v>-3176542</v>
      </c>
      <c r="I237" s="9">
        <f t="shared" si="31"/>
        <v>-2906249.5</v>
      </c>
      <c r="J237" s="9">
        <f t="shared" si="32"/>
        <v>-7856870.4000000004</v>
      </c>
      <c r="K237" s="9">
        <f t="shared" si="33"/>
        <v>2044371.4000000004</v>
      </c>
      <c r="L237" t="s">
        <v>15</v>
      </c>
      <c r="M237" s="11" t="s">
        <v>16</v>
      </c>
      <c r="N237" s="8">
        <f t="shared" si="34"/>
        <v>270292.5</v>
      </c>
      <c r="O237" s="8">
        <f t="shared" si="35"/>
        <v>4950620.9000000004</v>
      </c>
      <c r="P237" s="8">
        <v>151291731.44444442</v>
      </c>
      <c r="Q237" s="10">
        <f t="shared" si="38"/>
        <v>3.2722349415492742E-2</v>
      </c>
      <c r="R237" s="8">
        <f t="shared" si="36"/>
        <v>-34111341</v>
      </c>
      <c r="S237" s="8">
        <f t="shared" si="37"/>
        <v>-13499717.5</v>
      </c>
      <c r="T237" s="10">
        <f t="shared" si="39"/>
        <v>0.39575452340029671</v>
      </c>
    </row>
    <row r="238" spans="1:20" x14ac:dyDescent="0.25">
      <c r="A238">
        <v>24</v>
      </c>
      <c r="B238">
        <v>2024</v>
      </c>
      <c r="C238" t="s">
        <v>66</v>
      </c>
      <c r="D238" s="8">
        <v>32014181</v>
      </c>
      <c r="E238" s="8">
        <v>33121658.25</v>
      </c>
      <c r="F238" s="8">
        <v>48838086</v>
      </c>
      <c r="G238" s="8">
        <v>36401164</v>
      </c>
      <c r="H238" s="9">
        <f t="shared" si="30"/>
        <v>-16823905</v>
      </c>
      <c r="I238" s="9">
        <f t="shared" si="31"/>
        <v>-3279505.75</v>
      </c>
      <c r="J238" s="9">
        <f t="shared" si="32"/>
        <v>-8230126.6500000004</v>
      </c>
      <c r="K238" s="9">
        <f t="shared" si="33"/>
        <v>1671115.1500000004</v>
      </c>
      <c r="L238" t="s">
        <v>15</v>
      </c>
      <c r="M238" s="11" t="s">
        <v>16</v>
      </c>
      <c r="N238" s="8">
        <f t="shared" si="34"/>
        <v>13544399.25</v>
      </c>
      <c r="O238" s="8">
        <f t="shared" si="35"/>
        <v>4950620.9000000004</v>
      </c>
      <c r="P238" s="8">
        <v>151291731.44444442</v>
      </c>
      <c r="Q238" s="10">
        <f t="shared" si="38"/>
        <v>3.2722349415492742E-2</v>
      </c>
      <c r="R238" s="8">
        <f t="shared" si="36"/>
        <v>-34111341</v>
      </c>
      <c r="S238" s="8">
        <f t="shared" si="37"/>
        <v>-13499717.5</v>
      </c>
      <c r="T238" s="10">
        <f t="shared" si="39"/>
        <v>0.39575452340029671</v>
      </c>
    </row>
    <row r="239" spans="1:20" x14ac:dyDescent="0.25">
      <c r="A239">
        <v>25</v>
      </c>
      <c r="B239">
        <v>2024</v>
      </c>
      <c r="C239" t="s">
        <v>66</v>
      </c>
      <c r="D239" s="8">
        <v>34669855</v>
      </c>
      <c r="E239" s="8">
        <v>33725371.5</v>
      </c>
      <c r="F239" s="8">
        <v>44080125</v>
      </c>
      <c r="G239" s="8">
        <v>36077821</v>
      </c>
      <c r="H239" s="9">
        <f t="shared" si="30"/>
        <v>-9410270</v>
      </c>
      <c r="I239" s="9">
        <f t="shared" si="31"/>
        <v>-2352449.5</v>
      </c>
      <c r="J239" s="9">
        <f t="shared" si="32"/>
        <v>-7303070.4000000004</v>
      </c>
      <c r="K239" s="9">
        <f t="shared" si="33"/>
        <v>2598171.4000000004</v>
      </c>
      <c r="L239" t="s">
        <v>15</v>
      </c>
      <c r="M239" s="11" t="s">
        <v>16</v>
      </c>
      <c r="N239" s="8">
        <f t="shared" si="34"/>
        <v>7057820.5</v>
      </c>
      <c r="O239" s="8">
        <f t="shared" si="35"/>
        <v>4950620.9000000004</v>
      </c>
      <c r="P239" s="8">
        <v>151291731.44444442</v>
      </c>
      <c r="Q239" s="10">
        <f t="shared" si="38"/>
        <v>3.2722349415492742E-2</v>
      </c>
      <c r="R239" s="8">
        <f t="shared" si="36"/>
        <v>-34111341</v>
      </c>
      <c r="S239" s="8">
        <f t="shared" si="37"/>
        <v>-13499717.5</v>
      </c>
      <c r="T239" s="10">
        <f t="shared" si="39"/>
        <v>0.39575452340029671</v>
      </c>
    </row>
    <row r="240" spans="1:20" x14ac:dyDescent="0.25">
      <c r="A240">
        <v>26</v>
      </c>
      <c r="B240">
        <v>2024</v>
      </c>
      <c r="C240" t="s">
        <v>66</v>
      </c>
      <c r="D240" s="8">
        <v>32388098</v>
      </c>
      <c r="E240" s="8">
        <v>33943553</v>
      </c>
      <c r="F240" s="8">
        <v>33642900</v>
      </c>
      <c r="G240" s="8">
        <v>37269095.5</v>
      </c>
      <c r="H240" s="9">
        <f t="shared" si="30"/>
        <v>-1254802</v>
      </c>
      <c r="I240" s="9">
        <f t="shared" si="31"/>
        <v>-3325542.5</v>
      </c>
      <c r="J240" s="9">
        <f t="shared" si="32"/>
        <v>-8276163.4000000004</v>
      </c>
      <c r="K240" s="9">
        <f t="shared" si="33"/>
        <v>1625078.4000000004</v>
      </c>
      <c r="L240" t="s">
        <v>15</v>
      </c>
      <c r="M240" s="11" t="s">
        <v>16</v>
      </c>
      <c r="N240" s="8">
        <f t="shared" si="34"/>
        <v>2070740.5</v>
      </c>
      <c r="O240" s="8">
        <f t="shared" si="35"/>
        <v>4950620.9000000004</v>
      </c>
      <c r="P240" s="8">
        <v>151291731.44444442</v>
      </c>
      <c r="Q240" s="10">
        <f t="shared" si="38"/>
        <v>3.2722349415492742E-2</v>
      </c>
      <c r="R240" s="8">
        <f t="shared" si="36"/>
        <v>-34111341</v>
      </c>
      <c r="S240" s="8">
        <f t="shared" si="37"/>
        <v>-13499717.5</v>
      </c>
      <c r="T240" s="10">
        <f t="shared" si="39"/>
        <v>0.39575452340029671</v>
      </c>
    </row>
    <row r="241" spans="1:20" x14ac:dyDescent="0.25">
      <c r="A241">
        <v>22</v>
      </c>
      <c r="B241">
        <v>2024</v>
      </c>
      <c r="C241" t="s">
        <v>67</v>
      </c>
      <c r="D241" s="8">
        <v>3508009</v>
      </c>
      <c r="E241" s="8">
        <v>2935158.75</v>
      </c>
      <c r="F241" s="8">
        <v>1583010</v>
      </c>
      <c r="G241" s="8">
        <v>2354538.5</v>
      </c>
      <c r="H241" s="9">
        <f t="shared" si="30"/>
        <v>1924999</v>
      </c>
      <c r="I241" s="9">
        <f t="shared" si="31"/>
        <v>580620.25</v>
      </c>
      <c r="J241" s="9">
        <f t="shared" si="32"/>
        <v>-4068516.8</v>
      </c>
      <c r="K241" s="9">
        <f t="shared" si="33"/>
        <v>5229757.3</v>
      </c>
      <c r="L241" t="s">
        <v>19</v>
      </c>
      <c r="M241" t="s">
        <v>20</v>
      </c>
      <c r="N241" s="8">
        <f t="shared" si="34"/>
        <v>1344378.75</v>
      </c>
      <c r="O241" s="8">
        <f t="shared" si="35"/>
        <v>4649137.05</v>
      </c>
      <c r="P241" s="8">
        <v>81357574.583333343</v>
      </c>
      <c r="Q241" s="10">
        <f t="shared" si="38"/>
        <v>5.7144489296911849E-2</v>
      </c>
      <c r="R241" s="8">
        <f t="shared" si="36"/>
        <v>2787076</v>
      </c>
      <c r="S241" s="8">
        <f t="shared" si="37"/>
        <v>7471536.75</v>
      </c>
      <c r="T241" s="10">
        <f t="shared" si="39"/>
        <v>2.68077969527921</v>
      </c>
    </row>
    <row r="242" spans="1:20" x14ac:dyDescent="0.25">
      <c r="A242">
        <v>23</v>
      </c>
      <c r="B242">
        <v>2024</v>
      </c>
      <c r="C242" t="s">
        <v>67</v>
      </c>
      <c r="D242" s="8">
        <v>28145492</v>
      </c>
      <c r="E242" s="8">
        <v>22370905</v>
      </c>
      <c r="F242" s="8">
        <v>21382419</v>
      </c>
      <c r="G242" s="8">
        <v>20445083.75</v>
      </c>
      <c r="H242" s="9">
        <f t="shared" si="30"/>
        <v>6763073</v>
      </c>
      <c r="I242" s="9">
        <f t="shared" si="31"/>
        <v>1925821.25</v>
      </c>
      <c r="J242" s="9">
        <f t="shared" si="32"/>
        <v>-2723315.8</v>
      </c>
      <c r="K242" s="9">
        <f t="shared" si="33"/>
        <v>6574958.2999999998</v>
      </c>
      <c r="L242" t="s">
        <v>19</v>
      </c>
      <c r="M242" t="s">
        <v>20</v>
      </c>
      <c r="N242" s="8">
        <f t="shared" si="34"/>
        <v>4837251.75</v>
      </c>
      <c r="O242" s="8">
        <f t="shared" si="35"/>
        <v>4649137.05</v>
      </c>
      <c r="P242" s="8">
        <v>81357574.583333343</v>
      </c>
      <c r="Q242" s="10">
        <f t="shared" si="38"/>
        <v>5.7144489296911849E-2</v>
      </c>
      <c r="R242" s="8">
        <f t="shared" si="36"/>
        <v>2787076</v>
      </c>
      <c r="S242" s="8">
        <f t="shared" si="37"/>
        <v>7471536.75</v>
      </c>
      <c r="T242" s="10">
        <f t="shared" si="39"/>
        <v>2.68077969527921</v>
      </c>
    </row>
    <row r="243" spans="1:20" x14ac:dyDescent="0.25">
      <c r="A243">
        <v>24</v>
      </c>
      <c r="B243">
        <v>2024</v>
      </c>
      <c r="C243" t="s">
        <v>67</v>
      </c>
      <c r="D243" s="8">
        <v>21724818</v>
      </c>
      <c r="E243" s="8">
        <v>22664330.5</v>
      </c>
      <c r="F243" s="8">
        <v>27332751</v>
      </c>
      <c r="G243" s="8">
        <v>20778612.75</v>
      </c>
      <c r="H243" s="9">
        <f t="shared" si="30"/>
        <v>-5607933</v>
      </c>
      <c r="I243" s="9">
        <f t="shared" si="31"/>
        <v>1885717.75</v>
      </c>
      <c r="J243" s="9">
        <f t="shared" si="32"/>
        <v>-2763419.3</v>
      </c>
      <c r="K243" s="9">
        <f t="shared" si="33"/>
        <v>6534854.7999999998</v>
      </c>
      <c r="L243" t="s">
        <v>19</v>
      </c>
      <c r="M243" t="s">
        <v>20</v>
      </c>
      <c r="N243" s="8">
        <f t="shared" si="34"/>
        <v>7493650.75</v>
      </c>
      <c r="O243" s="8">
        <f t="shared" si="35"/>
        <v>4649137.05</v>
      </c>
      <c r="P243" s="8">
        <v>81357574.583333343</v>
      </c>
      <c r="Q243" s="10">
        <f t="shared" si="38"/>
        <v>5.7144489296911849E-2</v>
      </c>
      <c r="R243" s="8">
        <f t="shared" si="36"/>
        <v>2787076</v>
      </c>
      <c r="S243" s="8">
        <f t="shared" si="37"/>
        <v>7471536.75</v>
      </c>
      <c r="T243" s="10">
        <f t="shared" si="39"/>
        <v>2.68077969527921</v>
      </c>
    </row>
    <row r="244" spans="1:20" x14ac:dyDescent="0.25">
      <c r="A244">
        <v>25</v>
      </c>
      <c r="B244">
        <v>2024</v>
      </c>
      <c r="C244" t="s">
        <v>67</v>
      </c>
      <c r="D244" s="8">
        <v>23124420</v>
      </c>
      <c r="E244" s="8">
        <v>22843156.5</v>
      </c>
      <c r="F244" s="8">
        <v>18186427</v>
      </c>
      <c r="G244" s="8">
        <v>21004145.25</v>
      </c>
      <c r="H244" s="9">
        <f t="shared" si="30"/>
        <v>4937993</v>
      </c>
      <c r="I244" s="9">
        <f t="shared" si="31"/>
        <v>1839011.25</v>
      </c>
      <c r="J244" s="9">
        <f t="shared" si="32"/>
        <v>-2810125.8</v>
      </c>
      <c r="K244" s="9">
        <f t="shared" si="33"/>
        <v>6488148.2999999998</v>
      </c>
      <c r="L244" t="s">
        <v>19</v>
      </c>
      <c r="M244" t="s">
        <v>20</v>
      </c>
      <c r="N244" s="8">
        <f t="shared" si="34"/>
        <v>3098981.75</v>
      </c>
      <c r="O244" s="8">
        <f t="shared" si="35"/>
        <v>4649137.05</v>
      </c>
      <c r="P244" s="8">
        <v>81357574.583333343</v>
      </c>
      <c r="Q244" s="10">
        <f t="shared" si="38"/>
        <v>5.7144489296911849E-2</v>
      </c>
      <c r="R244" s="8">
        <f t="shared" si="36"/>
        <v>2787076</v>
      </c>
      <c r="S244" s="8">
        <f t="shared" si="37"/>
        <v>7471536.75</v>
      </c>
      <c r="T244" s="10">
        <f t="shared" si="39"/>
        <v>2.68077969527921</v>
      </c>
    </row>
    <row r="245" spans="1:20" x14ac:dyDescent="0.25">
      <c r="A245">
        <v>26</v>
      </c>
      <c r="B245">
        <v>2024</v>
      </c>
      <c r="C245" t="s">
        <v>67</v>
      </c>
      <c r="D245" s="8">
        <v>24087467</v>
      </c>
      <c r="E245" s="8">
        <v>22790941</v>
      </c>
      <c r="F245" s="8">
        <v>29318523</v>
      </c>
      <c r="G245" s="8">
        <v>21550574.75</v>
      </c>
      <c r="H245" s="9">
        <f t="shared" si="30"/>
        <v>-5231056</v>
      </c>
      <c r="I245" s="9">
        <f t="shared" si="31"/>
        <v>1240366.25</v>
      </c>
      <c r="J245" s="9">
        <f t="shared" si="32"/>
        <v>-3408770.8</v>
      </c>
      <c r="K245" s="9">
        <f t="shared" si="33"/>
        <v>5889503.2999999998</v>
      </c>
      <c r="L245" t="s">
        <v>19</v>
      </c>
      <c r="M245" t="s">
        <v>20</v>
      </c>
      <c r="N245" s="8">
        <f t="shared" si="34"/>
        <v>6471422.25</v>
      </c>
      <c r="O245" s="8">
        <f t="shared" si="35"/>
        <v>4649137.05</v>
      </c>
      <c r="P245" s="8">
        <v>81357574.583333343</v>
      </c>
      <c r="Q245" s="10">
        <f t="shared" si="38"/>
        <v>5.7144489296911849E-2</v>
      </c>
      <c r="R245" s="8">
        <f t="shared" si="36"/>
        <v>2787076</v>
      </c>
      <c r="S245" s="8">
        <f t="shared" si="37"/>
        <v>7471536.75</v>
      </c>
      <c r="T245" s="10">
        <f t="shared" si="39"/>
        <v>2.68077969527921</v>
      </c>
    </row>
    <row r="246" spans="1:20" x14ac:dyDescent="0.25">
      <c r="A246">
        <v>22</v>
      </c>
      <c r="B246">
        <v>2024</v>
      </c>
      <c r="C246" t="s">
        <v>68</v>
      </c>
      <c r="D246" s="8">
        <v>2016613</v>
      </c>
      <c r="E246" s="8">
        <v>1980894.125</v>
      </c>
      <c r="F246" s="8">
        <v>2981854</v>
      </c>
      <c r="G246" s="8">
        <v>2345302.25</v>
      </c>
      <c r="H246" s="9">
        <f t="shared" si="30"/>
        <v>-965241</v>
      </c>
      <c r="I246" s="9">
        <f t="shared" si="31"/>
        <v>-364408.125</v>
      </c>
      <c r="J246" s="9">
        <f t="shared" si="32"/>
        <v>-2158498.375</v>
      </c>
      <c r="K246" s="9">
        <f t="shared" si="33"/>
        <v>1429682.125</v>
      </c>
      <c r="L246" t="s">
        <v>19</v>
      </c>
      <c r="M246" t="s">
        <v>20</v>
      </c>
      <c r="N246" s="8">
        <f t="shared" si="34"/>
        <v>600832.875</v>
      </c>
      <c r="O246" s="8">
        <f t="shared" si="35"/>
        <v>1794090.25</v>
      </c>
      <c r="P246" s="8">
        <v>79274608.888888896</v>
      </c>
      <c r="Q246" s="10">
        <f t="shared" si="38"/>
        <v>2.2631335242720561E-2</v>
      </c>
      <c r="R246" s="8">
        <f t="shared" si="36"/>
        <v>-1976527</v>
      </c>
      <c r="S246" s="8">
        <f t="shared" si="37"/>
        <v>-3672965</v>
      </c>
      <c r="T246" s="10">
        <f t="shared" si="39"/>
        <v>1.8582923481439919</v>
      </c>
    </row>
    <row r="247" spans="1:20" x14ac:dyDescent="0.25">
      <c r="A247">
        <v>23</v>
      </c>
      <c r="B247">
        <v>2024</v>
      </c>
      <c r="C247" t="s">
        <v>68</v>
      </c>
      <c r="D247" s="8">
        <v>21062108</v>
      </c>
      <c r="E247" s="8">
        <v>16811592.25</v>
      </c>
      <c r="F247" s="8">
        <v>17971849</v>
      </c>
      <c r="G247" s="8">
        <v>17136005</v>
      </c>
      <c r="H247" s="9">
        <f t="shared" si="30"/>
        <v>3090259</v>
      </c>
      <c r="I247" s="9">
        <f t="shared" si="31"/>
        <v>-324412.75</v>
      </c>
      <c r="J247" s="9">
        <f t="shared" si="32"/>
        <v>-2118503</v>
      </c>
      <c r="K247" s="9">
        <f t="shared" si="33"/>
        <v>1469677.5</v>
      </c>
      <c r="L247" t="s">
        <v>19</v>
      </c>
      <c r="M247" t="s">
        <v>20</v>
      </c>
      <c r="N247" s="8">
        <f t="shared" si="34"/>
        <v>3414671.75</v>
      </c>
      <c r="O247" s="8">
        <f t="shared" si="35"/>
        <v>1794090.25</v>
      </c>
      <c r="P247" s="8">
        <v>79274608.888888896</v>
      </c>
      <c r="Q247" s="10">
        <f t="shared" si="38"/>
        <v>2.2631335242720561E-2</v>
      </c>
      <c r="R247" s="8">
        <f t="shared" si="36"/>
        <v>-1976527</v>
      </c>
      <c r="S247" s="8">
        <f t="shared" si="37"/>
        <v>-3672965</v>
      </c>
      <c r="T247" s="10">
        <f t="shared" si="39"/>
        <v>1.8582923481439919</v>
      </c>
    </row>
    <row r="248" spans="1:20" x14ac:dyDescent="0.25">
      <c r="A248">
        <v>24</v>
      </c>
      <c r="B248">
        <v>2024</v>
      </c>
      <c r="C248" t="s">
        <v>68</v>
      </c>
      <c r="D248" s="8">
        <v>19200292</v>
      </c>
      <c r="E248" s="8">
        <v>16891567.625</v>
      </c>
      <c r="F248" s="8">
        <v>19563897</v>
      </c>
      <c r="G248" s="8">
        <v>17355037.25</v>
      </c>
      <c r="H248" s="9">
        <f t="shared" si="30"/>
        <v>-363605</v>
      </c>
      <c r="I248" s="9">
        <f t="shared" si="31"/>
        <v>-463469.625</v>
      </c>
      <c r="J248" s="9">
        <f t="shared" si="32"/>
        <v>-2257559.875</v>
      </c>
      <c r="K248" s="9">
        <f t="shared" si="33"/>
        <v>1330620.625</v>
      </c>
      <c r="L248" t="s">
        <v>19</v>
      </c>
      <c r="M248" t="s">
        <v>20</v>
      </c>
      <c r="N248" s="8">
        <f t="shared" si="34"/>
        <v>99864.625</v>
      </c>
      <c r="O248" s="8">
        <f t="shared" si="35"/>
        <v>1794090.25</v>
      </c>
      <c r="P248" s="8">
        <v>79274608.888888896</v>
      </c>
      <c r="Q248" s="10">
        <f t="shared" si="38"/>
        <v>2.2631335242720561E-2</v>
      </c>
      <c r="R248" s="8">
        <f t="shared" si="36"/>
        <v>-1976527</v>
      </c>
      <c r="S248" s="8">
        <f t="shared" si="37"/>
        <v>-3672965</v>
      </c>
      <c r="T248" s="10">
        <f t="shared" si="39"/>
        <v>1.8582923481439919</v>
      </c>
    </row>
    <row r="249" spans="1:20" x14ac:dyDescent="0.25">
      <c r="A249">
        <v>25</v>
      </c>
      <c r="B249">
        <v>2024</v>
      </c>
      <c r="C249" t="s">
        <v>68</v>
      </c>
      <c r="D249" s="8">
        <v>18429857</v>
      </c>
      <c r="E249" s="8">
        <v>16968039.25</v>
      </c>
      <c r="F249" s="8">
        <v>22521536</v>
      </c>
      <c r="G249" s="8">
        <v>18023544.5</v>
      </c>
      <c r="H249" s="9">
        <f t="shared" si="30"/>
        <v>-4091679</v>
      </c>
      <c r="I249" s="9">
        <f t="shared" si="31"/>
        <v>-1055505.25</v>
      </c>
      <c r="J249" s="9">
        <f t="shared" si="32"/>
        <v>-2849595.5</v>
      </c>
      <c r="K249" s="9">
        <f t="shared" si="33"/>
        <v>738585</v>
      </c>
      <c r="L249" t="s">
        <v>19</v>
      </c>
      <c r="M249" t="s">
        <v>20</v>
      </c>
      <c r="N249" s="8">
        <f t="shared" si="34"/>
        <v>3036173.75</v>
      </c>
      <c r="O249" s="8">
        <f t="shared" si="35"/>
        <v>1794090.25</v>
      </c>
      <c r="P249" s="8">
        <v>79274608.888888896</v>
      </c>
      <c r="Q249" s="10">
        <f t="shared" si="38"/>
        <v>2.2631335242720561E-2</v>
      </c>
      <c r="R249" s="8">
        <f t="shared" si="36"/>
        <v>-1976527</v>
      </c>
      <c r="S249" s="8">
        <f t="shared" si="37"/>
        <v>-3672965</v>
      </c>
      <c r="T249" s="10">
        <f t="shared" si="39"/>
        <v>1.8582923481439919</v>
      </c>
    </row>
    <row r="250" spans="1:20" x14ac:dyDescent="0.25">
      <c r="A250">
        <v>26</v>
      </c>
      <c r="B250">
        <v>2024</v>
      </c>
      <c r="C250" t="s">
        <v>68</v>
      </c>
      <c r="D250" s="8">
        <v>16080545</v>
      </c>
      <c r="E250" s="8">
        <v>16981677.75</v>
      </c>
      <c r="F250" s="8">
        <v>15726806</v>
      </c>
      <c r="G250" s="8">
        <v>18446847</v>
      </c>
      <c r="H250" s="9">
        <f t="shared" si="30"/>
        <v>353739</v>
      </c>
      <c r="I250" s="9">
        <f t="shared" si="31"/>
        <v>-1465169.25</v>
      </c>
      <c r="J250" s="9">
        <f t="shared" si="32"/>
        <v>-3259259.5</v>
      </c>
      <c r="K250" s="9">
        <f t="shared" si="33"/>
        <v>328921</v>
      </c>
      <c r="L250" t="s">
        <v>19</v>
      </c>
      <c r="M250" t="s">
        <v>20</v>
      </c>
      <c r="N250" s="8">
        <f t="shared" si="34"/>
        <v>1818908.25</v>
      </c>
      <c r="O250" s="8">
        <f t="shared" si="35"/>
        <v>1794090.25</v>
      </c>
      <c r="P250" s="8">
        <v>79274608.888888896</v>
      </c>
      <c r="Q250" s="10">
        <f t="shared" si="38"/>
        <v>2.2631335242720561E-2</v>
      </c>
      <c r="R250" s="8">
        <f t="shared" si="36"/>
        <v>-1976527</v>
      </c>
      <c r="S250" s="8">
        <f t="shared" si="37"/>
        <v>-3672965</v>
      </c>
      <c r="T250" s="10">
        <f t="shared" si="39"/>
        <v>1.8582923481439919</v>
      </c>
    </row>
    <row r="251" spans="1:20" x14ac:dyDescent="0.25">
      <c r="A251">
        <v>22</v>
      </c>
      <c r="B251">
        <v>2024</v>
      </c>
      <c r="C251" t="s">
        <v>69</v>
      </c>
      <c r="D251" s="8">
        <v>628548</v>
      </c>
      <c r="E251" s="8">
        <v>744507.8125</v>
      </c>
      <c r="F251" s="8">
        <v>1441197</v>
      </c>
      <c r="G251" s="8">
        <v>2191930.25</v>
      </c>
      <c r="H251" s="9">
        <f t="shared" si="30"/>
        <v>-812649</v>
      </c>
      <c r="I251" s="9">
        <f t="shared" si="31"/>
        <v>-1447422.4375</v>
      </c>
      <c r="J251" s="9">
        <f t="shared" si="32"/>
        <v>-4368812.6749999998</v>
      </c>
      <c r="K251" s="9">
        <f t="shared" si="33"/>
        <v>1473967.7999999998</v>
      </c>
      <c r="L251" t="s">
        <v>28</v>
      </c>
      <c r="M251" t="s">
        <v>29</v>
      </c>
      <c r="N251" s="8">
        <f t="shared" si="34"/>
        <v>634773.4375</v>
      </c>
      <c r="O251" s="8">
        <f t="shared" si="35"/>
        <v>2921390.2374999998</v>
      </c>
      <c r="P251" s="8">
        <v>91454445.805555552</v>
      </c>
      <c r="Q251" s="10">
        <f t="shared" si="38"/>
        <v>3.1943665633393792E-2</v>
      </c>
      <c r="R251" s="8">
        <f t="shared" si="36"/>
        <v>-68593280</v>
      </c>
      <c r="S251" s="8">
        <f t="shared" si="37"/>
        <v>-55255875.6875</v>
      </c>
      <c r="T251" s="10">
        <f t="shared" si="39"/>
        <v>0.80555814924581537</v>
      </c>
    </row>
    <row r="252" spans="1:20" x14ac:dyDescent="0.25">
      <c r="A252">
        <v>23</v>
      </c>
      <c r="B252">
        <v>2024</v>
      </c>
      <c r="C252" t="s">
        <v>69</v>
      </c>
      <c r="D252" s="8">
        <v>11969281</v>
      </c>
      <c r="E252" s="8">
        <v>11855274.5625</v>
      </c>
      <c r="F252" s="8">
        <v>26179239</v>
      </c>
      <c r="G252" s="8">
        <v>24703341.75</v>
      </c>
      <c r="H252" s="9">
        <f t="shared" si="30"/>
        <v>-14209958</v>
      </c>
      <c r="I252" s="9">
        <f t="shared" si="31"/>
        <v>-12848067.1875</v>
      </c>
      <c r="J252" s="9">
        <f t="shared" si="32"/>
        <v>-15769457.425000001</v>
      </c>
      <c r="K252" s="9">
        <f t="shared" si="33"/>
        <v>-9926676.9499999993</v>
      </c>
      <c r="L252" t="s">
        <v>28</v>
      </c>
      <c r="M252" t="s">
        <v>29</v>
      </c>
      <c r="N252" s="8">
        <f t="shared" si="34"/>
        <v>1361890.8125</v>
      </c>
      <c r="O252" s="8">
        <f t="shared" si="35"/>
        <v>2921390.2374999998</v>
      </c>
      <c r="P252" s="8">
        <v>91454445.805555552</v>
      </c>
      <c r="Q252" s="10">
        <f t="shared" si="38"/>
        <v>3.1943665633393792E-2</v>
      </c>
      <c r="R252" s="8">
        <f t="shared" si="36"/>
        <v>-68593280</v>
      </c>
      <c r="S252" s="8">
        <f t="shared" si="37"/>
        <v>-55255875.6875</v>
      </c>
      <c r="T252" s="10">
        <f t="shared" si="39"/>
        <v>0.80555814924581537</v>
      </c>
    </row>
    <row r="253" spans="1:20" x14ac:dyDescent="0.25">
      <c r="A253">
        <v>24</v>
      </c>
      <c r="B253">
        <v>2024</v>
      </c>
      <c r="C253" t="s">
        <v>69</v>
      </c>
      <c r="D253" s="8">
        <v>10554370</v>
      </c>
      <c r="E253" s="8">
        <v>11900479.8125</v>
      </c>
      <c r="F253" s="8">
        <v>30649049</v>
      </c>
      <c r="G253" s="8">
        <v>24556015.5</v>
      </c>
      <c r="H253" s="9">
        <f t="shared" si="30"/>
        <v>-20094679</v>
      </c>
      <c r="I253" s="9">
        <f t="shared" si="31"/>
        <v>-12655535.6875</v>
      </c>
      <c r="J253" s="9">
        <f t="shared" si="32"/>
        <v>-15576925.925000001</v>
      </c>
      <c r="K253" s="9">
        <f t="shared" si="33"/>
        <v>-9734145.4499999993</v>
      </c>
      <c r="L253" t="s">
        <v>28</v>
      </c>
      <c r="M253" t="s">
        <v>29</v>
      </c>
      <c r="N253" s="8">
        <f t="shared" si="34"/>
        <v>7439143.3125</v>
      </c>
      <c r="O253" s="8">
        <f t="shared" si="35"/>
        <v>2921390.2374999998</v>
      </c>
      <c r="P253" s="8">
        <v>91454445.805555552</v>
      </c>
      <c r="Q253" s="10">
        <f t="shared" si="38"/>
        <v>3.1943665633393792E-2</v>
      </c>
      <c r="R253" s="8">
        <f t="shared" si="36"/>
        <v>-68593280</v>
      </c>
      <c r="S253" s="8">
        <f t="shared" si="37"/>
        <v>-55255875.6875</v>
      </c>
      <c r="T253" s="10">
        <f t="shared" si="39"/>
        <v>0.80555814924581537</v>
      </c>
    </row>
    <row r="254" spans="1:20" x14ac:dyDescent="0.25">
      <c r="A254">
        <v>25</v>
      </c>
      <c r="B254">
        <v>2024</v>
      </c>
      <c r="C254" t="s">
        <v>69</v>
      </c>
      <c r="D254" s="8">
        <v>15147597</v>
      </c>
      <c r="E254" s="8">
        <v>11706772.375</v>
      </c>
      <c r="F254" s="8">
        <v>31570128</v>
      </c>
      <c r="G254" s="8">
        <v>25825276.75</v>
      </c>
      <c r="H254" s="9">
        <f t="shared" si="30"/>
        <v>-16422531</v>
      </c>
      <c r="I254" s="9">
        <f t="shared" si="31"/>
        <v>-14118504.375</v>
      </c>
      <c r="J254" s="9">
        <f t="shared" si="32"/>
        <v>-17039894.612500001</v>
      </c>
      <c r="K254" s="9">
        <f t="shared" si="33"/>
        <v>-11197114.137499999</v>
      </c>
      <c r="L254" t="s">
        <v>28</v>
      </c>
      <c r="M254" t="s">
        <v>29</v>
      </c>
      <c r="N254" s="8">
        <f t="shared" si="34"/>
        <v>2304026.625</v>
      </c>
      <c r="O254" s="8">
        <f t="shared" si="35"/>
        <v>2921390.2374999998</v>
      </c>
      <c r="P254" s="8">
        <v>91454445.805555552</v>
      </c>
      <c r="Q254" s="10">
        <f t="shared" si="38"/>
        <v>3.1943665633393792E-2</v>
      </c>
      <c r="R254" s="8">
        <f t="shared" si="36"/>
        <v>-68593280</v>
      </c>
      <c r="S254" s="8">
        <f t="shared" si="37"/>
        <v>-55255875.6875</v>
      </c>
      <c r="T254" s="10">
        <f t="shared" si="39"/>
        <v>0.80555814924581537</v>
      </c>
    </row>
    <row r="255" spans="1:20" x14ac:dyDescent="0.25">
      <c r="A255">
        <v>26</v>
      </c>
      <c r="B255">
        <v>2024</v>
      </c>
      <c r="C255" t="s">
        <v>69</v>
      </c>
      <c r="D255" s="8">
        <v>8331041</v>
      </c>
      <c r="E255" s="8">
        <v>11551627.25</v>
      </c>
      <c r="F255" s="8">
        <v>25384504</v>
      </c>
      <c r="G255" s="8">
        <v>25737973.25</v>
      </c>
      <c r="H255" s="9">
        <f t="shared" si="30"/>
        <v>-17053463</v>
      </c>
      <c r="I255" s="9">
        <f t="shared" si="31"/>
        <v>-14186346</v>
      </c>
      <c r="J255" s="9">
        <f t="shared" si="32"/>
        <v>-17107736.237500001</v>
      </c>
      <c r="K255" s="9">
        <f t="shared" si="33"/>
        <v>-11264955.762499999</v>
      </c>
      <c r="L255" t="s">
        <v>28</v>
      </c>
      <c r="M255" t="s">
        <v>29</v>
      </c>
      <c r="N255" s="8">
        <f t="shared" si="34"/>
        <v>2867117</v>
      </c>
      <c r="O255" s="8">
        <f t="shared" si="35"/>
        <v>2921390.2374999998</v>
      </c>
      <c r="P255" s="8">
        <v>91454445.805555552</v>
      </c>
      <c r="Q255" s="10">
        <f t="shared" si="38"/>
        <v>3.1943665633393792E-2</v>
      </c>
      <c r="R255" s="8">
        <f t="shared" si="36"/>
        <v>-68593280</v>
      </c>
      <c r="S255" s="8">
        <f t="shared" si="37"/>
        <v>-55255875.6875</v>
      </c>
      <c r="T255" s="10">
        <f t="shared" si="39"/>
        <v>0.80555814924581537</v>
      </c>
    </row>
    <row r="262" spans="8:9" x14ac:dyDescent="0.25">
      <c r="H262" s="8"/>
      <c r="I262" s="8"/>
    </row>
    <row r="263" spans="8:9" x14ac:dyDescent="0.25">
      <c r="H263" s="8"/>
      <c r="I263" s="8"/>
    </row>
    <row r="264" spans="8:9" x14ac:dyDescent="0.25">
      <c r="H264" s="8"/>
      <c r="I264" s="8"/>
    </row>
    <row r="265" spans="8:9" x14ac:dyDescent="0.25">
      <c r="H265" s="8"/>
      <c r="I265" s="8"/>
    </row>
    <row r="266" spans="8:9" x14ac:dyDescent="0.25">
      <c r="H266" s="8"/>
      <c r="I2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Sandino</dc:creator>
  <cp:lastModifiedBy>Jairo Sandino</cp:lastModifiedBy>
  <dcterms:created xsi:type="dcterms:W3CDTF">2024-08-06T22:55:40Z</dcterms:created>
  <dcterms:modified xsi:type="dcterms:W3CDTF">2024-08-07T17:43:04Z</dcterms:modified>
</cp:coreProperties>
</file>