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05" yWindow="-105" windowWidth="23250" windowHeight="12570" tabRatio="730" activeTab="7"/>
  </bookViews>
  <sheets>
    <sheet name="뉴스" sheetId="9" r:id="rId1"/>
    <sheet name="국내" sheetId="1" r:id="rId2"/>
    <sheet name="해외" sheetId="6" r:id="rId3"/>
    <sheet name="해외차트" sheetId="7" r:id="rId4"/>
    <sheet name="선물" sheetId="11" r:id="rId5"/>
    <sheet name="선물차트" sheetId="10" r:id="rId6"/>
    <sheet name="매물" sheetId="8" r:id="rId7"/>
    <sheet name="기간 단위 확인" sheetId="2" r:id="rId8"/>
  </sheets>
  <calcPr calcId="145621"/>
</workbook>
</file>

<file path=xl/calcChain.xml><?xml version="1.0" encoding="utf-8"?>
<calcChain xmlns="http://schemas.openxmlformats.org/spreadsheetml/2006/main">
  <c r="E210" i="8" l="1"/>
  <c r="E211" i="8"/>
  <c r="AE88" i="11"/>
  <c r="C42" i="10" s="1"/>
  <c r="AW89" i="11"/>
  <c r="AU89" i="11"/>
  <c r="S56" i="10" s="1"/>
  <c r="AW88" i="11"/>
  <c r="AU88" i="11"/>
  <c r="Q56" i="10" s="1"/>
  <c r="AW87" i="11"/>
  <c r="AU87" i="11"/>
  <c r="U56" i="10" s="1"/>
  <c r="AW86" i="11"/>
  <c r="AU86" i="11"/>
  <c r="U54" i="10" s="1"/>
  <c r="AS89" i="11"/>
  <c r="AQ89" i="11"/>
  <c r="E56" i="10" s="1"/>
  <c r="AS88" i="11"/>
  <c r="AQ88" i="11"/>
  <c r="C56" i="10" s="1"/>
  <c r="AS87" i="11"/>
  <c r="AQ87" i="11"/>
  <c r="G56" i="10" s="1"/>
  <c r="AS86" i="11"/>
  <c r="AQ86" i="11"/>
  <c r="G54" i="10" s="1"/>
  <c r="AO89" i="11"/>
  <c r="AM89" i="11"/>
  <c r="S42" i="10" s="1"/>
  <c r="AO88" i="11"/>
  <c r="AM88" i="11"/>
  <c r="Q42" i="10" s="1"/>
  <c r="AO87" i="11"/>
  <c r="AM87" i="11"/>
  <c r="U42" i="10" s="1"/>
  <c r="AO86" i="11"/>
  <c r="AM86" i="11"/>
  <c r="U40" i="10" s="1"/>
  <c r="AK89" i="11"/>
  <c r="AI89" i="11"/>
  <c r="L42" i="10" s="1"/>
  <c r="AK88" i="11"/>
  <c r="AI88" i="11"/>
  <c r="J42" i="10" s="1"/>
  <c r="AK87" i="11"/>
  <c r="AI87" i="11"/>
  <c r="N42" i="10" s="1"/>
  <c r="AK86" i="11"/>
  <c r="AI86" i="11"/>
  <c r="N40" i="10" s="1"/>
  <c r="AG89" i="11"/>
  <c r="AE89" i="11"/>
  <c r="E42" i="10" s="1"/>
  <c r="AG88" i="11"/>
  <c r="AG87" i="11"/>
  <c r="AE87" i="11"/>
  <c r="G42" i="10" s="1"/>
  <c r="AG86" i="11"/>
  <c r="AE86" i="11"/>
  <c r="G40" i="10" s="1"/>
  <c r="AC89" i="11"/>
  <c r="AA89" i="11"/>
  <c r="AC88" i="11"/>
  <c r="AA88" i="11"/>
  <c r="AC87" i="11"/>
  <c r="AA87" i="11"/>
  <c r="AC86" i="11"/>
  <c r="AA86" i="11"/>
  <c r="Y89" i="11"/>
  <c r="W89" i="11"/>
  <c r="E28" i="10" s="1"/>
  <c r="Y88" i="11"/>
  <c r="W88" i="11"/>
  <c r="C28" i="10" s="1"/>
  <c r="Y87" i="11"/>
  <c r="W87" i="11"/>
  <c r="G28" i="10" s="1"/>
  <c r="Y86" i="11"/>
  <c r="W86" i="11"/>
  <c r="G26" i="10" s="1"/>
  <c r="U89" i="11"/>
  <c r="S89" i="11"/>
  <c r="AG14" i="10" s="1"/>
  <c r="U88" i="11"/>
  <c r="S88" i="11"/>
  <c r="AE14" i="10" s="1"/>
  <c r="U87" i="11"/>
  <c r="S87" i="11"/>
  <c r="AI14" i="10" s="1"/>
  <c r="U86" i="11"/>
  <c r="S86" i="11"/>
  <c r="AI12" i="10" s="1"/>
  <c r="Q89" i="11"/>
  <c r="O89" i="11"/>
  <c r="Z14" i="10" s="1"/>
  <c r="Q88" i="11"/>
  <c r="O88" i="11"/>
  <c r="X14" i="10" s="1"/>
  <c r="Q87" i="11"/>
  <c r="O87" i="11"/>
  <c r="AB14" i="10" s="1"/>
  <c r="Q86" i="11"/>
  <c r="O86" i="11"/>
  <c r="AB12" i="10" s="1"/>
  <c r="M89" i="11"/>
  <c r="K89" i="11"/>
  <c r="S14" i="10" s="1"/>
  <c r="M88" i="11"/>
  <c r="K88" i="11"/>
  <c r="Q14" i="10" s="1"/>
  <c r="M87" i="11"/>
  <c r="K87" i="11"/>
  <c r="U14" i="10" s="1"/>
  <c r="M86" i="11"/>
  <c r="K86" i="11"/>
  <c r="U12" i="10" s="1"/>
  <c r="I89" i="11"/>
  <c r="G89" i="11"/>
  <c r="L14" i="10" s="1"/>
  <c r="I88" i="11"/>
  <c r="G88" i="11"/>
  <c r="J14" i="10" s="1"/>
  <c r="I87" i="11"/>
  <c r="G87" i="11"/>
  <c r="N14" i="10" s="1"/>
  <c r="I86" i="11"/>
  <c r="G86" i="11"/>
  <c r="N12" i="10" s="1"/>
  <c r="C183" i="2"/>
  <c r="N212" i="1"/>
  <c r="M212" i="1"/>
  <c r="L212" i="1"/>
  <c r="K212" i="1"/>
  <c r="N211" i="1"/>
  <c r="M211" i="1"/>
  <c r="L211" i="1"/>
  <c r="K211" i="1"/>
  <c r="N210" i="1"/>
  <c r="M210" i="1"/>
  <c r="L210" i="1"/>
  <c r="K210" i="1"/>
  <c r="N209" i="1"/>
  <c r="M209" i="1"/>
  <c r="L209" i="1"/>
  <c r="K209" i="1"/>
  <c r="J212" i="1"/>
  <c r="I212" i="1"/>
  <c r="H212" i="1"/>
  <c r="G212" i="1"/>
  <c r="J211" i="1"/>
  <c r="I211" i="1"/>
  <c r="H211" i="1"/>
  <c r="G211" i="1"/>
  <c r="J210" i="1"/>
  <c r="I210" i="1"/>
  <c r="H210" i="1"/>
  <c r="G210" i="1"/>
  <c r="J209" i="1"/>
  <c r="I209" i="1"/>
  <c r="H209" i="1"/>
  <c r="G209" i="1"/>
  <c r="N215" i="1"/>
  <c r="M215" i="1"/>
  <c r="L215" i="1"/>
  <c r="K215" i="1"/>
  <c r="N214" i="1"/>
  <c r="M214" i="1"/>
  <c r="L214" i="1"/>
  <c r="K214" i="1"/>
  <c r="J215" i="1"/>
  <c r="I215" i="1"/>
  <c r="H215" i="1"/>
  <c r="G215" i="1"/>
  <c r="J214" i="1"/>
  <c r="I214" i="1"/>
  <c r="H214" i="1"/>
  <c r="G214" i="1"/>
  <c r="P226" i="1"/>
  <c r="Q226" i="1"/>
  <c r="R226" i="1"/>
  <c r="S226" i="1"/>
  <c r="T226" i="1"/>
  <c r="U226" i="1"/>
  <c r="V226" i="1"/>
  <c r="W226" i="1"/>
  <c r="X226" i="1"/>
  <c r="P223" i="1"/>
  <c r="Q223" i="1"/>
  <c r="R223" i="1"/>
  <c r="S223" i="1"/>
  <c r="T223" i="1"/>
  <c r="U223" i="1"/>
  <c r="V223" i="1"/>
  <c r="W223" i="1"/>
  <c r="X223" i="1"/>
  <c r="P220" i="1"/>
  <c r="Q220" i="1"/>
  <c r="R220" i="1"/>
  <c r="S220" i="1"/>
  <c r="T220" i="1"/>
  <c r="U220" i="1"/>
  <c r="V220" i="1"/>
  <c r="W220" i="1"/>
  <c r="X220" i="1"/>
  <c r="P217" i="1"/>
  <c r="Q217" i="1"/>
  <c r="R217" i="1"/>
  <c r="S217" i="1"/>
  <c r="T217" i="1"/>
  <c r="U217" i="1"/>
  <c r="V217" i="1"/>
  <c r="W217" i="1"/>
  <c r="X217" i="1"/>
  <c r="P214" i="1"/>
  <c r="Q214" i="1"/>
  <c r="R214" i="1"/>
  <c r="S214" i="1"/>
  <c r="T214" i="1"/>
  <c r="U214" i="1"/>
  <c r="V214" i="1"/>
  <c r="W214" i="1"/>
  <c r="X214" i="1"/>
  <c r="O226" i="1"/>
  <c r="O223" i="1"/>
  <c r="O220" i="1"/>
  <c r="O217" i="1"/>
  <c r="O214" i="1"/>
  <c r="S83" i="1"/>
  <c r="E212" i="8"/>
  <c r="E213" i="8"/>
  <c r="U210" i="8"/>
  <c r="U211" i="8"/>
  <c r="W270" i="8" s="1"/>
  <c r="U212" i="8"/>
  <c r="S270" i="8" s="1"/>
  <c r="U213" i="8"/>
  <c r="U270" i="8" s="1"/>
  <c r="E89" i="11"/>
  <c r="C89" i="11"/>
  <c r="E14" i="10" s="1"/>
  <c r="E88" i="11"/>
  <c r="C88" i="11"/>
  <c r="C14" i="10" s="1"/>
  <c r="E87" i="11"/>
  <c r="C87" i="11"/>
  <c r="G14" i="10" s="1"/>
  <c r="E86" i="11"/>
  <c r="C86" i="11"/>
  <c r="G12" i="10" s="1"/>
  <c r="AC214" i="6"/>
  <c r="AC213" i="6"/>
  <c r="AA214" i="6"/>
  <c r="AA213" i="6"/>
  <c r="Y214" i="6"/>
  <c r="Y213" i="6"/>
  <c r="W214" i="6"/>
  <c r="W213" i="6"/>
  <c r="U214" i="6"/>
  <c r="U213" i="6"/>
  <c r="S214" i="6"/>
  <c r="S213" i="6"/>
  <c r="Q214" i="6"/>
  <c r="Q213" i="6"/>
  <c r="O214" i="6"/>
  <c r="O213" i="6"/>
  <c r="M214" i="6"/>
  <c r="M213" i="6"/>
  <c r="K214" i="6"/>
  <c r="K213" i="6"/>
  <c r="I214" i="6"/>
  <c r="I213" i="6"/>
  <c r="G214" i="6"/>
  <c r="G213" i="6"/>
  <c r="E214" i="6"/>
  <c r="E213" i="6"/>
  <c r="C214" i="6"/>
  <c r="C213" i="6"/>
  <c r="AC216" i="6"/>
  <c r="AC215" i="6"/>
  <c r="AA216" i="6"/>
  <c r="AA215" i="6"/>
  <c r="Y216" i="6"/>
  <c r="Y215" i="6"/>
  <c r="W216" i="6"/>
  <c r="W215" i="6"/>
  <c r="U216" i="6"/>
  <c r="U215" i="6"/>
  <c r="S216" i="6"/>
  <c r="S215" i="6"/>
  <c r="Q216" i="6"/>
  <c r="Q215" i="6"/>
  <c r="O216" i="6"/>
  <c r="O215" i="6"/>
  <c r="M216" i="6"/>
  <c r="M215" i="6"/>
  <c r="K216" i="6"/>
  <c r="K215" i="6"/>
  <c r="I216" i="6"/>
  <c r="I215" i="6"/>
  <c r="G216" i="6"/>
  <c r="O20" i="10" s="1"/>
  <c r="G215" i="6"/>
  <c r="E216" i="6"/>
  <c r="E215" i="6"/>
  <c r="C215" i="6"/>
  <c r="C216" i="6"/>
  <c r="T209" i="1"/>
  <c r="S209" i="1"/>
  <c r="R209" i="1"/>
  <c r="Q209" i="1"/>
  <c r="P209" i="1"/>
  <c r="O209" i="1"/>
  <c r="X209" i="1"/>
  <c r="W209" i="1"/>
  <c r="V209" i="1"/>
  <c r="U209" i="1"/>
  <c r="M183" i="2"/>
  <c r="K183" i="2"/>
  <c r="I183" i="2"/>
  <c r="G183" i="2"/>
  <c r="E183" i="2"/>
  <c r="Q150" i="2"/>
  <c r="K150" i="2"/>
  <c r="I150" i="2"/>
  <c r="G150" i="2"/>
  <c r="E150" i="2"/>
  <c r="C150" i="2"/>
  <c r="S115" i="2"/>
  <c r="Q115" i="2"/>
  <c r="O115" i="2"/>
  <c r="M115" i="2"/>
  <c r="K115" i="2"/>
  <c r="I115" i="2"/>
  <c r="G115" i="2"/>
  <c r="E115" i="2"/>
  <c r="C115" i="2"/>
  <c r="Y81" i="2"/>
  <c r="W81" i="2"/>
  <c r="U81" i="2"/>
  <c r="S81" i="2"/>
  <c r="Q81" i="2"/>
  <c r="O81" i="2"/>
  <c r="M81" i="2"/>
  <c r="S213" i="8"/>
  <c r="Q213" i="8"/>
  <c r="O213" i="8"/>
  <c r="M213" i="8"/>
  <c r="K213" i="8"/>
  <c r="I213" i="8"/>
  <c r="G213" i="8"/>
  <c r="C213" i="8"/>
  <c r="S212" i="8"/>
  <c r="Q212" i="8"/>
  <c r="O212" i="8"/>
  <c r="M212" i="8"/>
  <c r="K212" i="8"/>
  <c r="I212" i="8"/>
  <c r="G212" i="8"/>
  <c r="C212" i="8"/>
  <c r="S211" i="8"/>
  <c r="Q211" i="8"/>
  <c r="O211" i="8"/>
  <c r="M211" i="8"/>
  <c r="K211" i="8"/>
  <c r="I211" i="8"/>
  <c r="G211" i="8"/>
  <c r="C211" i="8"/>
  <c r="S210" i="8"/>
  <c r="Q210" i="8"/>
  <c r="O210" i="8"/>
  <c r="M210" i="8"/>
  <c r="K210" i="8"/>
  <c r="I210" i="8"/>
  <c r="G210" i="8"/>
  <c r="C210" i="8"/>
  <c r="G224" i="8" l="1"/>
  <c r="G240" i="8"/>
  <c r="G254" i="8"/>
  <c r="E282" i="8"/>
  <c r="C296" i="8"/>
  <c r="H287" i="8" s="1"/>
  <c r="S228" i="8"/>
  <c r="U242" i="8"/>
  <c r="S256" i="8"/>
  <c r="W268" i="8"/>
  <c r="G226" i="8"/>
  <c r="E240" i="8"/>
  <c r="E254" i="8"/>
  <c r="G266" i="8"/>
  <c r="G268" i="8"/>
  <c r="C282" i="8"/>
  <c r="G294" i="8"/>
  <c r="W226" i="8"/>
  <c r="X219" i="8" s="1"/>
  <c r="S242" i="8"/>
  <c r="W254" i="8"/>
  <c r="E226" i="8"/>
  <c r="C240" i="8"/>
  <c r="C254" i="8"/>
  <c r="E268" i="8"/>
  <c r="G280" i="8"/>
  <c r="G296" i="8"/>
  <c r="W228" i="8"/>
  <c r="W256" i="8"/>
  <c r="C226" i="8"/>
  <c r="G238" i="8"/>
  <c r="G252" i="8"/>
  <c r="C268" i="8"/>
  <c r="G282" i="8"/>
  <c r="E296" i="8"/>
  <c r="U228" i="8"/>
  <c r="W240" i="8"/>
  <c r="W242" i="8"/>
  <c r="U256" i="8"/>
  <c r="E54" i="10"/>
  <c r="S54" i="10"/>
  <c r="E12" i="10"/>
  <c r="J12" i="10"/>
  <c r="Q12" i="10"/>
  <c r="X12" i="10"/>
  <c r="AE12" i="10"/>
  <c r="C26" i="10"/>
  <c r="C54" i="10"/>
  <c r="Q54" i="10"/>
  <c r="C12" i="10"/>
  <c r="L12" i="10"/>
  <c r="S12" i="10"/>
  <c r="Z12" i="10"/>
  <c r="AG12" i="10"/>
  <c r="E26" i="10"/>
  <c r="J40" i="10"/>
  <c r="Q40" i="10"/>
  <c r="L40" i="10"/>
  <c r="S40" i="10"/>
  <c r="AJ5" i="10"/>
  <c r="C40" i="10"/>
  <c r="E40" i="10"/>
  <c r="O6" i="10"/>
  <c r="O33" i="10"/>
  <c r="O34" i="10"/>
  <c r="O40" i="10"/>
  <c r="O54" i="10"/>
  <c r="O47" i="10"/>
  <c r="O48" i="10"/>
  <c r="O12" i="10"/>
  <c r="O5" i="10"/>
  <c r="O26" i="10"/>
  <c r="O19" i="10"/>
  <c r="V34" i="10"/>
  <c r="V40" i="10"/>
  <c r="V33" i="10"/>
  <c r="V54" i="10"/>
  <c r="V49" i="10"/>
  <c r="V48" i="10"/>
  <c r="V12" i="10"/>
  <c r="AC12" i="10"/>
  <c r="AC6" i="10"/>
  <c r="AC5" i="10"/>
  <c r="V5" i="10"/>
  <c r="V6" i="10"/>
  <c r="AB70" i="7"/>
  <c r="F212" i="1"/>
  <c r="E212" i="1"/>
  <c r="D212" i="1"/>
  <c r="C212" i="1"/>
  <c r="F211" i="1"/>
  <c r="E211" i="1"/>
  <c r="D211" i="1"/>
  <c r="C211" i="1"/>
  <c r="F210" i="1"/>
  <c r="E210" i="1"/>
  <c r="D210" i="1"/>
  <c r="C210" i="1"/>
  <c r="F209" i="1"/>
  <c r="E209" i="1"/>
  <c r="D209" i="1"/>
  <c r="C209" i="1"/>
  <c r="H245" i="8" l="1"/>
  <c r="H252" i="8"/>
  <c r="X248" i="8"/>
  <c r="X226" i="8"/>
  <c r="X220" i="8"/>
  <c r="H238" i="8"/>
  <c r="H232" i="8"/>
  <c r="H259" i="8"/>
  <c r="H260" i="8"/>
  <c r="H266" i="8"/>
  <c r="X261" i="8"/>
  <c r="X268" i="8"/>
  <c r="X262" i="8"/>
  <c r="H224" i="8"/>
  <c r="H217" i="8"/>
  <c r="H218" i="8"/>
  <c r="H231" i="8"/>
  <c r="X240" i="8"/>
  <c r="X233" i="8"/>
  <c r="X234" i="8"/>
  <c r="X254" i="8"/>
  <c r="X247" i="8"/>
  <c r="H246" i="8"/>
  <c r="H280" i="8"/>
  <c r="H274" i="8"/>
  <c r="H273" i="8"/>
  <c r="H294" i="8"/>
  <c r="H288" i="8"/>
  <c r="AJ12" i="10"/>
  <c r="AJ6" i="10"/>
  <c r="H26" i="10"/>
  <c r="E28" i="7"/>
  <c r="E14" i="7"/>
  <c r="E56" i="7"/>
  <c r="H48" i="10"/>
  <c r="E42" i="7"/>
  <c r="H34" i="10"/>
  <c r="G12" i="7"/>
  <c r="G14" i="7"/>
  <c r="C14" i="7"/>
  <c r="H19" i="10"/>
  <c r="H54" i="10"/>
  <c r="H47" i="10"/>
  <c r="H20" i="10"/>
  <c r="H40" i="10"/>
  <c r="H33" i="10"/>
  <c r="Z70" i="7"/>
  <c r="X70" i="7"/>
  <c r="U70" i="7"/>
  <c r="S70" i="7" s="1"/>
  <c r="Q70" i="7" s="1"/>
  <c r="F214" i="1"/>
  <c r="F215" i="1"/>
  <c r="E215" i="1"/>
  <c r="E214" i="1"/>
  <c r="D214" i="1"/>
  <c r="D215" i="1"/>
  <c r="C214" i="1"/>
  <c r="C215" i="1"/>
  <c r="C56" i="7"/>
  <c r="C42" i="7"/>
  <c r="C28" i="7"/>
  <c r="G56" i="7"/>
  <c r="G40" i="7"/>
  <c r="AB28" i="7"/>
  <c r="Z28" i="7"/>
  <c r="X28" i="7"/>
  <c r="U28" i="7"/>
  <c r="S28" i="7"/>
  <c r="Q28" i="7"/>
  <c r="N28" i="7"/>
  <c r="L28" i="7"/>
  <c r="J28" i="7"/>
  <c r="G28" i="7"/>
  <c r="G42" i="7"/>
  <c r="G54" i="7"/>
  <c r="AB42" i="7"/>
  <c r="Z42" i="7"/>
  <c r="X42" i="7"/>
  <c r="U42" i="7"/>
  <c r="S42" i="7"/>
  <c r="Q42" i="7"/>
  <c r="N42" i="7"/>
  <c r="L42" i="7"/>
  <c r="J42" i="7"/>
  <c r="G26" i="7"/>
  <c r="H6" i="7" l="1"/>
  <c r="H12" i="7"/>
  <c r="H12" i="10"/>
  <c r="H5" i="10"/>
  <c r="H6" i="10"/>
  <c r="H20" i="7"/>
  <c r="H26" i="7"/>
  <c r="H33" i="7"/>
  <c r="H47" i="7"/>
  <c r="H34" i="7"/>
  <c r="H48" i="7"/>
  <c r="H5" i="7"/>
  <c r="H40" i="7"/>
  <c r="H19" i="7"/>
  <c r="H54" i="7"/>
  <c r="U68" i="7"/>
  <c r="V68" i="7" s="1"/>
  <c r="U12" i="7"/>
  <c r="S14" i="7"/>
  <c r="U14" i="7"/>
  <c r="AB26" i="7"/>
  <c r="AC26" i="7" s="1"/>
  <c r="AB40" i="7"/>
  <c r="AC33" i="7" s="1"/>
  <c r="AB54" i="7"/>
  <c r="Z56" i="7"/>
  <c r="AB56" i="7"/>
  <c r="X56" i="7"/>
  <c r="U54" i="7"/>
  <c r="Q56" i="7"/>
  <c r="U56" i="7"/>
  <c r="S56" i="7"/>
  <c r="AB12" i="7"/>
  <c r="AB14" i="7"/>
  <c r="Z14" i="7"/>
  <c r="X14" i="7"/>
  <c r="Q14" i="7"/>
  <c r="N12" i="7"/>
  <c r="J14" i="7"/>
  <c r="L14" i="7"/>
  <c r="N14" i="7"/>
  <c r="U26" i="7"/>
  <c r="V19" i="7" s="1"/>
  <c r="N26" i="7"/>
  <c r="O20" i="7" s="1"/>
  <c r="N40" i="7"/>
  <c r="O33" i="7" s="1"/>
  <c r="U40" i="7"/>
  <c r="V33" i="7" s="1"/>
  <c r="N54" i="7"/>
  <c r="J56" i="7"/>
  <c r="L56" i="7"/>
  <c r="N56" i="7"/>
  <c r="AB68" i="7"/>
  <c r="AC68" i="7" s="1"/>
  <c r="V49" i="7" l="1"/>
  <c r="V54" i="7"/>
  <c r="V6" i="7"/>
  <c r="AC19" i="7"/>
  <c r="AC20" i="7"/>
  <c r="V12" i="7"/>
  <c r="V5" i="7"/>
  <c r="AC40" i="7"/>
  <c r="AC34" i="7"/>
  <c r="V48" i="7"/>
  <c r="AC62" i="7"/>
  <c r="V34" i="7"/>
  <c r="V26" i="7"/>
  <c r="AC61" i="7"/>
  <c r="V40" i="7"/>
  <c r="O40" i="7"/>
  <c r="V18" i="7"/>
  <c r="O12" i="7"/>
  <c r="AC48" i="7"/>
  <c r="O19" i="7"/>
  <c r="AC54" i="7"/>
  <c r="AC47" i="7"/>
  <c r="AC5" i="7"/>
  <c r="AC6" i="7"/>
  <c r="AC12" i="7"/>
  <c r="O48" i="7"/>
  <c r="O47" i="7"/>
  <c r="O54" i="7"/>
  <c r="O26" i="7"/>
  <c r="O34" i="7"/>
  <c r="O6" i="7"/>
  <c r="O5" i="7"/>
</calcChain>
</file>

<file path=xl/comments1.xml><?xml version="1.0" encoding="utf-8"?>
<comments xmlns="http://schemas.openxmlformats.org/spreadsheetml/2006/main">
  <authors>
    <author>황지석</author>
  </authors>
  <commentList>
    <comment ref="S7" authorId="0">
      <text>
        <r>
          <rPr>
            <b/>
            <sz val="9"/>
            <color indexed="81"/>
            <rFont val="돋움"/>
            <family val="3"/>
            <charset val="129"/>
          </rPr>
          <t>미국</t>
        </r>
        <r>
          <rPr>
            <b/>
            <sz val="9"/>
            <color indexed="81"/>
            <rFont val="Tahoma"/>
            <family val="2"/>
          </rPr>
          <t xml:space="preserve"> </t>
        </r>
        <r>
          <rPr>
            <b/>
            <sz val="9"/>
            <color indexed="81"/>
            <rFont val="돋움"/>
            <family val="3"/>
            <charset val="129"/>
          </rPr>
          <t>달러가치가</t>
        </r>
        <r>
          <rPr>
            <b/>
            <sz val="9"/>
            <color indexed="81"/>
            <rFont val="Tahoma"/>
            <family val="2"/>
          </rPr>
          <t xml:space="preserve"> </t>
        </r>
        <r>
          <rPr>
            <b/>
            <sz val="9"/>
            <color indexed="81"/>
            <rFont val="돋움"/>
            <family val="3"/>
            <charset val="129"/>
          </rPr>
          <t>하락하였지만</t>
        </r>
        <r>
          <rPr>
            <b/>
            <sz val="9"/>
            <color indexed="81"/>
            <rFont val="Tahoma"/>
            <family val="2"/>
          </rPr>
          <t xml:space="preserve">, </t>
        </r>
        <r>
          <rPr>
            <b/>
            <sz val="9"/>
            <color indexed="81"/>
            <rFont val="돋움"/>
            <family val="3"/>
            <charset val="129"/>
          </rPr>
          <t>다른나라들의</t>
        </r>
        <r>
          <rPr>
            <b/>
            <sz val="9"/>
            <color indexed="81"/>
            <rFont val="Tahoma"/>
            <family val="2"/>
          </rPr>
          <t xml:space="preserve"> </t>
        </r>
        <r>
          <rPr>
            <b/>
            <sz val="9"/>
            <color indexed="81"/>
            <rFont val="돋움"/>
            <family val="3"/>
            <charset val="129"/>
          </rPr>
          <t>화폐가치가</t>
        </r>
        <r>
          <rPr>
            <b/>
            <sz val="9"/>
            <color indexed="81"/>
            <rFont val="Tahoma"/>
            <family val="2"/>
          </rPr>
          <t xml:space="preserve"> </t>
        </r>
        <r>
          <rPr>
            <b/>
            <sz val="9"/>
            <color indexed="81"/>
            <rFont val="돋움"/>
            <family val="3"/>
            <charset val="129"/>
          </rPr>
          <t>더</t>
        </r>
        <r>
          <rPr>
            <b/>
            <sz val="9"/>
            <color indexed="81"/>
            <rFont val="Tahoma"/>
            <family val="2"/>
          </rPr>
          <t xml:space="preserve"> </t>
        </r>
        <r>
          <rPr>
            <b/>
            <sz val="9"/>
            <color indexed="81"/>
            <rFont val="돋움"/>
            <family val="3"/>
            <charset val="129"/>
          </rPr>
          <t>하락한</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인가</t>
        </r>
        <r>
          <rPr>
            <b/>
            <sz val="9"/>
            <color indexed="81"/>
            <rFont val="Tahoma"/>
            <family val="2"/>
          </rPr>
          <t>?</t>
        </r>
      </text>
    </comment>
    <comment ref="C9" authorId="0">
      <text>
        <r>
          <rPr>
            <b/>
            <sz val="9"/>
            <color indexed="81"/>
            <rFont val="돋움"/>
            <family val="3"/>
            <charset val="129"/>
          </rPr>
          <t>오바마</t>
        </r>
        <r>
          <rPr>
            <b/>
            <sz val="9"/>
            <color indexed="81"/>
            <rFont val="Tahoma"/>
            <family val="2"/>
          </rPr>
          <t xml:space="preserve"> </t>
        </r>
        <r>
          <rPr>
            <b/>
            <sz val="9"/>
            <color indexed="81"/>
            <rFont val="돋움"/>
            <family val="3"/>
            <charset val="129"/>
          </rPr>
          <t>전</t>
        </r>
        <r>
          <rPr>
            <b/>
            <sz val="9"/>
            <color indexed="81"/>
            <rFont val="Tahoma"/>
            <family val="2"/>
          </rPr>
          <t xml:space="preserve"> </t>
        </r>
        <r>
          <rPr>
            <b/>
            <sz val="9"/>
            <color indexed="81"/>
            <rFont val="돋움"/>
            <family val="3"/>
            <charset val="129"/>
          </rPr>
          <t>대통령</t>
        </r>
        <r>
          <rPr>
            <b/>
            <sz val="9"/>
            <color indexed="81"/>
            <rFont val="Tahoma"/>
            <family val="2"/>
          </rPr>
          <t xml:space="preserve">, </t>
        </r>
        <r>
          <rPr>
            <b/>
            <sz val="9"/>
            <color indexed="81"/>
            <rFont val="돋움"/>
            <family val="3"/>
            <charset val="129"/>
          </rPr>
          <t>영상을</t>
        </r>
        <r>
          <rPr>
            <b/>
            <sz val="9"/>
            <color indexed="81"/>
            <rFont val="Tahoma"/>
            <family val="2"/>
          </rPr>
          <t xml:space="preserve"> </t>
        </r>
        <r>
          <rPr>
            <b/>
            <sz val="9"/>
            <color indexed="81"/>
            <rFont val="돋움"/>
            <family val="3"/>
            <charset val="129"/>
          </rPr>
          <t>통해</t>
        </r>
        <r>
          <rPr>
            <b/>
            <sz val="9"/>
            <color indexed="81"/>
            <rFont val="Tahoma"/>
            <family val="2"/>
          </rPr>
          <t xml:space="preserve"> </t>
        </r>
        <r>
          <rPr>
            <b/>
            <sz val="9"/>
            <color indexed="81"/>
            <rFont val="돋움"/>
            <family val="3"/>
            <charset val="129"/>
          </rPr>
          <t>바이든</t>
        </r>
        <r>
          <rPr>
            <b/>
            <sz val="9"/>
            <color indexed="81"/>
            <rFont val="Tahoma"/>
            <family val="2"/>
          </rPr>
          <t xml:space="preserve"> </t>
        </r>
        <r>
          <rPr>
            <b/>
            <sz val="9"/>
            <color indexed="81"/>
            <rFont val="돋움"/>
            <family val="3"/>
            <charset val="129"/>
          </rPr>
          <t>공식</t>
        </r>
        <r>
          <rPr>
            <b/>
            <sz val="9"/>
            <color indexed="81"/>
            <rFont val="Tahoma"/>
            <family val="2"/>
          </rPr>
          <t xml:space="preserve"> </t>
        </r>
        <r>
          <rPr>
            <b/>
            <sz val="9"/>
            <color indexed="81"/>
            <rFont val="돋움"/>
            <family val="3"/>
            <charset val="129"/>
          </rPr>
          <t>지지</t>
        </r>
        <r>
          <rPr>
            <b/>
            <sz val="9"/>
            <color indexed="81"/>
            <rFont val="Tahoma"/>
            <family val="2"/>
          </rPr>
          <t xml:space="preserve"> </t>
        </r>
        <r>
          <rPr>
            <b/>
            <sz val="9"/>
            <color indexed="81"/>
            <rFont val="돋움"/>
            <family val="3"/>
            <charset val="129"/>
          </rPr>
          <t>선언
바이든은</t>
        </r>
        <r>
          <rPr>
            <b/>
            <sz val="9"/>
            <color indexed="81"/>
            <rFont val="Tahoma"/>
            <family val="2"/>
          </rPr>
          <t xml:space="preserve"> </t>
        </r>
        <r>
          <rPr>
            <b/>
            <sz val="9"/>
            <color indexed="81"/>
            <rFont val="돋움"/>
            <family val="3"/>
            <charset val="129"/>
          </rPr>
          <t>오바마</t>
        </r>
        <r>
          <rPr>
            <b/>
            <sz val="9"/>
            <color indexed="81"/>
            <rFont val="Tahoma"/>
            <family val="2"/>
          </rPr>
          <t xml:space="preserve"> </t>
        </r>
        <r>
          <rPr>
            <b/>
            <sz val="9"/>
            <color indexed="81"/>
            <rFont val="돋움"/>
            <family val="3"/>
            <charset val="129"/>
          </rPr>
          <t>대통령</t>
        </r>
        <r>
          <rPr>
            <b/>
            <sz val="9"/>
            <color indexed="81"/>
            <rFont val="Tahoma"/>
            <family val="2"/>
          </rPr>
          <t xml:space="preserve"> </t>
        </r>
        <r>
          <rPr>
            <b/>
            <sz val="9"/>
            <color indexed="81"/>
            <rFont val="돋움"/>
            <family val="3"/>
            <charset val="129"/>
          </rPr>
          <t>당시</t>
        </r>
        <r>
          <rPr>
            <b/>
            <sz val="9"/>
            <color indexed="81"/>
            <rFont val="Tahoma"/>
            <family val="2"/>
          </rPr>
          <t xml:space="preserve"> </t>
        </r>
        <r>
          <rPr>
            <b/>
            <sz val="9"/>
            <color indexed="81"/>
            <rFont val="돋움"/>
            <family val="3"/>
            <charset val="129"/>
          </rPr>
          <t>부통령</t>
        </r>
      </text>
    </comment>
    <comment ref="D9" authorId="0">
      <text>
        <r>
          <rPr>
            <b/>
            <sz val="9"/>
            <color indexed="81"/>
            <rFont val="돋움"/>
            <family val="3"/>
            <charset val="129"/>
          </rPr>
          <t>미국은</t>
        </r>
        <r>
          <rPr>
            <b/>
            <sz val="9"/>
            <color indexed="81"/>
            <rFont val="Tahoma"/>
            <family val="2"/>
          </rPr>
          <t xml:space="preserve"> </t>
        </r>
        <r>
          <rPr>
            <b/>
            <sz val="9"/>
            <color indexed="81"/>
            <rFont val="돋움"/>
            <family val="3"/>
            <charset val="129"/>
          </rPr>
          <t>경제</t>
        </r>
        <r>
          <rPr>
            <b/>
            <sz val="9"/>
            <color indexed="81"/>
            <rFont val="Tahoma"/>
            <family val="2"/>
          </rPr>
          <t xml:space="preserve"> </t>
        </r>
        <r>
          <rPr>
            <b/>
            <sz val="9"/>
            <color indexed="81"/>
            <rFont val="돋움"/>
            <family val="3"/>
            <charset val="129"/>
          </rPr>
          <t>정상화</t>
        </r>
        <r>
          <rPr>
            <b/>
            <sz val="9"/>
            <color indexed="81"/>
            <rFont val="Tahoma"/>
            <family val="2"/>
          </rPr>
          <t xml:space="preserve"> </t>
        </r>
        <r>
          <rPr>
            <b/>
            <sz val="9"/>
            <color indexed="81"/>
            <rFont val="돋움"/>
            <family val="3"/>
            <charset val="129"/>
          </rPr>
          <t>준비에</t>
        </r>
        <r>
          <rPr>
            <b/>
            <sz val="9"/>
            <color indexed="81"/>
            <rFont val="Tahoma"/>
            <family val="2"/>
          </rPr>
          <t xml:space="preserve"> </t>
        </r>
        <r>
          <rPr>
            <b/>
            <sz val="9"/>
            <color indexed="81"/>
            <rFont val="돋움"/>
            <family val="3"/>
            <charset val="129"/>
          </rPr>
          <t>속도를</t>
        </r>
        <r>
          <rPr>
            <b/>
            <sz val="9"/>
            <color indexed="81"/>
            <rFont val="Tahoma"/>
            <family val="2"/>
          </rPr>
          <t xml:space="preserve"> </t>
        </r>
        <r>
          <rPr>
            <b/>
            <sz val="9"/>
            <color indexed="81"/>
            <rFont val="돋움"/>
            <family val="3"/>
            <charset val="129"/>
          </rPr>
          <t>내는</t>
        </r>
        <r>
          <rPr>
            <b/>
            <sz val="9"/>
            <color indexed="81"/>
            <rFont val="Tahoma"/>
            <family val="2"/>
          </rPr>
          <t xml:space="preserve"> </t>
        </r>
        <r>
          <rPr>
            <b/>
            <sz val="9"/>
            <color indexed="81"/>
            <rFont val="돋움"/>
            <family val="3"/>
            <charset val="129"/>
          </rPr>
          <t>반면</t>
        </r>
        <r>
          <rPr>
            <b/>
            <sz val="9"/>
            <color indexed="81"/>
            <rFont val="Tahoma"/>
            <family val="2"/>
          </rPr>
          <t xml:space="preserve"> </t>
        </r>
        <r>
          <rPr>
            <b/>
            <sz val="9"/>
            <color indexed="81"/>
            <rFont val="돋움"/>
            <family val="3"/>
            <charset val="129"/>
          </rPr>
          <t>프랑스와</t>
        </r>
        <r>
          <rPr>
            <b/>
            <sz val="9"/>
            <color indexed="81"/>
            <rFont val="Tahoma"/>
            <family val="2"/>
          </rPr>
          <t xml:space="preserve"> </t>
        </r>
        <r>
          <rPr>
            <b/>
            <sz val="9"/>
            <color indexed="81"/>
            <rFont val="돋움"/>
            <family val="3"/>
            <charset val="129"/>
          </rPr>
          <t>영국</t>
        </r>
        <r>
          <rPr>
            <b/>
            <sz val="9"/>
            <color indexed="81"/>
            <rFont val="Tahoma"/>
            <family val="2"/>
          </rPr>
          <t xml:space="preserve">, </t>
        </r>
        <r>
          <rPr>
            <b/>
            <sz val="9"/>
            <color indexed="81"/>
            <rFont val="돋움"/>
            <family val="3"/>
            <charset val="129"/>
          </rPr>
          <t>인도는</t>
        </r>
        <r>
          <rPr>
            <b/>
            <sz val="9"/>
            <color indexed="81"/>
            <rFont val="Tahoma"/>
            <family val="2"/>
          </rPr>
          <t xml:space="preserve"> </t>
        </r>
        <r>
          <rPr>
            <b/>
            <sz val="9"/>
            <color indexed="81"/>
            <rFont val="돋움"/>
            <family val="3"/>
            <charset val="129"/>
          </rPr>
          <t>아직</t>
        </r>
        <r>
          <rPr>
            <b/>
            <sz val="9"/>
            <color indexed="81"/>
            <rFont val="Tahoma"/>
            <family val="2"/>
          </rPr>
          <t xml:space="preserve"> </t>
        </r>
        <r>
          <rPr>
            <b/>
            <sz val="9"/>
            <color indexed="81"/>
            <rFont val="돋움"/>
            <family val="3"/>
            <charset val="129"/>
          </rPr>
          <t>시기상조라고</t>
        </r>
        <r>
          <rPr>
            <b/>
            <sz val="9"/>
            <color indexed="81"/>
            <rFont val="Tahoma"/>
            <family val="2"/>
          </rPr>
          <t xml:space="preserve"> </t>
        </r>
        <r>
          <rPr>
            <b/>
            <sz val="9"/>
            <color indexed="81"/>
            <rFont val="돋움"/>
            <family val="3"/>
            <charset val="129"/>
          </rPr>
          <t>보고</t>
        </r>
        <r>
          <rPr>
            <b/>
            <sz val="9"/>
            <color indexed="81"/>
            <rFont val="Tahoma"/>
            <family val="2"/>
          </rPr>
          <t xml:space="preserve"> </t>
        </r>
        <r>
          <rPr>
            <b/>
            <sz val="9"/>
            <color indexed="81"/>
            <rFont val="돋움"/>
            <family val="3"/>
            <charset val="129"/>
          </rPr>
          <t>시행</t>
        </r>
        <r>
          <rPr>
            <b/>
            <sz val="9"/>
            <color indexed="81"/>
            <rFont val="Tahoma"/>
            <family val="2"/>
          </rPr>
          <t xml:space="preserve"> </t>
        </r>
        <r>
          <rPr>
            <b/>
            <sz val="9"/>
            <color indexed="81"/>
            <rFont val="돋움"/>
            <family val="3"/>
            <charset val="129"/>
          </rPr>
          <t>중인</t>
        </r>
        <r>
          <rPr>
            <b/>
            <sz val="9"/>
            <color indexed="81"/>
            <rFont val="Tahoma"/>
            <family val="2"/>
          </rPr>
          <t xml:space="preserve"> </t>
        </r>
        <r>
          <rPr>
            <b/>
            <sz val="9"/>
            <color indexed="81"/>
            <rFont val="돋움"/>
            <family val="3"/>
            <charset val="129"/>
          </rPr>
          <t>봉쇄조치를</t>
        </r>
        <r>
          <rPr>
            <b/>
            <sz val="9"/>
            <color indexed="81"/>
            <rFont val="Tahoma"/>
            <family val="2"/>
          </rPr>
          <t xml:space="preserve"> </t>
        </r>
        <r>
          <rPr>
            <b/>
            <sz val="9"/>
            <color indexed="81"/>
            <rFont val="돋움"/>
            <family val="3"/>
            <charset val="129"/>
          </rPr>
          <t>연장했다</t>
        </r>
        <r>
          <rPr>
            <b/>
            <sz val="9"/>
            <color indexed="81"/>
            <rFont val="Tahoma"/>
            <family val="2"/>
          </rPr>
          <t xml:space="preserve">.
</t>
        </r>
        <r>
          <rPr>
            <b/>
            <sz val="9"/>
            <color indexed="81"/>
            <rFont val="돋움"/>
            <family val="3"/>
            <charset val="129"/>
          </rPr>
          <t>프랑스는</t>
        </r>
        <r>
          <rPr>
            <b/>
            <sz val="9"/>
            <color indexed="81"/>
            <rFont val="Tahoma"/>
            <family val="2"/>
          </rPr>
          <t xml:space="preserve"> </t>
        </r>
        <r>
          <rPr>
            <b/>
            <sz val="9"/>
            <color indexed="81"/>
            <rFont val="돋움"/>
            <family val="3"/>
            <charset val="129"/>
          </rPr>
          <t>전국이동제한</t>
        </r>
        <r>
          <rPr>
            <b/>
            <sz val="9"/>
            <color indexed="81"/>
            <rFont val="Tahoma"/>
            <family val="2"/>
          </rPr>
          <t xml:space="preserve"> </t>
        </r>
        <r>
          <rPr>
            <b/>
            <sz val="9"/>
            <color indexed="81"/>
            <rFont val="돋움"/>
            <family val="3"/>
            <charset val="129"/>
          </rPr>
          <t>조치를</t>
        </r>
        <r>
          <rPr>
            <b/>
            <sz val="9"/>
            <color indexed="81"/>
            <rFont val="Tahoma"/>
            <family val="2"/>
          </rPr>
          <t xml:space="preserve"> 5</t>
        </r>
        <r>
          <rPr>
            <b/>
            <sz val="9"/>
            <color indexed="81"/>
            <rFont val="돋움"/>
            <family val="3"/>
            <charset val="129"/>
          </rPr>
          <t>월</t>
        </r>
        <r>
          <rPr>
            <b/>
            <sz val="9"/>
            <color indexed="81"/>
            <rFont val="Tahoma"/>
            <family val="2"/>
          </rPr>
          <t xml:space="preserve"> 11</t>
        </r>
        <r>
          <rPr>
            <b/>
            <sz val="9"/>
            <color indexed="81"/>
            <rFont val="돋움"/>
            <family val="3"/>
            <charset val="129"/>
          </rPr>
          <t>일</t>
        </r>
        <r>
          <rPr>
            <b/>
            <sz val="9"/>
            <color indexed="81"/>
            <rFont val="Tahoma"/>
            <family val="2"/>
          </rPr>
          <t xml:space="preserve"> </t>
        </r>
        <r>
          <rPr>
            <b/>
            <sz val="9"/>
            <color indexed="81"/>
            <rFont val="돋움"/>
            <family val="3"/>
            <charset val="129"/>
          </rPr>
          <t>까지로</t>
        </r>
        <r>
          <rPr>
            <b/>
            <sz val="9"/>
            <color indexed="81"/>
            <rFont val="Tahoma"/>
            <family val="2"/>
          </rPr>
          <t xml:space="preserve"> </t>
        </r>
        <r>
          <rPr>
            <b/>
            <sz val="9"/>
            <color indexed="81"/>
            <rFont val="돋움"/>
            <family val="3"/>
            <charset val="129"/>
          </rPr>
          <t>연장헀다</t>
        </r>
        <r>
          <rPr>
            <b/>
            <sz val="9"/>
            <color indexed="81"/>
            <rFont val="Tahoma"/>
            <family val="2"/>
          </rPr>
          <t xml:space="preserve">.
</t>
        </r>
        <r>
          <rPr>
            <b/>
            <sz val="9"/>
            <color indexed="81"/>
            <rFont val="돋움"/>
            <family val="3"/>
            <charset val="129"/>
          </rPr>
          <t>영국은</t>
        </r>
        <r>
          <rPr>
            <b/>
            <sz val="9"/>
            <color indexed="81"/>
            <rFont val="Tahoma"/>
            <family val="2"/>
          </rPr>
          <t xml:space="preserve"> 3</t>
        </r>
        <r>
          <rPr>
            <b/>
            <sz val="9"/>
            <color indexed="81"/>
            <rFont val="돋움"/>
            <family val="3"/>
            <charset val="129"/>
          </rPr>
          <t>월</t>
        </r>
        <r>
          <rPr>
            <b/>
            <sz val="9"/>
            <color indexed="81"/>
            <rFont val="Tahoma"/>
            <family val="2"/>
          </rPr>
          <t xml:space="preserve"> 23</t>
        </r>
        <r>
          <rPr>
            <b/>
            <sz val="9"/>
            <color indexed="81"/>
            <rFont val="돋움"/>
            <family val="3"/>
            <charset val="129"/>
          </rPr>
          <t>일</t>
        </r>
        <r>
          <rPr>
            <b/>
            <sz val="9"/>
            <color indexed="81"/>
            <rFont val="Tahoma"/>
            <family val="2"/>
          </rPr>
          <t xml:space="preserve"> </t>
        </r>
        <r>
          <rPr>
            <b/>
            <sz val="9"/>
            <color indexed="81"/>
            <rFont val="돋움"/>
            <family val="3"/>
            <charset val="129"/>
          </rPr>
          <t>부터</t>
        </r>
        <r>
          <rPr>
            <b/>
            <sz val="9"/>
            <color indexed="81"/>
            <rFont val="Tahoma"/>
            <family val="2"/>
          </rPr>
          <t xml:space="preserve"> </t>
        </r>
        <r>
          <rPr>
            <b/>
            <sz val="9"/>
            <color indexed="81"/>
            <rFont val="돋움"/>
            <family val="3"/>
            <charset val="129"/>
          </rPr>
          <t>슈퍼마켓과</t>
        </r>
        <r>
          <rPr>
            <b/>
            <sz val="9"/>
            <color indexed="81"/>
            <rFont val="Tahoma"/>
            <family val="2"/>
          </rPr>
          <t xml:space="preserve"> </t>
        </r>
        <r>
          <rPr>
            <b/>
            <sz val="9"/>
            <color indexed="81"/>
            <rFont val="돋움"/>
            <family val="3"/>
            <charset val="129"/>
          </rPr>
          <t>약국</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필수영업장을</t>
        </r>
        <r>
          <rPr>
            <b/>
            <sz val="9"/>
            <color indexed="81"/>
            <rFont val="Tahoma"/>
            <family val="2"/>
          </rPr>
          <t xml:space="preserve"> </t>
        </r>
        <r>
          <rPr>
            <b/>
            <sz val="9"/>
            <color indexed="81"/>
            <rFont val="돋움"/>
            <family val="3"/>
            <charset val="129"/>
          </rPr>
          <t>제외한</t>
        </r>
        <r>
          <rPr>
            <b/>
            <sz val="9"/>
            <color indexed="81"/>
            <rFont val="Tahoma"/>
            <family val="2"/>
          </rPr>
          <t xml:space="preserve"> </t>
        </r>
        <r>
          <rPr>
            <b/>
            <sz val="9"/>
            <color indexed="81"/>
            <rFont val="돋움"/>
            <family val="3"/>
            <charset val="129"/>
          </rPr>
          <t>모든</t>
        </r>
        <r>
          <rPr>
            <b/>
            <sz val="9"/>
            <color indexed="81"/>
            <rFont val="Tahoma"/>
            <family val="2"/>
          </rPr>
          <t xml:space="preserve"> </t>
        </r>
        <r>
          <rPr>
            <b/>
            <sz val="9"/>
            <color indexed="81"/>
            <rFont val="돋움"/>
            <family val="3"/>
            <charset val="129"/>
          </rPr>
          <t>가게의</t>
        </r>
        <r>
          <rPr>
            <b/>
            <sz val="9"/>
            <color indexed="81"/>
            <rFont val="Tahoma"/>
            <family val="2"/>
          </rPr>
          <t xml:space="preserve"> </t>
        </r>
        <r>
          <rPr>
            <b/>
            <sz val="9"/>
            <color indexed="81"/>
            <rFont val="돋움"/>
            <family val="3"/>
            <charset val="129"/>
          </rPr>
          <t>영업을</t>
        </r>
        <r>
          <rPr>
            <b/>
            <sz val="9"/>
            <color indexed="81"/>
            <rFont val="Tahoma"/>
            <family val="2"/>
          </rPr>
          <t xml:space="preserve"> </t>
        </r>
        <r>
          <rPr>
            <b/>
            <sz val="9"/>
            <color indexed="81"/>
            <rFont val="돋움"/>
            <family val="3"/>
            <charset val="129"/>
          </rPr>
          <t>중단시킨</t>
        </r>
        <r>
          <rPr>
            <b/>
            <sz val="9"/>
            <color indexed="81"/>
            <rFont val="Tahoma"/>
            <family val="2"/>
          </rPr>
          <t xml:space="preserve"> </t>
        </r>
        <r>
          <rPr>
            <b/>
            <sz val="9"/>
            <color indexed="81"/>
            <rFont val="돋움"/>
            <family val="3"/>
            <charset val="129"/>
          </rPr>
          <t>상태이다</t>
        </r>
        <r>
          <rPr>
            <b/>
            <sz val="9"/>
            <color indexed="81"/>
            <rFont val="Tahoma"/>
            <family val="2"/>
          </rPr>
          <t xml:space="preserve">. </t>
        </r>
        <r>
          <rPr>
            <b/>
            <sz val="9"/>
            <color indexed="81"/>
            <rFont val="돋움"/>
            <family val="3"/>
            <charset val="129"/>
          </rPr>
          <t>영국도</t>
        </r>
        <r>
          <rPr>
            <b/>
            <sz val="9"/>
            <color indexed="81"/>
            <rFont val="Tahoma"/>
            <family val="2"/>
          </rPr>
          <t xml:space="preserve"> </t>
        </r>
        <r>
          <rPr>
            <b/>
            <sz val="9"/>
            <color indexed="81"/>
            <rFont val="돋움"/>
            <family val="3"/>
            <charset val="129"/>
          </rPr>
          <t>이와</t>
        </r>
        <r>
          <rPr>
            <b/>
            <sz val="9"/>
            <color indexed="81"/>
            <rFont val="Tahoma"/>
            <family val="2"/>
          </rPr>
          <t xml:space="preserve"> </t>
        </r>
        <r>
          <rPr>
            <b/>
            <sz val="9"/>
            <color indexed="81"/>
            <rFont val="돋움"/>
            <family val="3"/>
            <charset val="129"/>
          </rPr>
          <t>같은</t>
        </r>
        <r>
          <rPr>
            <b/>
            <sz val="9"/>
            <color indexed="81"/>
            <rFont val="Tahoma"/>
            <family val="2"/>
          </rPr>
          <t xml:space="preserve"> </t>
        </r>
        <r>
          <rPr>
            <b/>
            <sz val="9"/>
            <color indexed="81"/>
            <rFont val="돋움"/>
            <family val="3"/>
            <charset val="129"/>
          </rPr>
          <t>조치를</t>
        </r>
        <r>
          <rPr>
            <b/>
            <sz val="9"/>
            <color indexed="81"/>
            <rFont val="Tahoma"/>
            <family val="2"/>
          </rPr>
          <t xml:space="preserve"> </t>
        </r>
        <r>
          <rPr>
            <b/>
            <sz val="9"/>
            <color indexed="81"/>
            <rFont val="돋움"/>
            <family val="3"/>
            <charset val="129"/>
          </rPr>
          <t>당분간</t>
        </r>
        <r>
          <rPr>
            <b/>
            <sz val="9"/>
            <color indexed="81"/>
            <rFont val="Tahoma"/>
            <family val="2"/>
          </rPr>
          <t xml:space="preserve"> </t>
        </r>
        <r>
          <rPr>
            <b/>
            <sz val="9"/>
            <color indexed="81"/>
            <rFont val="돋움"/>
            <family val="3"/>
            <charset val="129"/>
          </rPr>
          <t>유지할</t>
        </r>
        <r>
          <rPr>
            <b/>
            <sz val="9"/>
            <color indexed="81"/>
            <rFont val="Tahoma"/>
            <family val="2"/>
          </rPr>
          <t xml:space="preserve"> </t>
        </r>
        <r>
          <rPr>
            <b/>
            <sz val="9"/>
            <color indexed="81"/>
            <rFont val="돋움"/>
            <family val="3"/>
            <charset val="129"/>
          </rPr>
          <t>것이라고</t>
        </r>
        <r>
          <rPr>
            <b/>
            <sz val="9"/>
            <color indexed="81"/>
            <rFont val="Tahoma"/>
            <family val="2"/>
          </rPr>
          <t xml:space="preserve"> </t>
        </r>
        <r>
          <rPr>
            <b/>
            <sz val="9"/>
            <color indexed="81"/>
            <rFont val="돋움"/>
            <family val="3"/>
            <charset val="129"/>
          </rPr>
          <t>했다</t>
        </r>
        <r>
          <rPr>
            <b/>
            <sz val="9"/>
            <color indexed="81"/>
            <rFont val="Tahoma"/>
            <family val="2"/>
          </rPr>
          <t xml:space="preserve">.
</t>
        </r>
        <r>
          <rPr>
            <b/>
            <sz val="9"/>
            <color indexed="81"/>
            <rFont val="돋움"/>
            <family val="3"/>
            <charset val="129"/>
          </rPr>
          <t>인도는</t>
        </r>
        <r>
          <rPr>
            <b/>
            <sz val="9"/>
            <color indexed="81"/>
            <rFont val="Tahoma"/>
            <family val="2"/>
          </rPr>
          <t xml:space="preserve"> </t>
        </r>
        <r>
          <rPr>
            <b/>
            <sz val="9"/>
            <color indexed="81"/>
            <rFont val="돋움"/>
            <family val="3"/>
            <charset val="129"/>
          </rPr>
          <t>국가봉쇄령을</t>
        </r>
        <r>
          <rPr>
            <b/>
            <sz val="9"/>
            <color indexed="81"/>
            <rFont val="Tahoma"/>
            <family val="2"/>
          </rPr>
          <t xml:space="preserve"> </t>
        </r>
        <r>
          <rPr>
            <b/>
            <sz val="9"/>
            <color indexed="81"/>
            <rFont val="돋움"/>
            <family val="3"/>
            <charset val="129"/>
          </rPr>
          <t>다음</t>
        </r>
        <r>
          <rPr>
            <b/>
            <sz val="9"/>
            <color indexed="81"/>
            <rFont val="Tahoma"/>
            <family val="2"/>
          </rPr>
          <t xml:space="preserve"> </t>
        </r>
        <r>
          <rPr>
            <b/>
            <sz val="9"/>
            <color indexed="81"/>
            <rFont val="돋움"/>
            <family val="3"/>
            <charset val="129"/>
          </rPr>
          <t>달</t>
        </r>
        <r>
          <rPr>
            <b/>
            <sz val="9"/>
            <color indexed="81"/>
            <rFont val="Tahoma"/>
            <family val="2"/>
          </rPr>
          <t xml:space="preserve"> 3</t>
        </r>
        <r>
          <rPr>
            <b/>
            <sz val="9"/>
            <color indexed="81"/>
            <rFont val="돋움"/>
            <family val="3"/>
            <charset val="129"/>
          </rPr>
          <t>일까지</t>
        </r>
        <r>
          <rPr>
            <b/>
            <sz val="9"/>
            <color indexed="81"/>
            <rFont val="Tahoma"/>
            <family val="2"/>
          </rPr>
          <t xml:space="preserve"> </t>
        </r>
        <r>
          <rPr>
            <b/>
            <sz val="9"/>
            <color indexed="81"/>
            <rFont val="돋움"/>
            <family val="3"/>
            <charset val="129"/>
          </rPr>
          <t>연장했다</t>
        </r>
        <r>
          <rPr>
            <b/>
            <sz val="9"/>
            <color indexed="81"/>
            <rFont val="Tahoma"/>
            <family val="2"/>
          </rPr>
          <t xml:space="preserve">. </t>
        </r>
        <r>
          <rPr>
            <b/>
            <sz val="9"/>
            <color indexed="81"/>
            <rFont val="돋움"/>
            <family val="3"/>
            <charset val="129"/>
          </rPr>
          <t>인도</t>
        </r>
        <r>
          <rPr>
            <b/>
            <sz val="9"/>
            <color indexed="81"/>
            <rFont val="Tahoma"/>
            <family val="2"/>
          </rPr>
          <t xml:space="preserve"> </t>
        </r>
        <r>
          <rPr>
            <b/>
            <sz val="9"/>
            <color indexed="81"/>
            <rFont val="돋움"/>
            <family val="3"/>
            <charset val="129"/>
          </rPr>
          <t>정부는</t>
        </r>
        <r>
          <rPr>
            <b/>
            <sz val="9"/>
            <color indexed="81"/>
            <rFont val="Tahoma"/>
            <family val="2"/>
          </rPr>
          <t xml:space="preserve"> </t>
        </r>
        <r>
          <rPr>
            <b/>
            <sz val="9"/>
            <color indexed="81"/>
            <rFont val="돋움"/>
            <family val="3"/>
            <charset val="129"/>
          </rPr>
          <t>학교와</t>
        </r>
        <r>
          <rPr>
            <b/>
            <sz val="9"/>
            <color indexed="81"/>
            <rFont val="Tahoma"/>
            <family val="2"/>
          </rPr>
          <t xml:space="preserve"> </t>
        </r>
        <r>
          <rPr>
            <b/>
            <sz val="9"/>
            <color indexed="81"/>
            <rFont val="돋움"/>
            <family val="3"/>
            <charset val="129"/>
          </rPr>
          <t>교통</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산업시설을</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폐쇄했고</t>
        </r>
        <r>
          <rPr>
            <b/>
            <sz val="9"/>
            <color indexed="81"/>
            <rFont val="Tahoma"/>
            <family val="2"/>
          </rPr>
          <t xml:space="preserve"> </t>
        </r>
        <r>
          <rPr>
            <b/>
            <sz val="9"/>
            <color indexed="81"/>
            <rFont val="돋움"/>
            <family val="3"/>
            <charset val="129"/>
          </rPr>
          <t>주민</t>
        </r>
        <r>
          <rPr>
            <b/>
            <sz val="9"/>
            <color indexed="81"/>
            <rFont val="Tahoma"/>
            <family val="2"/>
          </rPr>
          <t xml:space="preserve"> </t>
        </r>
        <r>
          <rPr>
            <b/>
            <sz val="9"/>
            <color indexed="81"/>
            <rFont val="돋움"/>
            <family val="3"/>
            <charset val="129"/>
          </rPr>
          <t>외출도</t>
        </r>
        <r>
          <rPr>
            <b/>
            <sz val="9"/>
            <color indexed="81"/>
            <rFont val="Tahoma"/>
            <family val="2"/>
          </rPr>
          <t xml:space="preserve"> </t>
        </r>
        <r>
          <rPr>
            <b/>
            <sz val="9"/>
            <color indexed="81"/>
            <rFont val="돋움"/>
            <family val="3"/>
            <charset val="129"/>
          </rPr>
          <t>제한적으로</t>
        </r>
        <r>
          <rPr>
            <b/>
            <sz val="9"/>
            <color indexed="81"/>
            <rFont val="Tahoma"/>
            <family val="2"/>
          </rPr>
          <t xml:space="preserve"> </t>
        </r>
        <r>
          <rPr>
            <b/>
            <sz val="9"/>
            <color indexed="81"/>
            <rFont val="돋움"/>
            <family val="3"/>
            <charset val="129"/>
          </rPr>
          <t>허용하고있다</t>
        </r>
        <r>
          <rPr>
            <b/>
            <sz val="9"/>
            <color indexed="81"/>
            <rFont val="Tahoma"/>
            <family val="2"/>
          </rPr>
          <t xml:space="preserve">.
</t>
        </r>
        <r>
          <rPr>
            <b/>
            <sz val="9"/>
            <color indexed="81"/>
            <rFont val="돋움"/>
            <family val="3"/>
            <charset val="129"/>
          </rPr>
          <t>스페인은</t>
        </r>
        <r>
          <rPr>
            <b/>
            <sz val="9"/>
            <color indexed="81"/>
            <rFont val="Tahoma"/>
            <family val="2"/>
          </rPr>
          <t xml:space="preserve"> </t>
        </r>
        <r>
          <rPr>
            <b/>
            <sz val="9"/>
            <color indexed="81"/>
            <rFont val="돋움"/>
            <family val="3"/>
            <charset val="129"/>
          </rPr>
          <t>경제활동</t>
        </r>
        <r>
          <rPr>
            <b/>
            <sz val="9"/>
            <color indexed="81"/>
            <rFont val="Tahoma"/>
            <family val="2"/>
          </rPr>
          <t xml:space="preserve"> </t>
        </r>
        <r>
          <rPr>
            <b/>
            <sz val="9"/>
            <color indexed="81"/>
            <rFont val="돋움"/>
            <family val="3"/>
            <charset val="129"/>
          </rPr>
          <t>제한</t>
        </r>
        <r>
          <rPr>
            <b/>
            <sz val="9"/>
            <color indexed="81"/>
            <rFont val="Tahoma"/>
            <family val="2"/>
          </rPr>
          <t xml:space="preserve"> </t>
        </r>
        <r>
          <rPr>
            <b/>
            <sz val="9"/>
            <color indexed="81"/>
            <rFont val="돋움"/>
            <family val="3"/>
            <charset val="129"/>
          </rPr>
          <t>조치를</t>
        </r>
        <r>
          <rPr>
            <b/>
            <sz val="9"/>
            <color indexed="81"/>
            <rFont val="Tahoma"/>
            <family val="2"/>
          </rPr>
          <t xml:space="preserve"> </t>
        </r>
        <r>
          <rPr>
            <b/>
            <sz val="9"/>
            <color indexed="81"/>
            <rFont val="돋움"/>
            <family val="3"/>
            <charset val="129"/>
          </rPr>
          <t>오늘부터</t>
        </r>
        <r>
          <rPr>
            <b/>
            <sz val="9"/>
            <color indexed="81"/>
            <rFont val="Tahoma"/>
            <family val="2"/>
          </rPr>
          <t xml:space="preserve"> </t>
        </r>
        <r>
          <rPr>
            <b/>
            <sz val="9"/>
            <color indexed="81"/>
            <rFont val="돋움"/>
            <family val="3"/>
            <charset val="129"/>
          </rPr>
          <t>일부</t>
        </r>
        <r>
          <rPr>
            <b/>
            <sz val="9"/>
            <color indexed="81"/>
            <rFont val="Tahoma"/>
            <family val="2"/>
          </rPr>
          <t xml:space="preserve"> </t>
        </r>
        <r>
          <rPr>
            <b/>
            <sz val="9"/>
            <color indexed="81"/>
            <rFont val="돋움"/>
            <family val="3"/>
            <charset val="129"/>
          </rPr>
          <t>완화하여</t>
        </r>
        <r>
          <rPr>
            <b/>
            <sz val="9"/>
            <color indexed="81"/>
            <rFont val="Tahoma"/>
            <family val="2"/>
          </rPr>
          <t xml:space="preserve"> </t>
        </r>
        <r>
          <rPr>
            <b/>
            <sz val="9"/>
            <color indexed="81"/>
            <rFont val="돋움"/>
            <family val="3"/>
            <charset val="129"/>
          </rPr>
          <t>제조업</t>
        </r>
        <r>
          <rPr>
            <b/>
            <sz val="9"/>
            <color indexed="81"/>
            <rFont val="Tahoma"/>
            <family val="2"/>
          </rPr>
          <t xml:space="preserve">, </t>
        </r>
        <r>
          <rPr>
            <b/>
            <sz val="9"/>
            <color indexed="81"/>
            <rFont val="돋움"/>
            <family val="3"/>
            <charset val="129"/>
          </rPr>
          <t>건설업</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비필수업종</t>
        </r>
        <r>
          <rPr>
            <b/>
            <sz val="9"/>
            <color indexed="81"/>
            <rFont val="Tahoma"/>
            <family val="2"/>
          </rPr>
          <t xml:space="preserve"> </t>
        </r>
        <r>
          <rPr>
            <b/>
            <sz val="9"/>
            <color indexed="81"/>
            <rFont val="돋움"/>
            <family val="3"/>
            <charset val="129"/>
          </rPr>
          <t>근로자들이</t>
        </r>
        <r>
          <rPr>
            <b/>
            <sz val="9"/>
            <color indexed="81"/>
            <rFont val="Tahoma"/>
            <family val="2"/>
          </rPr>
          <t xml:space="preserve"> </t>
        </r>
        <r>
          <rPr>
            <b/>
            <sz val="9"/>
            <color indexed="81"/>
            <rFont val="돋움"/>
            <family val="3"/>
            <charset val="129"/>
          </rPr>
          <t>출근을</t>
        </r>
        <r>
          <rPr>
            <b/>
            <sz val="9"/>
            <color indexed="81"/>
            <rFont val="Tahoma"/>
            <family val="2"/>
          </rPr>
          <t xml:space="preserve"> </t>
        </r>
        <r>
          <rPr>
            <b/>
            <sz val="9"/>
            <color indexed="81"/>
            <rFont val="돋움"/>
            <family val="3"/>
            <charset val="129"/>
          </rPr>
          <t>했다</t>
        </r>
        <r>
          <rPr>
            <b/>
            <sz val="9"/>
            <color indexed="81"/>
            <rFont val="Tahoma"/>
            <family val="2"/>
          </rPr>
          <t>.</t>
        </r>
      </text>
    </comment>
    <comment ref="E9" authorId="0">
      <text>
        <r>
          <rPr>
            <b/>
            <sz val="9"/>
            <color indexed="81"/>
            <rFont val="돋움"/>
            <family val="3"/>
            <charset val="129"/>
          </rPr>
          <t>미 달러, 위험선호 회복에 2주 최저치로 하락</t>
        </r>
      </text>
    </comment>
    <comment ref="C10" authorId="0">
      <text>
        <r>
          <rPr>
            <b/>
            <sz val="9"/>
            <color indexed="81"/>
            <rFont val="돋움"/>
            <family val="3"/>
            <charset val="129"/>
          </rPr>
          <t>트럼프</t>
        </r>
        <r>
          <rPr>
            <b/>
            <sz val="9"/>
            <color indexed="81"/>
            <rFont val="Tahoma"/>
            <family val="2"/>
          </rPr>
          <t xml:space="preserve"> "WHO </t>
        </r>
        <r>
          <rPr>
            <b/>
            <sz val="9"/>
            <color indexed="81"/>
            <rFont val="돋움"/>
            <family val="3"/>
            <charset val="129"/>
          </rPr>
          <t>자금지원</t>
        </r>
        <r>
          <rPr>
            <b/>
            <sz val="9"/>
            <color indexed="81"/>
            <rFont val="Tahoma"/>
            <family val="2"/>
          </rPr>
          <t xml:space="preserve"> </t>
        </r>
        <r>
          <rPr>
            <b/>
            <sz val="9"/>
            <color indexed="81"/>
            <rFont val="돋움"/>
            <family val="3"/>
            <charset val="129"/>
          </rPr>
          <t>중단</t>
        </r>
        <r>
          <rPr>
            <b/>
            <sz val="9"/>
            <color indexed="81"/>
            <rFont val="Tahoma"/>
            <family val="2"/>
          </rPr>
          <t>"
WHO</t>
        </r>
        <r>
          <rPr>
            <b/>
            <sz val="9"/>
            <color indexed="81"/>
            <rFont val="돋움"/>
            <family val="3"/>
            <charset val="129"/>
          </rPr>
          <t>가</t>
        </r>
        <r>
          <rPr>
            <b/>
            <sz val="9"/>
            <color indexed="81"/>
            <rFont val="Tahoma"/>
            <family val="2"/>
          </rPr>
          <t xml:space="preserve"> </t>
        </r>
        <r>
          <rPr>
            <b/>
            <sz val="9"/>
            <color indexed="81"/>
            <rFont val="돋움"/>
            <family val="3"/>
            <charset val="129"/>
          </rPr>
          <t>코로나</t>
        </r>
        <r>
          <rPr>
            <b/>
            <sz val="9"/>
            <color indexed="81"/>
            <rFont val="Tahoma"/>
            <family val="2"/>
          </rPr>
          <t>19</t>
        </r>
        <r>
          <rPr>
            <b/>
            <sz val="9"/>
            <color indexed="81"/>
            <rFont val="돋움"/>
            <family val="3"/>
            <charset val="129"/>
          </rPr>
          <t>에</t>
        </r>
        <r>
          <rPr>
            <b/>
            <sz val="9"/>
            <color indexed="81"/>
            <rFont val="Tahoma"/>
            <family val="2"/>
          </rPr>
          <t xml:space="preserve"> </t>
        </r>
        <r>
          <rPr>
            <b/>
            <sz val="9"/>
            <color indexed="81"/>
            <rFont val="돋움"/>
            <family val="3"/>
            <charset val="129"/>
          </rPr>
          <t>대한</t>
        </r>
        <r>
          <rPr>
            <b/>
            <sz val="9"/>
            <color indexed="81"/>
            <rFont val="Tahoma"/>
            <family val="2"/>
          </rPr>
          <t xml:space="preserve"> </t>
        </r>
        <r>
          <rPr>
            <b/>
            <sz val="9"/>
            <color indexed="81"/>
            <rFont val="돋움"/>
            <family val="3"/>
            <charset val="129"/>
          </rPr>
          <t>중국의</t>
        </r>
        <r>
          <rPr>
            <b/>
            <sz val="9"/>
            <color indexed="81"/>
            <rFont val="Tahoma"/>
            <family val="2"/>
          </rPr>
          <t xml:space="preserve"> </t>
        </r>
        <r>
          <rPr>
            <b/>
            <sz val="9"/>
            <color indexed="81"/>
            <rFont val="돋움"/>
            <family val="3"/>
            <charset val="129"/>
          </rPr>
          <t>허위</t>
        </r>
        <r>
          <rPr>
            <b/>
            <sz val="9"/>
            <color indexed="81"/>
            <rFont val="Tahoma"/>
            <family val="2"/>
          </rPr>
          <t xml:space="preserve"> </t>
        </r>
        <r>
          <rPr>
            <b/>
            <sz val="9"/>
            <color indexed="81"/>
            <rFont val="돋움"/>
            <family val="3"/>
            <charset val="129"/>
          </rPr>
          <t>정보를</t>
        </r>
        <r>
          <rPr>
            <b/>
            <sz val="9"/>
            <color indexed="81"/>
            <rFont val="Tahoma"/>
            <family val="2"/>
          </rPr>
          <t xml:space="preserve"> </t>
        </r>
        <r>
          <rPr>
            <b/>
            <sz val="9"/>
            <color indexed="81"/>
            <rFont val="돋움"/>
            <family val="3"/>
            <charset val="129"/>
          </rPr>
          <t>조장했고</t>
        </r>
        <r>
          <rPr>
            <b/>
            <sz val="9"/>
            <color indexed="81"/>
            <rFont val="Tahoma"/>
            <family val="2"/>
          </rPr>
          <t xml:space="preserve"> </t>
        </r>
        <r>
          <rPr>
            <b/>
            <sz val="9"/>
            <color indexed="81"/>
            <rFont val="돋움"/>
            <family val="3"/>
            <charset val="129"/>
          </rPr>
          <t>이로</t>
        </r>
        <r>
          <rPr>
            <b/>
            <sz val="9"/>
            <color indexed="81"/>
            <rFont val="Tahoma"/>
            <family val="2"/>
          </rPr>
          <t xml:space="preserve"> </t>
        </r>
        <r>
          <rPr>
            <b/>
            <sz val="9"/>
            <color indexed="81"/>
            <rFont val="돋움"/>
            <family val="3"/>
            <charset val="129"/>
          </rPr>
          <t>인해</t>
        </r>
        <r>
          <rPr>
            <b/>
            <sz val="9"/>
            <color indexed="81"/>
            <rFont val="Tahoma"/>
            <family val="2"/>
          </rPr>
          <t xml:space="preserve"> </t>
        </r>
        <r>
          <rPr>
            <b/>
            <sz val="9"/>
            <color indexed="81"/>
            <rFont val="돋움"/>
            <family val="3"/>
            <charset val="129"/>
          </rPr>
          <t>보다</t>
        </r>
        <r>
          <rPr>
            <b/>
            <sz val="9"/>
            <color indexed="81"/>
            <rFont val="Tahoma"/>
            <family val="2"/>
          </rPr>
          <t xml:space="preserve"> </t>
        </r>
        <r>
          <rPr>
            <b/>
            <sz val="9"/>
            <color indexed="81"/>
            <rFont val="돋움"/>
            <family val="3"/>
            <charset val="129"/>
          </rPr>
          <t>광범위한</t>
        </r>
        <r>
          <rPr>
            <b/>
            <sz val="9"/>
            <color indexed="81"/>
            <rFont val="Tahoma"/>
            <family val="2"/>
          </rPr>
          <t xml:space="preserve"> </t>
        </r>
        <r>
          <rPr>
            <b/>
            <sz val="9"/>
            <color indexed="81"/>
            <rFont val="돋움"/>
            <family val="3"/>
            <charset val="129"/>
          </rPr>
          <t>확산을</t>
        </r>
        <r>
          <rPr>
            <b/>
            <sz val="9"/>
            <color indexed="81"/>
            <rFont val="Tahoma"/>
            <family val="2"/>
          </rPr>
          <t xml:space="preserve"> </t>
        </r>
        <r>
          <rPr>
            <b/>
            <sz val="9"/>
            <color indexed="81"/>
            <rFont val="돋움"/>
            <family val="3"/>
            <charset val="129"/>
          </rPr>
          <t>초래했다고</t>
        </r>
        <r>
          <rPr>
            <b/>
            <sz val="9"/>
            <color indexed="81"/>
            <rFont val="Tahoma"/>
            <family val="2"/>
          </rPr>
          <t xml:space="preserve"> </t>
        </r>
        <r>
          <rPr>
            <b/>
            <sz val="9"/>
            <color indexed="81"/>
            <rFont val="돋움"/>
            <family val="3"/>
            <charset val="129"/>
          </rPr>
          <t>주장</t>
        </r>
      </text>
    </comment>
    <comment ref="D10" authorId="0">
      <text>
        <r>
          <rPr>
            <b/>
            <sz val="9"/>
            <color indexed="81"/>
            <rFont val="돋움"/>
            <family val="3"/>
            <charset val="129"/>
          </rPr>
          <t>코로나</t>
        </r>
        <r>
          <rPr>
            <b/>
            <sz val="9"/>
            <color indexed="81"/>
            <rFont val="Tahoma"/>
            <family val="2"/>
          </rPr>
          <t xml:space="preserve"> </t>
        </r>
        <r>
          <rPr>
            <b/>
            <sz val="9"/>
            <color indexed="81"/>
            <rFont val="돋움"/>
            <family val="3"/>
            <charset val="129"/>
          </rPr>
          <t>직격탄</t>
        </r>
        <r>
          <rPr>
            <b/>
            <sz val="9"/>
            <color indexed="81"/>
            <rFont val="Tahoma"/>
            <family val="2"/>
          </rPr>
          <t xml:space="preserve"> 'K</t>
        </r>
        <r>
          <rPr>
            <b/>
            <sz val="9"/>
            <color indexed="81"/>
            <rFont val="돋움"/>
            <family val="3"/>
            <charset val="129"/>
          </rPr>
          <t>리그</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피해액만</t>
        </r>
        <r>
          <rPr>
            <b/>
            <sz val="9"/>
            <color indexed="81"/>
            <rFont val="Tahoma"/>
            <family val="2"/>
          </rPr>
          <t xml:space="preserve"> </t>
        </r>
        <r>
          <rPr>
            <b/>
            <sz val="9"/>
            <color indexed="81"/>
            <rFont val="돋움"/>
            <family val="3"/>
            <charset val="129"/>
          </rPr>
          <t>최소</t>
        </r>
        <r>
          <rPr>
            <b/>
            <sz val="9"/>
            <color indexed="81"/>
            <rFont val="Tahoma"/>
            <family val="2"/>
          </rPr>
          <t xml:space="preserve"> 575</t>
        </r>
        <r>
          <rPr>
            <b/>
            <sz val="9"/>
            <color indexed="81"/>
            <rFont val="돋움"/>
            <family val="3"/>
            <charset val="129"/>
          </rPr>
          <t>억원</t>
        </r>
        <r>
          <rPr>
            <b/>
            <sz val="9"/>
            <color indexed="81"/>
            <rFont val="Tahoma"/>
            <family val="2"/>
          </rPr>
          <t xml:space="preserve"> </t>
        </r>
        <r>
          <rPr>
            <b/>
            <sz val="9"/>
            <color indexed="81"/>
            <rFont val="돋움"/>
            <family val="3"/>
            <charset val="129"/>
          </rPr>
          <t>예상
경기수</t>
        </r>
        <r>
          <rPr>
            <b/>
            <sz val="9"/>
            <color indexed="81"/>
            <rFont val="Tahoma"/>
            <family val="2"/>
          </rPr>
          <t xml:space="preserve"> </t>
        </r>
        <r>
          <rPr>
            <b/>
            <sz val="9"/>
            <color indexed="81"/>
            <rFont val="돋움"/>
            <family val="3"/>
            <charset val="129"/>
          </rPr>
          <t>감소</t>
        </r>
        <r>
          <rPr>
            <b/>
            <sz val="9"/>
            <color indexed="81"/>
            <rFont val="Tahoma"/>
            <family val="2"/>
          </rPr>
          <t xml:space="preserve"> = </t>
        </r>
        <r>
          <rPr>
            <b/>
            <sz val="9"/>
            <color indexed="81"/>
            <rFont val="돋움"/>
            <family val="3"/>
            <charset val="129"/>
          </rPr>
          <t>구단의</t>
        </r>
        <r>
          <rPr>
            <b/>
            <sz val="9"/>
            <color indexed="81"/>
            <rFont val="Tahoma"/>
            <family val="2"/>
          </rPr>
          <t xml:space="preserve"> </t>
        </r>
        <r>
          <rPr>
            <b/>
            <sz val="9"/>
            <color indexed="81"/>
            <rFont val="돋움"/>
            <family val="3"/>
            <charset val="129"/>
          </rPr>
          <t>광고</t>
        </r>
        <r>
          <rPr>
            <b/>
            <sz val="9"/>
            <color indexed="81"/>
            <rFont val="Tahoma"/>
            <family val="2"/>
          </rPr>
          <t xml:space="preserve">, </t>
        </r>
        <r>
          <rPr>
            <b/>
            <sz val="9"/>
            <color indexed="81"/>
            <rFont val="돋움"/>
            <family val="3"/>
            <charset val="129"/>
          </rPr>
          <t>입장</t>
        </r>
        <r>
          <rPr>
            <b/>
            <sz val="9"/>
            <color indexed="81"/>
            <rFont val="Tahoma"/>
            <family val="2"/>
          </rPr>
          <t xml:space="preserve"> </t>
        </r>
        <r>
          <rPr>
            <b/>
            <sz val="9"/>
            <color indexed="81"/>
            <rFont val="돋움"/>
            <family val="3"/>
            <charset val="129"/>
          </rPr>
          <t>수입</t>
        </r>
        <r>
          <rPr>
            <b/>
            <sz val="9"/>
            <color indexed="81"/>
            <rFont val="Tahoma"/>
            <family val="2"/>
          </rPr>
          <t xml:space="preserve">, </t>
        </r>
        <r>
          <rPr>
            <b/>
            <sz val="9"/>
            <color indexed="81"/>
            <rFont val="돋움"/>
            <family val="3"/>
            <charset val="129"/>
          </rPr>
          <t>연맹의</t>
        </r>
        <r>
          <rPr>
            <b/>
            <sz val="9"/>
            <color indexed="81"/>
            <rFont val="Tahoma"/>
            <family val="2"/>
          </rPr>
          <t xml:space="preserve"> </t>
        </r>
        <r>
          <rPr>
            <b/>
            <sz val="9"/>
            <color indexed="81"/>
            <rFont val="돋움"/>
            <family val="3"/>
            <charset val="129"/>
          </rPr>
          <t>후원사용</t>
        </r>
        <r>
          <rPr>
            <b/>
            <sz val="9"/>
            <color indexed="81"/>
            <rFont val="Tahoma"/>
            <family val="2"/>
          </rPr>
          <t xml:space="preserve"> </t>
        </r>
        <r>
          <rPr>
            <b/>
            <sz val="9"/>
            <color indexed="81"/>
            <rFont val="돋움"/>
            <family val="3"/>
            <charset val="129"/>
          </rPr>
          <t>스폰서</t>
        </r>
        <r>
          <rPr>
            <b/>
            <sz val="9"/>
            <color indexed="81"/>
            <rFont val="Tahoma"/>
            <family val="2"/>
          </rPr>
          <t xml:space="preserve"> </t>
        </r>
        <r>
          <rPr>
            <b/>
            <sz val="9"/>
            <color indexed="81"/>
            <rFont val="돋움"/>
            <family val="3"/>
            <charset val="129"/>
          </rPr>
          <t>광고</t>
        </r>
        <r>
          <rPr>
            <b/>
            <sz val="9"/>
            <color indexed="81"/>
            <rFont val="Tahoma"/>
            <family val="2"/>
          </rPr>
          <t xml:space="preserve"> </t>
        </r>
        <r>
          <rPr>
            <b/>
            <sz val="9"/>
            <color indexed="81"/>
            <rFont val="돋움"/>
            <family val="3"/>
            <charset val="129"/>
          </rPr>
          <t>수입과</t>
        </r>
        <r>
          <rPr>
            <b/>
            <sz val="9"/>
            <color indexed="81"/>
            <rFont val="Tahoma"/>
            <family val="2"/>
          </rPr>
          <t xml:space="preserve"> </t>
        </r>
        <r>
          <rPr>
            <b/>
            <sz val="9"/>
            <color indexed="81"/>
            <rFont val="돋움"/>
            <family val="3"/>
            <charset val="129"/>
          </rPr>
          <t>라이선싱</t>
        </r>
        <r>
          <rPr>
            <b/>
            <sz val="9"/>
            <color indexed="81"/>
            <rFont val="Tahoma"/>
            <family val="2"/>
          </rPr>
          <t xml:space="preserve"> </t>
        </r>
        <r>
          <rPr>
            <b/>
            <sz val="9"/>
            <color indexed="81"/>
            <rFont val="돋움"/>
            <family val="3"/>
            <charset val="129"/>
          </rPr>
          <t>수입</t>
        </r>
        <r>
          <rPr>
            <b/>
            <sz val="9"/>
            <color indexed="81"/>
            <rFont val="Tahoma"/>
            <family val="2"/>
          </rPr>
          <t xml:space="preserve"> </t>
        </r>
        <r>
          <rPr>
            <b/>
            <sz val="9"/>
            <color indexed="81"/>
            <rFont val="돋움"/>
            <family val="3"/>
            <charset val="129"/>
          </rPr>
          <t>감소</t>
        </r>
      </text>
    </comment>
    <comment ref="E10" authorId="0">
      <text>
        <r>
          <rPr>
            <b/>
            <sz val="9"/>
            <color indexed="81"/>
            <rFont val="돋움"/>
            <family val="3"/>
            <charset val="129"/>
          </rPr>
          <t>팬데믹</t>
        </r>
        <r>
          <rPr>
            <b/>
            <sz val="9"/>
            <color indexed="81"/>
            <rFont val="Tahoma"/>
            <family val="2"/>
          </rPr>
          <t xml:space="preserve"> </t>
        </r>
        <r>
          <rPr>
            <b/>
            <sz val="9"/>
            <color indexed="81"/>
            <rFont val="돋움"/>
            <family val="3"/>
            <charset val="129"/>
          </rPr>
          <t>진정</t>
        </r>
        <r>
          <rPr>
            <b/>
            <sz val="9"/>
            <color indexed="81"/>
            <rFont val="Tahoma"/>
            <family val="2"/>
          </rPr>
          <t xml:space="preserve"> </t>
        </r>
        <r>
          <rPr>
            <b/>
            <sz val="9"/>
            <color indexed="81"/>
            <rFont val="돋움"/>
            <family val="3"/>
            <charset val="129"/>
          </rPr>
          <t>기대</t>
        </r>
        <r>
          <rPr>
            <b/>
            <sz val="9"/>
            <color indexed="81"/>
            <rFont val="Tahoma"/>
            <family val="2"/>
          </rPr>
          <t xml:space="preserve"> </t>
        </r>
        <r>
          <rPr>
            <b/>
            <sz val="9"/>
            <color indexed="81"/>
            <rFont val="돋움"/>
            <family val="3"/>
            <charset val="129"/>
          </rPr>
          <t>속</t>
        </r>
        <r>
          <rPr>
            <b/>
            <sz val="9"/>
            <color indexed="81"/>
            <rFont val="Tahoma"/>
            <family val="2"/>
          </rPr>
          <t xml:space="preserve"> </t>
        </r>
        <r>
          <rPr>
            <b/>
            <sz val="9"/>
            <color indexed="81"/>
            <rFont val="돋움"/>
            <family val="3"/>
            <charset val="129"/>
          </rPr>
          <t>불확실성에</t>
        </r>
        <r>
          <rPr>
            <b/>
            <sz val="9"/>
            <color indexed="81"/>
            <rFont val="Tahoma"/>
            <family val="2"/>
          </rPr>
          <t xml:space="preserve"> </t>
        </r>
        <r>
          <rPr>
            <b/>
            <sz val="9"/>
            <color indexed="81"/>
            <rFont val="돋움"/>
            <family val="3"/>
            <charset val="129"/>
          </rPr>
          <t>미</t>
        </r>
        <r>
          <rPr>
            <b/>
            <sz val="9"/>
            <color indexed="81"/>
            <rFont val="Tahoma"/>
            <family val="2"/>
          </rPr>
          <t xml:space="preserve"> </t>
        </r>
        <r>
          <rPr>
            <b/>
            <sz val="9"/>
            <color indexed="81"/>
            <rFont val="돋움"/>
            <family val="3"/>
            <charset val="129"/>
          </rPr>
          <t>국채</t>
        </r>
        <r>
          <rPr>
            <b/>
            <sz val="9"/>
            <color indexed="81"/>
            <rFont val="Tahoma"/>
            <family val="2"/>
          </rPr>
          <t xml:space="preserve"> </t>
        </r>
        <r>
          <rPr>
            <b/>
            <sz val="9"/>
            <color indexed="81"/>
            <rFont val="돋움"/>
            <family val="3"/>
            <charset val="129"/>
          </rPr>
          <t>금리</t>
        </r>
        <r>
          <rPr>
            <b/>
            <sz val="9"/>
            <color indexed="81"/>
            <rFont val="Tahoma"/>
            <family val="2"/>
          </rPr>
          <t xml:space="preserve"> </t>
        </r>
        <r>
          <rPr>
            <b/>
            <sz val="9"/>
            <color indexed="81"/>
            <rFont val="돋움"/>
            <family val="3"/>
            <charset val="129"/>
          </rPr>
          <t>하락</t>
        </r>
      </text>
    </comment>
    <comment ref="F10" authorId="0">
      <text>
        <r>
          <rPr>
            <b/>
            <sz val="9"/>
            <color indexed="81"/>
            <rFont val="돋움"/>
            <family val="3"/>
            <charset val="129"/>
          </rPr>
          <t>미국석유협회</t>
        </r>
        <r>
          <rPr>
            <b/>
            <sz val="9"/>
            <color indexed="81"/>
            <rFont val="Tahoma"/>
            <family val="2"/>
          </rPr>
          <t xml:space="preserve"> </t>
        </r>
        <r>
          <rPr>
            <b/>
            <sz val="9"/>
            <color indexed="81"/>
            <rFont val="돋움"/>
            <family val="3"/>
            <charset val="129"/>
          </rPr>
          <t>주간</t>
        </r>
        <r>
          <rPr>
            <b/>
            <sz val="9"/>
            <color indexed="81"/>
            <rFont val="Tahoma"/>
            <family val="2"/>
          </rPr>
          <t xml:space="preserve"> </t>
        </r>
        <r>
          <rPr>
            <b/>
            <sz val="9"/>
            <color indexed="81"/>
            <rFont val="돋움"/>
            <family val="3"/>
            <charset val="129"/>
          </rPr>
          <t>원유</t>
        </r>
        <r>
          <rPr>
            <b/>
            <sz val="9"/>
            <color indexed="81"/>
            <rFont val="Tahoma"/>
            <family val="2"/>
          </rPr>
          <t xml:space="preserve"> </t>
        </r>
        <r>
          <rPr>
            <b/>
            <sz val="9"/>
            <color indexed="81"/>
            <rFont val="돋움"/>
            <family val="3"/>
            <charset val="129"/>
          </rPr>
          <t>재고</t>
        </r>
        <r>
          <rPr>
            <b/>
            <sz val="9"/>
            <color indexed="81"/>
            <rFont val="Tahoma"/>
            <family val="2"/>
          </rPr>
          <t xml:space="preserve"> </t>
        </r>
        <r>
          <rPr>
            <b/>
            <sz val="9"/>
            <color indexed="81"/>
            <rFont val="돋움"/>
            <family val="3"/>
            <charset val="129"/>
          </rPr>
          <t xml:space="preserve">발표
</t>
        </r>
        <r>
          <rPr>
            <b/>
            <sz val="9"/>
            <color indexed="81"/>
            <rFont val="Tahoma"/>
            <family val="2"/>
          </rPr>
          <t>2020-03-18 : -0.421
2020-03-25 : -1.250
2020-04-01 : 10.485
2020-04-08 : 11.938
2020-04-15 : 13.143</t>
        </r>
      </text>
    </comment>
    <comment ref="G10" authorId="0">
      <text>
        <r>
          <rPr>
            <b/>
            <sz val="9"/>
            <color indexed="81"/>
            <rFont val="Tahoma"/>
            <family val="2"/>
          </rPr>
          <t xml:space="preserve">WTI 10% </t>
        </r>
        <r>
          <rPr>
            <b/>
            <sz val="9"/>
            <color indexed="81"/>
            <rFont val="돋움"/>
            <family val="3"/>
            <charset val="129"/>
          </rPr>
          <t>폭락</t>
        </r>
        <r>
          <rPr>
            <b/>
            <sz val="9"/>
            <color indexed="81"/>
            <rFont val="Tahoma"/>
            <family val="2"/>
          </rPr>
          <t xml:space="preserve">… </t>
        </r>
        <r>
          <rPr>
            <b/>
            <sz val="9"/>
            <color indexed="81"/>
            <rFont val="돋움"/>
            <family val="3"/>
            <charset val="129"/>
          </rPr>
          <t>감산효과</t>
        </r>
        <r>
          <rPr>
            <b/>
            <sz val="9"/>
            <color indexed="81"/>
            <rFont val="Tahoma"/>
            <family val="2"/>
          </rPr>
          <t xml:space="preserve"> </t>
        </r>
        <r>
          <rPr>
            <b/>
            <sz val="9"/>
            <color indexed="81"/>
            <rFont val="돋움"/>
            <family val="3"/>
            <charset val="129"/>
          </rPr>
          <t>제로</t>
        </r>
        <r>
          <rPr>
            <b/>
            <sz val="9"/>
            <color indexed="81"/>
            <rFont val="Tahoma"/>
            <family val="2"/>
          </rPr>
          <t xml:space="preserve"> </t>
        </r>
        <r>
          <rPr>
            <b/>
            <sz val="9"/>
            <color indexed="81"/>
            <rFont val="돋움"/>
            <family val="3"/>
            <charset val="129"/>
          </rPr>
          <t>비관론</t>
        </r>
        <r>
          <rPr>
            <b/>
            <sz val="9"/>
            <color indexed="81"/>
            <rFont val="Tahoma"/>
            <family val="2"/>
          </rPr>
          <t xml:space="preserve"> </t>
        </r>
        <r>
          <rPr>
            <b/>
            <sz val="9"/>
            <color indexed="81"/>
            <rFont val="돋움"/>
            <family val="3"/>
            <charset val="129"/>
          </rPr>
          <t xml:space="preserve">확산
</t>
        </r>
        <r>
          <rPr>
            <b/>
            <sz val="9"/>
            <color indexed="81"/>
            <rFont val="Tahoma"/>
            <family val="2"/>
          </rPr>
          <t>14</t>
        </r>
        <r>
          <rPr>
            <b/>
            <sz val="9"/>
            <color indexed="81"/>
            <rFont val="돋움"/>
            <family val="3"/>
            <charset val="129"/>
          </rPr>
          <t>일</t>
        </r>
        <r>
          <rPr>
            <b/>
            <sz val="9"/>
            <color indexed="81"/>
            <rFont val="Tahoma"/>
            <family val="2"/>
          </rPr>
          <t xml:space="preserve"> WTI 5</t>
        </r>
        <r>
          <rPr>
            <b/>
            <sz val="9"/>
            <color indexed="81"/>
            <rFont val="돋움"/>
            <family val="3"/>
            <charset val="129"/>
          </rPr>
          <t>월</t>
        </r>
        <r>
          <rPr>
            <b/>
            <sz val="9"/>
            <color indexed="81"/>
            <rFont val="Tahoma"/>
            <family val="2"/>
          </rPr>
          <t xml:space="preserve"> </t>
        </r>
        <r>
          <rPr>
            <b/>
            <sz val="9"/>
            <color indexed="81"/>
            <rFont val="돋움"/>
            <family val="3"/>
            <charset val="129"/>
          </rPr>
          <t>선물은</t>
        </r>
        <r>
          <rPr>
            <b/>
            <sz val="9"/>
            <color indexed="81"/>
            <rFont val="Tahoma"/>
            <family val="2"/>
          </rPr>
          <t xml:space="preserve"> 2.30</t>
        </r>
        <r>
          <rPr>
            <b/>
            <sz val="9"/>
            <color indexed="81"/>
            <rFont val="돋움"/>
            <family val="3"/>
            <charset val="129"/>
          </rPr>
          <t>달러</t>
        </r>
        <r>
          <rPr>
            <b/>
            <sz val="9"/>
            <color indexed="81"/>
            <rFont val="Tahoma"/>
            <family val="2"/>
          </rPr>
          <t xml:space="preserve">(10.26%) </t>
        </r>
        <r>
          <rPr>
            <b/>
            <sz val="9"/>
            <color indexed="81"/>
            <rFont val="돋움"/>
            <family val="3"/>
            <charset val="129"/>
          </rPr>
          <t>폭락한</t>
        </r>
        <r>
          <rPr>
            <b/>
            <sz val="9"/>
            <color indexed="81"/>
            <rFont val="Tahoma"/>
            <family val="2"/>
          </rPr>
          <t xml:space="preserve"> </t>
        </r>
        <r>
          <rPr>
            <b/>
            <sz val="9"/>
            <color indexed="81"/>
            <rFont val="돋움"/>
            <family val="3"/>
            <charset val="129"/>
          </rPr>
          <t>배럴당</t>
        </r>
        <r>
          <rPr>
            <b/>
            <sz val="9"/>
            <color indexed="81"/>
            <rFont val="Tahoma"/>
            <family val="2"/>
          </rPr>
          <t xml:space="preserve"> 20.11</t>
        </r>
        <r>
          <rPr>
            <b/>
            <sz val="9"/>
            <color indexed="81"/>
            <rFont val="돋움"/>
            <family val="3"/>
            <charset val="129"/>
          </rPr>
          <t>달러를</t>
        </r>
        <r>
          <rPr>
            <b/>
            <sz val="9"/>
            <color indexed="81"/>
            <rFont val="Tahoma"/>
            <family val="2"/>
          </rPr>
          <t xml:space="preserve"> </t>
        </r>
        <r>
          <rPr>
            <b/>
            <sz val="9"/>
            <color indexed="81"/>
            <rFont val="돋움"/>
            <family val="3"/>
            <charset val="129"/>
          </rPr>
          <t>기록</t>
        </r>
      </text>
    </comment>
    <comment ref="C13" authorId="0">
      <text>
        <r>
          <rPr>
            <b/>
            <sz val="9"/>
            <color indexed="81"/>
            <rFont val="돋움"/>
            <family val="3"/>
            <charset val="129"/>
          </rPr>
          <t>미국</t>
        </r>
        <r>
          <rPr>
            <b/>
            <sz val="9"/>
            <color indexed="81"/>
            <rFont val="Tahoma"/>
            <family val="2"/>
          </rPr>
          <t xml:space="preserve"> </t>
        </r>
        <r>
          <rPr>
            <b/>
            <sz val="9"/>
            <color indexed="81"/>
            <rFont val="돋움"/>
            <family val="3"/>
            <charset val="129"/>
          </rPr>
          <t>백악관이</t>
        </r>
        <r>
          <rPr>
            <b/>
            <sz val="9"/>
            <color indexed="81"/>
            <rFont val="Tahoma"/>
            <family val="2"/>
          </rPr>
          <t xml:space="preserve"> </t>
        </r>
        <r>
          <rPr>
            <b/>
            <sz val="9"/>
            <color indexed="81"/>
            <rFont val="돋움"/>
            <family val="3"/>
            <charset val="129"/>
          </rPr>
          <t>신종코로나바이러스</t>
        </r>
        <r>
          <rPr>
            <b/>
            <sz val="9"/>
            <color indexed="81"/>
            <rFont val="Tahoma"/>
            <family val="2"/>
          </rPr>
          <t xml:space="preserve"> </t>
        </r>
        <r>
          <rPr>
            <b/>
            <sz val="9"/>
            <color indexed="81"/>
            <rFont val="돋움"/>
            <family val="3"/>
            <charset val="129"/>
          </rPr>
          <t>감염증</t>
        </r>
        <r>
          <rPr>
            <b/>
            <sz val="9"/>
            <color indexed="81"/>
            <rFont val="Tahoma"/>
            <family val="2"/>
          </rPr>
          <t xml:space="preserve"> </t>
        </r>
        <r>
          <rPr>
            <b/>
            <sz val="9"/>
            <color indexed="81"/>
            <rFont val="돋움"/>
            <family val="3"/>
            <charset val="129"/>
          </rPr>
          <t>확산</t>
        </r>
        <r>
          <rPr>
            <b/>
            <sz val="9"/>
            <color indexed="81"/>
            <rFont val="Tahoma"/>
            <family val="2"/>
          </rPr>
          <t xml:space="preserve"> </t>
        </r>
        <r>
          <rPr>
            <b/>
            <sz val="9"/>
            <color indexed="81"/>
            <rFont val="돋움"/>
            <family val="3"/>
            <charset val="129"/>
          </rPr>
          <t>완화</t>
        </r>
        <r>
          <rPr>
            <b/>
            <sz val="9"/>
            <color indexed="81"/>
            <rFont val="Tahoma"/>
            <family val="2"/>
          </rPr>
          <t xml:space="preserve"> </t>
        </r>
        <r>
          <rPr>
            <b/>
            <sz val="9"/>
            <color indexed="81"/>
            <rFont val="돋움"/>
            <family val="3"/>
            <charset val="129"/>
          </rPr>
          <t>이후</t>
        </r>
        <r>
          <rPr>
            <b/>
            <sz val="9"/>
            <color indexed="81"/>
            <rFont val="Tahoma"/>
            <family val="2"/>
          </rPr>
          <t xml:space="preserve"> </t>
        </r>
        <r>
          <rPr>
            <b/>
            <sz val="9"/>
            <color indexed="81"/>
            <rFont val="돋움"/>
            <family val="3"/>
            <charset val="129"/>
          </rPr>
          <t>경제정상화를</t>
        </r>
        <r>
          <rPr>
            <b/>
            <sz val="9"/>
            <color indexed="81"/>
            <rFont val="Tahoma"/>
            <family val="2"/>
          </rPr>
          <t xml:space="preserve"> </t>
        </r>
        <r>
          <rPr>
            <b/>
            <sz val="9"/>
            <color indexed="81"/>
            <rFont val="돋움"/>
            <family val="3"/>
            <charset val="129"/>
          </rPr>
          <t>위한</t>
        </r>
        <r>
          <rPr>
            <b/>
            <sz val="9"/>
            <color indexed="81"/>
            <rFont val="Tahoma"/>
            <family val="2"/>
          </rPr>
          <t xml:space="preserve"> 3</t>
        </r>
        <r>
          <rPr>
            <b/>
            <sz val="9"/>
            <color indexed="81"/>
            <rFont val="돋움"/>
            <family val="3"/>
            <charset val="129"/>
          </rPr>
          <t>단계</t>
        </r>
        <r>
          <rPr>
            <b/>
            <sz val="9"/>
            <color indexed="81"/>
            <rFont val="Tahoma"/>
            <family val="2"/>
          </rPr>
          <t xml:space="preserve"> </t>
        </r>
        <r>
          <rPr>
            <b/>
            <sz val="9"/>
            <color indexed="81"/>
            <rFont val="돋움"/>
            <family val="3"/>
            <charset val="129"/>
          </rPr>
          <t>대응지침을</t>
        </r>
        <r>
          <rPr>
            <b/>
            <sz val="9"/>
            <color indexed="81"/>
            <rFont val="Tahoma"/>
            <family val="2"/>
          </rPr>
          <t xml:space="preserve"> </t>
        </r>
        <r>
          <rPr>
            <b/>
            <sz val="9"/>
            <color indexed="81"/>
            <rFont val="돋움"/>
            <family val="3"/>
            <charset val="129"/>
          </rPr>
          <t>마련했다</t>
        </r>
        <r>
          <rPr>
            <b/>
            <sz val="9"/>
            <color indexed="81"/>
            <rFont val="Tahoma"/>
            <family val="2"/>
          </rPr>
          <t>.
1</t>
        </r>
        <r>
          <rPr>
            <b/>
            <sz val="9"/>
            <color indexed="81"/>
            <rFont val="돋움"/>
            <family val="3"/>
            <charset val="129"/>
          </rPr>
          <t>단계</t>
        </r>
        <r>
          <rPr>
            <b/>
            <sz val="9"/>
            <color indexed="81"/>
            <rFont val="Tahoma"/>
            <family val="2"/>
          </rPr>
          <t xml:space="preserve"> : </t>
        </r>
        <r>
          <rPr>
            <b/>
            <sz val="9"/>
            <color indexed="81"/>
            <rFont val="돋움"/>
            <family val="3"/>
            <charset val="129"/>
          </rPr>
          <t>사회적</t>
        </r>
        <r>
          <rPr>
            <b/>
            <sz val="9"/>
            <color indexed="81"/>
            <rFont val="Tahoma"/>
            <family val="2"/>
          </rPr>
          <t xml:space="preserve"> </t>
        </r>
        <r>
          <rPr>
            <b/>
            <sz val="9"/>
            <color indexed="81"/>
            <rFont val="돋움"/>
            <family val="3"/>
            <charset val="129"/>
          </rPr>
          <t>거리두기</t>
        </r>
        <r>
          <rPr>
            <b/>
            <sz val="9"/>
            <color indexed="81"/>
            <rFont val="Tahoma"/>
            <family val="2"/>
          </rPr>
          <t xml:space="preserve"> </t>
        </r>
        <r>
          <rPr>
            <b/>
            <sz val="9"/>
            <color indexed="81"/>
            <rFont val="돋움"/>
            <family val="3"/>
            <charset val="129"/>
          </rPr>
          <t>지침을</t>
        </r>
        <r>
          <rPr>
            <b/>
            <sz val="9"/>
            <color indexed="81"/>
            <rFont val="Tahoma"/>
            <family val="2"/>
          </rPr>
          <t xml:space="preserve"> </t>
        </r>
        <r>
          <rPr>
            <b/>
            <sz val="9"/>
            <color indexed="81"/>
            <rFont val="돋움"/>
            <family val="3"/>
            <charset val="129"/>
          </rPr>
          <t>최대한</t>
        </r>
        <r>
          <rPr>
            <b/>
            <sz val="9"/>
            <color indexed="81"/>
            <rFont val="Tahoma"/>
            <family val="2"/>
          </rPr>
          <t xml:space="preserve"> </t>
        </r>
        <r>
          <rPr>
            <b/>
            <sz val="9"/>
            <color indexed="81"/>
            <rFont val="돋움"/>
            <family val="3"/>
            <charset val="129"/>
          </rPr>
          <t>준수하고</t>
        </r>
        <r>
          <rPr>
            <b/>
            <sz val="9"/>
            <color indexed="81"/>
            <rFont val="Tahoma"/>
            <family val="2"/>
          </rPr>
          <t xml:space="preserve"> 10</t>
        </r>
        <r>
          <rPr>
            <b/>
            <sz val="9"/>
            <color indexed="81"/>
            <rFont val="돋움"/>
            <family val="3"/>
            <charset val="129"/>
          </rPr>
          <t>인</t>
        </r>
        <r>
          <rPr>
            <b/>
            <sz val="9"/>
            <color indexed="81"/>
            <rFont val="Tahoma"/>
            <family val="2"/>
          </rPr>
          <t xml:space="preserve"> </t>
        </r>
        <r>
          <rPr>
            <b/>
            <sz val="9"/>
            <color indexed="81"/>
            <rFont val="돋움"/>
            <family val="3"/>
            <charset val="129"/>
          </rPr>
          <t>이상의</t>
        </r>
        <r>
          <rPr>
            <b/>
            <sz val="9"/>
            <color indexed="81"/>
            <rFont val="Tahoma"/>
            <family val="2"/>
          </rPr>
          <t xml:space="preserve"> </t>
        </r>
        <r>
          <rPr>
            <b/>
            <sz val="9"/>
            <color indexed="81"/>
            <rFont val="돋움"/>
            <family val="3"/>
            <charset val="129"/>
          </rPr>
          <t>모임을</t>
        </r>
        <r>
          <rPr>
            <b/>
            <sz val="9"/>
            <color indexed="81"/>
            <rFont val="Tahoma"/>
            <family val="2"/>
          </rPr>
          <t xml:space="preserve"> </t>
        </r>
        <r>
          <rPr>
            <b/>
            <sz val="9"/>
            <color indexed="81"/>
            <rFont val="돋움"/>
            <family val="3"/>
            <charset val="129"/>
          </rPr>
          <t>피하는</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비필수적인</t>
        </r>
        <r>
          <rPr>
            <b/>
            <sz val="9"/>
            <color indexed="81"/>
            <rFont val="Tahoma"/>
            <family val="2"/>
          </rPr>
          <t xml:space="preserve"> </t>
        </r>
        <r>
          <rPr>
            <b/>
            <sz val="9"/>
            <color indexed="81"/>
            <rFont val="돋움"/>
            <family val="3"/>
            <charset val="129"/>
          </rPr>
          <t>여행을</t>
        </r>
        <r>
          <rPr>
            <b/>
            <sz val="9"/>
            <color indexed="81"/>
            <rFont val="Tahoma"/>
            <family val="2"/>
          </rPr>
          <t xml:space="preserve"> </t>
        </r>
        <r>
          <rPr>
            <b/>
            <sz val="9"/>
            <color indexed="81"/>
            <rFont val="돋움"/>
            <family val="3"/>
            <charset val="129"/>
          </rPr>
          <t xml:space="preserve">최소화
</t>
        </r>
        <r>
          <rPr>
            <b/>
            <sz val="9"/>
            <color indexed="81"/>
            <rFont val="Tahoma"/>
            <family val="2"/>
          </rPr>
          <t>2</t>
        </r>
        <r>
          <rPr>
            <b/>
            <sz val="9"/>
            <color indexed="81"/>
            <rFont val="돋움"/>
            <family val="3"/>
            <charset val="129"/>
          </rPr>
          <t>단계</t>
        </r>
        <r>
          <rPr>
            <b/>
            <sz val="9"/>
            <color indexed="81"/>
            <rFont val="Tahoma"/>
            <family val="2"/>
          </rPr>
          <t xml:space="preserve"> : </t>
        </r>
        <r>
          <rPr>
            <b/>
            <sz val="9"/>
            <color indexed="81"/>
            <rFont val="돋움"/>
            <family val="3"/>
            <charset val="129"/>
          </rPr>
          <t>사회적</t>
        </r>
        <r>
          <rPr>
            <b/>
            <sz val="9"/>
            <color indexed="81"/>
            <rFont val="Tahoma"/>
            <family val="2"/>
          </rPr>
          <t xml:space="preserve"> </t>
        </r>
        <r>
          <rPr>
            <b/>
            <sz val="9"/>
            <color indexed="81"/>
            <rFont val="돋움"/>
            <family val="3"/>
            <charset val="129"/>
          </rPr>
          <t>거리두기</t>
        </r>
        <r>
          <rPr>
            <b/>
            <sz val="9"/>
            <color indexed="81"/>
            <rFont val="Tahoma"/>
            <family val="2"/>
          </rPr>
          <t xml:space="preserve"> </t>
        </r>
        <r>
          <rPr>
            <b/>
            <sz val="9"/>
            <color indexed="81"/>
            <rFont val="돋움"/>
            <family val="3"/>
            <charset val="129"/>
          </rPr>
          <t>지침</t>
        </r>
        <r>
          <rPr>
            <b/>
            <sz val="9"/>
            <color indexed="81"/>
            <rFont val="Tahoma"/>
            <family val="2"/>
          </rPr>
          <t xml:space="preserve"> </t>
        </r>
        <r>
          <rPr>
            <b/>
            <sz val="9"/>
            <color indexed="81"/>
            <rFont val="돋움"/>
            <family val="3"/>
            <charset val="129"/>
          </rPr>
          <t>준수하고</t>
        </r>
        <r>
          <rPr>
            <b/>
            <sz val="9"/>
            <color indexed="81"/>
            <rFont val="Tahoma"/>
            <family val="2"/>
          </rPr>
          <t xml:space="preserve"> 50</t>
        </r>
        <r>
          <rPr>
            <b/>
            <sz val="9"/>
            <color indexed="81"/>
            <rFont val="돋움"/>
            <family val="3"/>
            <charset val="129"/>
          </rPr>
          <t>인</t>
        </r>
        <r>
          <rPr>
            <b/>
            <sz val="9"/>
            <color indexed="81"/>
            <rFont val="Tahoma"/>
            <family val="2"/>
          </rPr>
          <t xml:space="preserve"> </t>
        </r>
        <r>
          <rPr>
            <b/>
            <sz val="9"/>
            <color indexed="81"/>
            <rFont val="돋움"/>
            <family val="3"/>
            <charset val="129"/>
          </rPr>
          <t>이하로</t>
        </r>
        <r>
          <rPr>
            <b/>
            <sz val="9"/>
            <color indexed="81"/>
            <rFont val="Tahoma"/>
            <family val="2"/>
          </rPr>
          <t xml:space="preserve"> </t>
        </r>
        <r>
          <rPr>
            <b/>
            <sz val="9"/>
            <color indexed="81"/>
            <rFont val="돋움"/>
            <family val="3"/>
            <charset val="129"/>
          </rPr>
          <t>모임</t>
        </r>
        <r>
          <rPr>
            <b/>
            <sz val="9"/>
            <color indexed="81"/>
            <rFont val="Tahoma"/>
            <family val="2"/>
          </rPr>
          <t xml:space="preserve">, </t>
        </r>
        <r>
          <rPr>
            <b/>
            <sz val="9"/>
            <color indexed="81"/>
            <rFont val="돋움"/>
            <family val="3"/>
            <charset val="129"/>
          </rPr>
          <t>비필수적</t>
        </r>
        <r>
          <rPr>
            <b/>
            <sz val="9"/>
            <color indexed="81"/>
            <rFont val="Tahoma"/>
            <family val="2"/>
          </rPr>
          <t xml:space="preserve"> </t>
        </r>
        <r>
          <rPr>
            <b/>
            <sz val="9"/>
            <color indexed="81"/>
            <rFont val="돋움"/>
            <family val="3"/>
            <charset val="129"/>
          </rPr>
          <t>여행을</t>
        </r>
        <r>
          <rPr>
            <b/>
            <sz val="9"/>
            <color indexed="81"/>
            <rFont val="Tahoma"/>
            <family val="2"/>
          </rPr>
          <t xml:space="preserve"> </t>
        </r>
        <r>
          <rPr>
            <b/>
            <sz val="9"/>
            <color indexed="81"/>
            <rFont val="돋움"/>
            <family val="3"/>
            <charset val="129"/>
          </rPr>
          <t>재개될수</t>
        </r>
        <r>
          <rPr>
            <b/>
            <sz val="9"/>
            <color indexed="81"/>
            <rFont val="Tahoma"/>
            <family val="2"/>
          </rPr>
          <t xml:space="preserve"> </t>
        </r>
        <r>
          <rPr>
            <b/>
            <sz val="9"/>
            <color indexed="81"/>
            <rFont val="돋움"/>
            <family val="3"/>
            <charset val="129"/>
          </rPr>
          <t>있음</t>
        </r>
        <r>
          <rPr>
            <b/>
            <sz val="9"/>
            <color indexed="81"/>
            <rFont val="Tahoma"/>
            <family val="2"/>
          </rPr>
          <t xml:space="preserve">, </t>
        </r>
        <r>
          <rPr>
            <b/>
            <sz val="9"/>
            <color indexed="81"/>
            <rFont val="돋움"/>
            <family val="3"/>
            <charset val="129"/>
          </rPr>
          <t>식당</t>
        </r>
        <r>
          <rPr>
            <b/>
            <sz val="9"/>
            <color indexed="81"/>
            <rFont val="Tahoma"/>
            <family val="2"/>
          </rPr>
          <t xml:space="preserve"> </t>
        </r>
        <r>
          <rPr>
            <b/>
            <sz val="9"/>
            <color indexed="81"/>
            <rFont val="돋움"/>
            <family val="3"/>
            <charset val="129"/>
          </rPr>
          <t>극장과같은</t>
        </r>
        <r>
          <rPr>
            <b/>
            <sz val="9"/>
            <color indexed="81"/>
            <rFont val="Tahoma"/>
            <family val="2"/>
          </rPr>
          <t xml:space="preserve"> </t>
        </r>
        <r>
          <rPr>
            <b/>
            <sz val="9"/>
            <color indexed="81"/>
            <rFont val="돋움"/>
            <family val="3"/>
            <charset val="129"/>
          </rPr>
          <t>대규모</t>
        </r>
        <r>
          <rPr>
            <b/>
            <sz val="9"/>
            <color indexed="81"/>
            <rFont val="Tahoma"/>
            <family val="2"/>
          </rPr>
          <t xml:space="preserve"> </t>
        </r>
        <r>
          <rPr>
            <b/>
            <sz val="9"/>
            <color indexed="81"/>
            <rFont val="돋움"/>
            <family val="3"/>
            <charset val="129"/>
          </rPr>
          <t>장소는</t>
        </r>
        <r>
          <rPr>
            <b/>
            <sz val="9"/>
            <color indexed="81"/>
            <rFont val="Tahoma"/>
            <family val="2"/>
          </rPr>
          <t xml:space="preserve"> </t>
        </r>
        <r>
          <rPr>
            <b/>
            <sz val="9"/>
            <color indexed="81"/>
            <rFont val="돋움"/>
            <family val="3"/>
            <charset val="129"/>
          </rPr>
          <t>적절한</t>
        </r>
        <r>
          <rPr>
            <b/>
            <sz val="9"/>
            <color indexed="81"/>
            <rFont val="Tahoma"/>
            <family val="2"/>
          </rPr>
          <t xml:space="preserve"> </t>
        </r>
        <r>
          <rPr>
            <b/>
            <sz val="9"/>
            <color indexed="81"/>
            <rFont val="돋움"/>
            <family val="3"/>
            <charset val="129"/>
          </rPr>
          <t>사회두기</t>
        </r>
        <r>
          <rPr>
            <b/>
            <sz val="9"/>
            <color indexed="81"/>
            <rFont val="Tahoma"/>
            <family val="2"/>
          </rPr>
          <t xml:space="preserve"> </t>
        </r>
        <r>
          <rPr>
            <b/>
            <sz val="9"/>
            <color indexed="81"/>
            <rFont val="돋움"/>
            <family val="3"/>
            <charset val="129"/>
          </rPr>
          <t>하에</t>
        </r>
        <r>
          <rPr>
            <b/>
            <sz val="9"/>
            <color indexed="81"/>
            <rFont val="Tahoma"/>
            <family val="2"/>
          </rPr>
          <t xml:space="preserve"> </t>
        </r>
        <r>
          <rPr>
            <b/>
            <sz val="9"/>
            <color indexed="81"/>
            <rFont val="돋움"/>
            <family val="3"/>
            <charset val="129"/>
          </rPr>
          <t>운영될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 xml:space="preserve">있음
</t>
        </r>
        <r>
          <rPr>
            <b/>
            <sz val="9"/>
            <color indexed="81"/>
            <rFont val="Tahoma"/>
            <family val="2"/>
          </rPr>
          <t>3</t>
        </r>
        <r>
          <rPr>
            <b/>
            <sz val="9"/>
            <color indexed="81"/>
            <rFont val="돋움"/>
            <family val="3"/>
            <charset val="129"/>
          </rPr>
          <t>단계</t>
        </r>
        <r>
          <rPr>
            <b/>
            <sz val="9"/>
            <color indexed="81"/>
            <rFont val="Tahoma"/>
            <family val="2"/>
          </rPr>
          <t xml:space="preserve"> : </t>
        </r>
        <r>
          <rPr>
            <b/>
            <sz val="9"/>
            <color indexed="81"/>
            <rFont val="돋움"/>
            <family val="3"/>
            <charset val="129"/>
          </rPr>
          <t>더</t>
        </r>
        <r>
          <rPr>
            <b/>
            <sz val="9"/>
            <color indexed="81"/>
            <rFont val="Tahoma"/>
            <family val="2"/>
          </rPr>
          <t xml:space="preserve"> </t>
        </r>
        <r>
          <rPr>
            <b/>
            <sz val="9"/>
            <color indexed="81"/>
            <rFont val="돋움"/>
            <family val="3"/>
            <charset val="129"/>
          </rPr>
          <t>나아짐</t>
        </r>
      </text>
    </comment>
    <comment ref="D13" authorId="0">
      <text>
        <r>
          <rPr>
            <b/>
            <sz val="9"/>
            <color indexed="81"/>
            <rFont val="돋움"/>
            <family val="3"/>
            <charset val="129"/>
          </rPr>
          <t>한은</t>
        </r>
        <r>
          <rPr>
            <b/>
            <sz val="9"/>
            <color indexed="81"/>
            <rFont val="Tahoma"/>
            <family val="2"/>
          </rPr>
          <t xml:space="preserve"> "</t>
        </r>
        <r>
          <rPr>
            <b/>
            <sz val="9"/>
            <color indexed="81"/>
            <rFont val="돋움"/>
            <family val="3"/>
            <charset val="129"/>
          </rPr>
          <t>자금</t>
        </r>
        <r>
          <rPr>
            <b/>
            <sz val="9"/>
            <color indexed="81"/>
            <rFont val="Tahoma"/>
            <family val="2"/>
          </rPr>
          <t xml:space="preserve"> </t>
        </r>
        <r>
          <rPr>
            <b/>
            <sz val="9"/>
            <color indexed="81"/>
            <rFont val="돋움"/>
            <family val="3"/>
            <charset val="129"/>
          </rPr>
          <t>시장</t>
        </r>
        <r>
          <rPr>
            <b/>
            <sz val="9"/>
            <color indexed="81"/>
            <rFont val="Tahoma"/>
            <family val="2"/>
          </rPr>
          <t xml:space="preserve"> </t>
        </r>
        <r>
          <rPr>
            <b/>
            <sz val="9"/>
            <color indexed="81"/>
            <rFont val="돋움"/>
            <family val="3"/>
            <charset val="129"/>
          </rPr>
          <t>살려라</t>
        </r>
        <r>
          <rPr>
            <b/>
            <sz val="9"/>
            <color indexed="81"/>
            <rFont val="Tahoma"/>
            <family val="2"/>
          </rPr>
          <t xml:space="preserve">" </t>
        </r>
        <r>
          <rPr>
            <b/>
            <sz val="9"/>
            <color indexed="81"/>
            <rFont val="돋움"/>
            <family val="3"/>
            <charset val="129"/>
          </rPr>
          <t>사상</t>
        </r>
        <r>
          <rPr>
            <b/>
            <sz val="9"/>
            <color indexed="81"/>
            <rFont val="Tahoma"/>
            <family val="2"/>
          </rPr>
          <t xml:space="preserve"> </t>
        </r>
        <r>
          <rPr>
            <b/>
            <sz val="9"/>
            <color indexed="81"/>
            <rFont val="돋움"/>
            <family val="3"/>
            <charset val="129"/>
          </rPr>
          <t>처음으로</t>
        </r>
        <r>
          <rPr>
            <b/>
            <sz val="9"/>
            <color indexed="81"/>
            <rFont val="Tahoma"/>
            <family val="2"/>
          </rPr>
          <t xml:space="preserve"> </t>
        </r>
        <r>
          <rPr>
            <b/>
            <sz val="9"/>
            <color indexed="81"/>
            <rFont val="돋움"/>
            <family val="3"/>
            <charset val="129"/>
          </rPr>
          <t>증권</t>
        </r>
        <r>
          <rPr>
            <b/>
            <sz val="9"/>
            <color indexed="81"/>
            <rFont val="Tahoma"/>
            <family val="2"/>
          </rPr>
          <t xml:space="preserve">, </t>
        </r>
        <r>
          <rPr>
            <b/>
            <sz val="9"/>
            <color indexed="81"/>
            <rFont val="돋움"/>
            <family val="3"/>
            <charset val="129"/>
          </rPr>
          <t>보험에도</t>
        </r>
        <r>
          <rPr>
            <b/>
            <sz val="9"/>
            <color indexed="81"/>
            <rFont val="Tahoma"/>
            <family val="2"/>
          </rPr>
          <t xml:space="preserve"> </t>
        </r>
        <r>
          <rPr>
            <b/>
            <sz val="9"/>
            <color indexed="81"/>
            <rFont val="돋움"/>
            <family val="3"/>
            <charset val="129"/>
          </rPr>
          <t>대출
금융안정특별대출제도</t>
        </r>
        <r>
          <rPr>
            <b/>
            <sz val="9"/>
            <color indexed="81"/>
            <rFont val="Tahoma"/>
            <family val="2"/>
          </rPr>
          <t xml:space="preserve"> </t>
        </r>
        <r>
          <rPr>
            <b/>
            <sz val="9"/>
            <color indexed="81"/>
            <rFont val="돋움"/>
            <family val="3"/>
            <charset val="129"/>
          </rPr>
          <t>신설</t>
        </r>
        <r>
          <rPr>
            <b/>
            <sz val="9"/>
            <color indexed="81"/>
            <rFont val="Tahoma"/>
            <family val="2"/>
          </rPr>
          <t>, 10</t>
        </r>
        <r>
          <rPr>
            <b/>
            <sz val="9"/>
            <color indexed="81"/>
            <rFont val="돋움"/>
            <family val="3"/>
            <charset val="129"/>
          </rPr>
          <t>조</t>
        </r>
        <r>
          <rPr>
            <b/>
            <sz val="9"/>
            <color indexed="81"/>
            <rFont val="Tahoma"/>
            <family val="2"/>
          </rPr>
          <t xml:space="preserve"> </t>
        </r>
        <r>
          <rPr>
            <b/>
            <sz val="9"/>
            <color indexed="81"/>
            <rFont val="돋움"/>
            <family val="3"/>
            <charset val="129"/>
          </rPr>
          <t>규모</t>
        </r>
        <r>
          <rPr>
            <b/>
            <sz val="9"/>
            <color indexed="81"/>
            <rFont val="Tahoma"/>
            <family val="2"/>
          </rPr>
          <t xml:space="preserve"> </t>
        </r>
        <r>
          <rPr>
            <b/>
            <sz val="9"/>
            <color indexed="81"/>
            <rFont val="돋움"/>
            <family val="3"/>
            <charset val="129"/>
          </rPr>
          <t>우량</t>
        </r>
        <r>
          <rPr>
            <b/>
            <sz val="9"/>
            <color indexed="81"/>
            <rFont val="Tahoma"/>
            <family val="2"/>
          </rPr>
          <t xml:space="preserve"> </t>
        </r>
        <r>
          <rPr>
            <b/>
            <sz val="9"/>
            <color indexed="81"/>
            <rFont val="돋움"/>
            <family val="3"/>
            <charset val="129"/>
          </rPr>
          <t>회사채</t>
        </r>
        <r>
          <rPr>
            <b/>
            <sz val="9"/>
            <color indexed="81"/>
            <rFont val="Tahoma"/>
            <family val="2"/>
          </rPr>
          <t xml:space="preserve"> </t>
        </r>
        <r>
          <rPr>
            <b/>
            <sz val="9"/>
            <color indexed="81"/>
            <rFont val="돋움"/>
            <family val="3"/>
            <charset val="129"/>
          </rPr>
          <t>담보
한은은</t>
        </r>
        <r>
          <rPr>
            <b/>
            <sz val="9"/>
            <color indexed="81"/>
            <rFont val="Tahoma"/>
            <family val="2"/>
          </rPr>
          <t xml:space="preserve"> </t>
        </r>
        <r>
          <rPr>
            <b/>
            <sz val="9"/>
            <color indexed="81"/>
            <rFont val="돋움"/>
            <family val="3"/>
            <charset val="129"/>
          </rPr>
          <t>외환위기</t>
        </r>
        <r>
          <rPr>
            <b/>
            <sz val="9"/>
            <color indexed="81"/>
            <rFont val="Tahoma"/>
            <family val="2"/>
          </rPr>
          <t xml:space="preserve"> </t>
        </r>
        <r>
          <rPr>
            <b/>
            <sz val="9"/>
            <color indexed="81"/>
            <rFont val="돋움"/>
            <family val="3"/>
            <charset val="129"/>
          </rPr>
          <t>당시인</t>
        </r>
        <r>
          <rPr>
            <b/>
            <sz val="9"/>
            <color indexed="81"/>
            <rFont val="Tahoma"/>
            <family val="2"/>
          </rPr>
          <t xml:space="preserve"> 1997</t>
        </r>
        <r>
          <rPr>
            <b/>
            <sz val="9"/>
            <color indexed="81"/>
            <rFont val="돋움"/>
            <family val="3"/>
            <charset val="129"/>
          </rPr>
          <t>년에도</t>
        </r>
        <r>
          <rPr>
            <b/>
            <sz val="9"/>
            <color indexed="81"/>
            <rFont val="Tahoma"/>
            <family val="2"/>
          </rPr>
          <t xml:space="preserve"> </t>
        </r>
        <r>
          <rPr>
            <b/>
            <sz val="9"/>
            <color indexed="81"/>
            <rFont val="돋움"/>
            <family val="3"/>
            <charset val="129"/>
          </rPr>
          <t>한국증권금융</t>
        </r>
        <r>
          <rPr>
            <b/>
            <sz val="9"/>
            <color indexed="81"/>
            <rFont val="Tahoma"/>
            <family val="2"/>
          </rPr>
          <t xml:space="preserve"> </t>
        </r>
        <r>
          <rPr>
            <b/>
            <sz val="9"/>
            <color indexed="81"/>
            <rFont val="돋움"/>
            <family val="3"/>
            <charset val="129"/>
          </rPr>
          <t>등을</t>
        </r>
        <r>
          <rPr>
            <b/>
            <sz val="9"/>
            <color indexed="81"/>
            <rFont val="Tahoma"/>
            <family val="2"/>
          </rPr>
          <t xml:space="preserve"> </t>
        </r>
        <r>
          <rPr>
            <b/>
            <sz val="9"/>
            <color indexed="81"/>
            <rFont val="돋움"/>
            <family val="3"/>
            <charset val="129"/>
          </rPr>
          <t>경유해</t>
        </r>
        <r>
          <rPr>
            <b/>
            <sz val="9"/>
            <color indexed="81"/>
            <rFont val="Tahoma"/>
            <family val="2"/>
          </rPr>
          <t xml:space="preserve"> 2</t>
        </r>
        <r>
          <rPr>
            <b/>
            <sz val="9"/>
            <color indexed="81"/>
            <rFont val="돋움"/>
            <family val="3"/>
            <charset val="129"/>
          </rPr>
          <t>금융권</t>
        </r>
        <r>
          <rPr>
            <b/>
            <sz val="9"/>
            <color indexed="81"/>
            <rFont val="Tahoma"/>
            <family val="2"/>
          </rPr>
          <t xml:space="preserve"> </t>
        </r>
        <r>
          <rPr>
            <b/>
            <sz val="9"/>
            <color indexed="81"/>
            <rFont val="돋움"/>
            <family val="3"/>
            <charset val="129"/>
          </rPr>
          <t>회사를</t>
        </r>
        <r>
          <rPr>
            <b/>
            <sz val="9"/>
            <color indexed="81"/>
            <rFont val="Tahoma"/>
            <family val="2"/>
          </rPr>
          <t xml:space="preserve"> </t>
        </r>
        <r>
          <rPr>
            <b/>
            <sz val="9"/>
            <color indexed="81"/>
            <rFont val="돋움"/>
            <family val="3"/>
            <charset val="129"/>
          </rPr>
          <t>지원한</t>
        </r>
        <r>
          <rPr>
            <b/>
            <sz val="9"/>
            <color indexed="81"/>
            <rFont val="Tahoma"/>
            <family val="2"/>
          </rPr>
          <t xml:space="preserve"> </t>
        </r>
        <r>
          <rPr>
            <b/>
            <sz val="9"/>
            <color indexed="81"/>
            <rFont val="돋움"/>
            <family val="3"/>
            <charset val="129"/>
          </rPr>
          <t>적은</t>
        </r>
        <r>
          <rPr>
            <b/>
            <sz val="9"/>
            <color indexed="81"/>
            <rFont val="Tahoma"/>
            <family val="2"/>
          </rPr>
          <t xml:space="preserve"> </t>
        </r>
        <r>
          <rPr>
            <b/>
            <sz val="9"/>
            <color indexed="81"/>
            <rFont val="돋움"/>
            <family val="3"/>
            <charset val="129"/>
          </rPr>
          <t>있다</t>
        </r>
        <r>
          <rPr>
            <b/>
            <sz val="9"/>
            <color indexed="81"/>
            <rFont val="Tahoma"/>
            <family val="2"/>
          </rPr>
          <t xml:space="preserve">. </t>
        </r>
        <r>
          <rPr>
            <b/>
            <sz val="9"/>
            <color indexed="81"/>
            <rFont val="돋움"/>
            <family val="3"/>
            <charset val="129"/>
          </rPr>
          <t>당시</t>
        </r>
        <r>
          <rPr>
            <b/>
            <sz val="9"/>
            <color indexed="81"/>
            <rFont val="Tahoma"/>
            <family val="2"/>
          </rPr>
          <t xml:space="preserve"> 3</t>
        </r>
        <r>
          <rPr>
            <b/>
            <sz val="9"/>
            <color indexed="81"/>
            <rFont val="돋움"/>
            <family val="3"/>
            <charset val="129"/>
          </rPr>
          <t>조원을</t>
        </r>
        <r>
          <rPr>
            <b/>
            <sz val="9"/>
            <color indexed="81"/>
            <rFont val="Tahoma"/>
            <family val="2"/>
          </rPr>
          <t xml:space="preserve"> </t>
        </r>
        <r>
          <rPr>
            <b/>
            <sz val="9"/>
            <color indexed="81"/>
            <rFont val="돋움"/>
            <family val="3"/>
            <charset val="129"/>
          </rPr>
          <t>지원했었다</t>
        </r>
        <r>
          <rPr>
            <b/>
            <sz val="9"/>
            <color indexed="81"/>
            <rFont val="Tahoma"/>
            <family val="2"/>
          </rPr>
          <t xml:space="preserve">. </t>
        </r>
        <r>
          <rPr>
            <b/>
            <sz val="9"/>
            <color indexed="81"/>
            <rFont val="돋움"/>
            <family val="3"/>
            <charset val="129"/>
          </rPr>
          <t>직접대출은</t>
        </r>
        <r>
          <rPr>
            <b/>
            <sz val="9"/>
            <color indexed="81"/>
            <rFont val="Tahoma"/>
            <family val="2"/>
          </rPr>
          <t xml:space="preserve"> </t>
        </r>
        <r>
          <rPr>
            <b/>
            <sz val="9"/>
            <color indexed="81"/>
            <rFont val="돋움"/>
            <family val="3"/>
            <charset val="129"/>
          </rPr>
          <t>지금이</t>
        </r>
        <r>
          <rPr>
            <b/>
            <sz val="9"/>
            <color indexed="81"/>
            <rFont val="Tahoma"/>
            <family val="2"/>
          </rPr>
          <t xml:space="preserve"> </t>
        </r>
        <r>
          <rPr>
            <b/>
            <sz val="9"/>
            <color indexed="81"/>
            <rFont val="돋움"/>
            <family val="3"/>
            <charset val="129"/>
          </rPr>
          <t>처음이다</t>
        </r>
        <r>
          <rPr>
            <b/>
            <sz val="9"/>
            <color indexed="81"/>
            <rFont val="Tahoma"/>
            <family val="2"/>
          </rPr>
          <t xml:space="preserve">.
</t>
        </r>
      </text>
    </comment>
    <comment ref="E13" authorId="0">
      <text>
        <r>
          <rPr>
            <b/>
            <sz val="9"/>
            <color indexed="81"/>
            <rFont val="돋움"/>
            <family val="3"/>
            <charset val="129"/>
          </rPr>
          <t>한</t>
        </r>
        <r>
          <rPr>
            <b/>
            <sz val="9"/>
            <color indexed="81"/>
            <rFont val="Tahoma"/>
            <family val="2"/>
          </rPr>
          <t xml:space="preserve">, </t>
        </r>
        <r>
          <rPr>
            <b/>
            <sz val="9"/>
            <color indexed="81"/>
            <rFont val="돋움"/>
            <family val="3"/>
            <charset val="129"/>
          </rPr>
          <t>이란</t>
        </r>
        <r>
          <rPr>
            <b/>
            <sz val="9"/>
            <color indexed="81"/>
            <rFont val="Tahoma"/>
            <family val="2"/>
          </rPr>
          <t xml:space="preserve"> </t>
        </r>
        <r>
          <rPr>
            <b/>
            <sz val="9"/>
            <color indexed="81"/>
            <rFont val="돋움"/>
            <family val="3"/>
            <charset val="129"/>
          </rPr>
          <t>인도적</t>
        </r>
        <r>
          <rPr>
            <b/>
            <sz val="9"/>
            <color indexed="81"/>
            <rFont val="Tahoma"/>
            <family val="2"/>
          </rPr>
          <t xml:space="preserve"> </t>
        </r>
        <r>
          <rPr>
            <b/>
            <sz val="9"/>
            <color indexed="81"/>
            <rFont val="돋움"/>
            <family val="3"/>
            <charset val="129"/>
          </rPr>
          <t>교역</t>
        </r>
        <r>
          <rPr>
            <b/>
            <sz val="9"/>
            <color indexed="81"/>
            <rFont val="Tahoma"/>
            <family val="2"/>
          </rPr>
          <t xml:space="preserve"> </t>
        </r>
        <r>
          <rPr>
            <b/>
            <sz val="9"/>
            <color indexed="81"/>
            <rFont val="돋움"/>
            <family val="3"/>
            <charset val="129"/>
          </rPr>
          <t>조만간</t>
        </r>
        <r>
          <rPr>
            <b/>
            <sz val="9"/>
            <color indexed="81"/>
            <rFont val="Tahoma"/>
            <family val="2"/>
          </rPr>
          <t xml:space="preserve"> </t>
        </r>
        <r>
          <rPr>
            <b/>
            <sz val="9"/>
            <color indexed="81"/>
            <rFont val="돋움"/>
            <family val="3"/>
            <charset val="129"/>
          </rPr>
          <t>재개</t>
        </r>
        <r>
          <rPr>
            <b/>
            <sz val="9"/>
            <color indexed="81"/>
            <rFont val="Tahoma"/>
            <family val="2"/>
          </rPr>
          <t xml:space="preserve"> - </t>
        </r>
        <r>
          <rPr>
            <b/>
            <sz val="9"/>
            <color indexed="81"/>
            <rFont val="돋움"/>
            <family val="3"/>
            <charset val="129"/>
          </rPr>
          <t>방역</t>
        </r>
        <r>
          <rPr>
            <b/>
            <sz val="9"/>
            <color indexed="81"/>
            <rFont val="Tahoma"/>
            <family val="2"/>
          </rPr>
          <t xml:space="preserve">, </t>
        </r>
        <r>
          <rPr>
            <b/>
            <sz val="9"/>
            <color indexed="81"/>
            <rFont val="돋움"/>
            <family val="3"/>
            <charset val="129"/>
          </rPr>
          <t>의료물자가</t>
        </r>
        <r>
          <rPr>
            <b/>
            <sz val="9"/>
            <color indexed="81"/>
            <rFont val="Tahoma"/>
            <family val="2"/>
          </rPr>
          <t xml:space="preserve"> </t>
        </r>
        <r>
          <rPr>
            <b/>
            <sz val="9"/>
            <color indexed="81"/>
            <rFont val="돋움"/>
            <family val="3"/>
            <charset val="129"/>
          </rPr>
          <t>대상</t>
        </r>
      </text>
    </comment>
    <comment ref="F13" authorId="0">
      <text>
        <r>
          <rPr>
            <b/>
            <sz val="9"/>
            <color indexed="81"/>
            <rFont val="돋움"/>
            <family val="3"/>
            <charset val="129"/>
          </rPr>
          <t>동학</t>
        </r>
        <r>
          <rPr>
            <b/>
            <sz val="9"/>
            <color indexed="81"/>
            <rFont val="Tahoma"/>
            <family val="2"/>
          </rPr>
          <t xml:space="preserve"> </t>
        </r>
        <r>
          <rPr>
            <b/>
            <sz val="9"/>
            <color indexed="81"/>
            <rFont val="돋움"/>
            <family val="3"/>
            <charset val="129"/>
          </rPr>
          <t>개미가</t>
        </r>
        <r>
          <rPr>
            <b/>
            <sz val="9"/>
            <color indexed="81"/>
            <rFont val="Tahoma"/>
            <family val="2"/>
          </rPr>
          <t xml:space="preserve"> </t>
        </r>
        <r>
          <rPr>
            <b/>
            <sz val="9"/>
            <color indexed="81"/>
            <rFont val="돋움"/>
            <family val="3"/>
            <charset val="129"/>
          </rPr>
          <t>이겼다</t>
        </r>
        <r>
          <rPr>
            <b/>
            <sz val="9"/>
            <color indexed="81"/>
            <rFont val="Tahoma"/>
            <family val="2"/>
          </rPr>
          <t xml:space="preserve">? </t>
        </r>
        <r>
          <rPr>
            <b/>
            <sz val="9"/>
            <color indexed="81"/>
            <rFont val="돋움"/>
            <family val="3"/>
            <charset val="129"/>
          </rPr>
          <t>코스피</t>
        </r>
        <r>
          <rPr>
            <b/>
            <sz val="9"/>
            <color indexed="81"/>
            <rFont val="Tahoma"/>
            <family val="2"/>
          </rPr>
          <t xml:space="preserve"> </t>
        </r>
        <r>
          <rPr>
            <b/>
            <sz val="9"/>
            <color indexed="81"/>
            <rFont val="돋움"/>
            <family val="3"/>
            <charset val="129"/>
          </rPr>
          <t>한달</t>
        </r>
        <r>
          <rPr>
            <b/>
            <sz val="9"/>
            <color indexed="81"/>
            <rFont val="Tahoma"/>
            <family val="2"/>
          </rPr>
          <t xml:space="preserve"> </t>
        </r>
        <r>
          <rPr>
            <b/>
            <sz val="9"/>
            <color indexed="81"/>
            <rFont val="돋움"/>
            <family val="3"/>
            <charset val="129"/>
          </rPr>
          <t>만에</t>
        </r>
        <r>
          <rPr>
            <b/>
            <sz val="9"/>
            <color indexed="81"/>
            <rFont val="Tahoma"/>
            <family val="2"/>
          </rPr>
          <t xml:space="preserve"> 1900</t>
        </r>
        <r>
          <rPr>
            <b/>
            <sz val="9"/>
            <color indexed="81"/>
            <rFont val="돋움"/>
            <family val="3"/>
            <charset val="129"/>
          </rPr>
          <t>선</t>
        </r>
        <r>
          <rPr>
            <b/>
            <sz val="9"/>
            <color indexed="81"/>
            <rFont val="Tahoma"/>
            <family val="2"/>
          </rPr>
          <t xml:space="preserve"> </t>
        </r>
        <r>
          <rPr>
            <b/>
            <sz val="9"/>
            <color indexed="81"/>
            <rFont val="돋움"/>
            <family val="3"/>
            <charset val="129"/>
          </rPr>
          <t>돌파</t>
        </r>
        <r>
          <rPr>
            <b/>
            <sz val="9"/>
            <color indexed="81"/>
            <rFont val="Tahoma"/>
            <family val="2"/>
          </rPr>
          <t xml:space="preserve">, </t>
        </r>
        <r>
          <rPr>
            <b/>
            <sz val="9"/>
            <color indexed="81"/>
            <rFont val="돋움"/>
            <family val="3"/>
            <charset val="129"/>
          </rPr>
          <t>한달만에</t>
        </r>
        <r>
          <rPr>
            <b/>
            <sz val="9"/>
            <color indexed="81"/>
            <rFont val="Tahoma"/>
            <family val="2"/>
          </rPr>
          <t xml:space="preserve"> </t>
        </r>
        <r>
          <rPr>
            <b/>
            <sz val="9"/>
            <color indexed="81"/>
            <rFont val="돋움"/>
            <family val="3"/>
            <charset val="129"/>
          </rPr>
          <t>돌아온</t>
        </r>
        <r>
          <rPr>
            <b/>
            <sz val="9"/>
            <color indexed="81"/>
            <rFont val="Tahoma"/>
            <family val="2"/>
          </rPr>
          <t xml:space="preserve"> </t>
        </r>
        <r>
          <rPr>
            <b/>
            <sz val="9"/>
            <color indexed="81"/>
            <rFont val="돋움"/>
            <family val="3"/>
            <charset val="129"/>
          </rPr>
          <t>순매수</t>
        </r>
        <r>
          <rPr>
            <b/>
            <sz val="9"/>
            <color indexed="81"/>
            <rFont val="Tahoma"/>
            <family val="2"/>
          </rPr>
          <t xml:space="preserve"> </t>
        </r>
        <r>
          <rPr>
            <b/>
            <sz val="9"/>
            <color indexed="81"/>
            <rFont val="돋움"/>
            <family val="3"/>
            <charset val="129"/>
          </rPr>
          <t>외국인</t>
        </r>
        <r>
          <rPr>
            <b/>
            <sz val="9"/>
            <color indexed="81"/>
            <rFont val="Tahoma"/>
            <family val="2"/>
          </rPr>
          <t xml:space="preserve">, </t>
        </r>
        <r>
          <rPr>
            <b/>
            <sz val="9"/>
            <color indexed="81"/>
            <rFont val="돋움"/>
            <family val="3"/>
            <charset val="129"/>
          </rPr>
          <t>삼성전자부터</t>
        </r>
        <r>
          <rPr>
            <b/>
            <sz val="9"/>
            <color indexed="81"/>
            <rFont val="Tahoma"/>
            <family val="2"/>
          </rPr>
          <t xml:space="preserve"> </t>
        </r>
        <r>
          <rPr>
            <b/>
            <sz val="9"/>
            <color indexed="81"/>
            <rFont val="돋움"/>
            <family val="3"/>
            <charset val="129"/>
          </rPr>
          <t>샀다</t>
        </r>
        <r>
          <rPr>
            <b/>
            <sz val="9"/>
            <color indexed="81"/>
            <rFont val="Tahoma"/>
            <family val="2"/>
          </rPr>
          <t>.</t>
        </r>
      </text>
    </comment>
    <comment ref="G13" authorId="0">
      <text>
        <r>
          <rPr>
            <b/>
            <sz val="9"/>
            <color indexed="81"/>
            <rFont val="돋움"/>
            <family val="3"/>
            <charset val="129"/>
          </rPr>
          <t>중국</t>
        </r>
        <r>
          <rPr>
            <b/>
            <sz val="9"/>
            <color indexed="81"/>
            <rFont val="Tahoma"/>
            <family val="2"/>
          </rPr>
          <t xml:space="preserve"> "2</t>
        </r>
        <r>
          <rPr>
            <b/>
            <sz val="9"/>
            <color indexed="81"/>
            <rFont val="돋움"/>
            <family val="3"/>
            <charset val="129"/>
          </rPr>
          <t>분기엔</t>
        </r>
        <r>
          <rPr>
            <b/>
            <sz val="9"/>
            <color indexed="81"/>
            <rFont val="Tahoma"/>
            <family val="2"/>
          </rPr>
          <t xml:space="preserve"> 3% </t>
        </r>
        <r>
          <rPr>
            <b/>
            <sz val="9"/>
            <color indexed="81"/>
            <rFont val="돋움"/>
            <family val="3"/>
            <charset val="129"/>
          </rPr>
          <t>성장</t>
        </r>
        <r>
          <rPr>
            <b/>
            <sz val="9"/>
            <color indexed="81"/>
            <rFont val="Tahoma"/>
            <family val="2"/>
          </rPr>
          <t xml:space="preserve">" </t>
        </r>
        <r>
          <rPr>
            <b/>
            <sz val="9"/>
            <color indexed="81"/>
            <rFont val="돋움"/>
            <family val="3"/>
            <charset val="129"/>
          </rPr>
          <t>자신</t>
        </r>
        <r>
          <rPr>
            <b/>
            <sz val="9"/>
            <color indexed="81"/>
            <rFont val="Tahoma"/>
            <family val="2"/>
          </rPr>
          <t xml:space="preserve">.. </t>
        </r>
        <r>
          <rPr>
            <b/>
            <sz val="9"/>
            <color indexed="81"/>
            <rFont val="돋움"/>
            <family val="3"/>
            <charset val="129"/>
          </rPr>
          <t>미국</t>
        </r>
        <r>
          <rPr>
            <b/>
            <sz val="9"/>
            <color indexed="81"/>
            <rFont val="Tahoma"/>
            <family val="2"/>
          </rPr>
          <t xml:space="preserve">, </t>
        </r>
        <r>
          <rPr>
            <b/>
            <sz val="9"/>
            <color indexed="81"/>
            <rFont val="돋움"/>
            <family val="3"/>
            <charset val="129"/>
          </rPr>
          <t>유럽</t>
        </r>
        <r>
          <rPr>
            <b/>
            <sz val="9"/>
            <color indexed="81"/>
            <rFont val="Tahoma"/>
            <family val="2"/>
          </rPr>
          <t xml:space="preserve"> </t>
        </r>
        <r>
          <rPr>
            <b/>
            <sz val="9"/>
            <color indexed="81"/>
            <rFont val="돋움"/>
            <family val="3"/>
            <charset val="129"/>
          </rPr>
          <t>코로나</t>
        </r>
        <r>
          <rPr>
            <b/>
            <sz val="9"/>
            <color indexed="81"/>
            <rFont val="Tahoma"/>
            <family val="2"/>
          </rPr>
          <t xml:space="preserve"> </t>
        </r>
        <r>
          <rPr>
            <b/>
            <sz val="9"/>
            <color indexed="81"/>
            <rFont val="돋움"/>
            <family val="3"/>
            <charset val="129"/>
          </rPr>
          <t>진정이</t>
        </r>
        <r>
          <rPr>
            <b/>
            <sz val="9"/>
            <color indexed="81"/>
            <rFont val="Tahoma"/>
            <family val="2"/>
          </rPr>
          <t xml:space="preserve"> </t>
        </r>
        <r>
          <rPr>
            <b/>
            <sz val="9"/>
            <color indexed="81"/>
            <rFont val="돋움"/>
            <family val="3"/>
            <charset val="129"/>
          </rPr>
          <t>관건</t>
        </r>
      </text>
    </comment>
    <comment ref="H13" authorId="0">
      <text>
        <r>
          <rPr>
            <b/>
            <sz val="9"/>
            <color indexed="81"/>
            <rFont val="돋움"/>
            <family val="3"/>
            <charset val="129"/>
          </rPr>
          <t>세계증시</t>
        </r>
        <r>
          <rPr>
            <b/>
            <sz val="9"/>
            <color indexed="81"/>
            <rFont val="Tahoma"/>
            <family val="2"/>
          </rPr>
          <t xml:space="preserve"> </t>
        </r>
        <r>
          <rPr>
            <b/>
            <sz val="9"/>
            <color indexed="81"/>
            <rFont val="돋움"/>
            <family val="3"/>
            <charset val="129"/>
          </rPr>
          <t>반등에</t>
        </r>
        <r>
          <rPr>
            <b/>
            <sz val="9"/>
            <color indexed="81"/>
            <rFont val="Tahoma"/>
            <family val="2"/>
          </rPr>
          <t xml:space="preserve"> ELS(</t>
        </r>
        <r>
          <rPr>
            <b/>
            <sz val="9"/>
            <color indexed="81"/>
            <rFont val="돋움"/>
            <family val="3"/>
            <charset val="129"/>
          </rPr>
          <t>국내</t>
        </r>
        <r>
          <rPr>
            <b/>
            <sz val="9"/>
            <color indexed="81"/>
            <rFont val="Tahoma"/>
            <family val="2"/>
          </rPr>
          <t xml:space="preserve"> </t>
        </r>
        <r>
          <rPr>
            <b/>
            <sz val="9"/>
            <color indexed="81"/>
            <rFont val="돋움"/>
            <family val="3"/>
            <charset val="129"/>
          </rPr>
          <t>주가연계증권</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주목
코로나에</t>
        </r>
        <r>
          <rPr>
            <b/>
            <sz val="9"/>
            <color indexed="81"/>
            <rFont val="Tahoma"/>
            <family val="2"/>
          </rPr>
          <t xml:space="preserve"> 1</t>
        </r>
        <r>
          <rPr>
            <b/>
            <sz val="9"/>
            <color indexed="81"/>
            <rFont val="돋움"/>
            <family val="3"/>
            <charset val="129"/>
          </rPr>
          <t>분기</t>
        </r>
        <r>
          <rPr>
            <b/>
            <sz val="9"/>
            <color indexed="81"/>
            <rFont val="Tahoma"/>
            <family val="2"/>
          </rPr>
          <t xml:space="preserve"> </t>
        </r>
        <r>
          <rPr>
            <b/>
            <sz val="9"/>
            <color indexed="81"/>
            <rFont val="돋움"/>
            <family val="3"/>
            <charset val="129"/>
          </rPr>
          <t>발행</t>
        </r>
        <r>
          <rPr>
            <b/>
            <sz val="9"/>
            <color indexed="81"/>
            <rFont val="Tahoma"/>
            <family val="2"/>
          </rPr>
          <t xml:space="preserve"> 39% </t>
        </r>
        <r>
          <rPr>
            <b/>
            <sz val="9"/>
            <color indexed="81"/>
            <rFont val="돋움"/>
            <family val="3"/>
            <charset val="129"/>
          </rPr>
          <t>급감</t>
        </r>
        <r>
          <rPr>
            <b/>
            <sz val="9"/>
            <color indexed="81"/>
            <rFont val="Tahoma"/>
            <family val="2"/>
          </rPr>
          <t xml:space="preserve">.
</t>
        </r>
        <r>
          <rPr>
            <b/>
            <sz val="9"/>
            <color indexed="81"/>
            <rFont val="돋움"/>
            <family val="3"/>
            <charset val="129"/>
          </rPr>
          <t>기초자산인</t>
        </r>
        <r>
          <rPr>
            <b/>
            <sz val="9"/>
            <color indexed="81"/>
            <rFont val="Tahoma"/>
            <family val="2"/>
          </rPr>
          <t xml:space="preserve"> </t>
        </r>
        <r>
          <rPr>
            <b/>
            <sz val="9"/>
            <color indexed="81"/>
            <rFont val="돋움"/>
            <family val="3"/>
            <charset val="129"/>
          </rPr>
          <t>주요국</t>
        </r>
        <r>
          <rPr>
            <b/>
            <sz val="9"/>
            <color indexed="81"/>
            <rFont val="Tahoma"/>
            <family val="2"/>
          </rPr>
          <t xml:space="preserve"> </t>
        </r>
        <r>
          <rPr>
            <b/>
            <sz val="9"/>
            <color indexed="81"/>
            <rFont val="돋움"/>
            <family val="3"/>
            <charset val="129"/>
          </rPr>
          <t>지수</t>
        </r>
        <r>
          <rPr>
            <b/>
            <sz val="9"/>
            <color indexed="81"/>
            <rFont val="Tahoma"/>
            <family val="2"/>
          </rPr>
          <t xml:space="preserve"> </t>
        </r>
        <r>
          <rPr>
            <b/>
            <sz val="9"/>
            <color indexed="81"/>
            <rFont val="돋움"/>
            <family val="3"/>
            <charset val="129"/>
          </rPr>
          <t>하락</t>
        </r>
        <r>
          <rPr>
            <b/>
            <sz val="9"/>
            <color indexed="81"/>
            <rFont val="Tahoma"/>
            <family val="2"/>
          </rPr>
          <t xml:space="preserve">.
</t>
        </r>
        <r>
          <rPr>
            <b/>
            <sz val="9"/>
            <color indexed="81"/>
            <rFont val="돋움"/>
            <family val="3"/>
            <charset val="129"/>
          </rPr>
          <t>외국계</t>
        </r>
        <r>
          <rPr>
            <b/>
            <sz val="9"/>
            <color indexed="81"/>
            <rFont val="Tahoma"/>
            <family val="2"/>
          </rPr>
          <t xml:space="preserve"> </t>
        </r>
        <r>
          <rPr>
            <b/>
            <sz val="9"/>
            <color indexed="81"/>
            <rFont val="돋움"/>
            <family val="3"/>
            <charset val="129"/>
          </rPr>
          <t>신상품</t>
        </r>
        <r>
          <rPr>
            <b/>
            <sz val="9"/>
            <color indexed="81"/>
            <rFont val="Tahoma"/>
            <family val="2"/>
          </rPr>
          <t xml:space="preserve"> </t>
        </r>
        <r>
          <rPr>
            <b/>
            <sz val="9"/>
            <color indexed="81"/>
            <rFont val="돋움"/>
            <family val="3"/>
            <charset val="129"/>
          </rPr>
          <t>발행</t>
        </r>
        <r>
          <rPr>
            <b/>
            <sz val="9"/>
            <color indexed="81"/>
            <rFont val="Tahoma"/>
            <family val="2"/>
          </rPr>
          <t xml:space="preserve"> </t>
        </r>
        <r>
          <rPr>
            <b/>
            <sz val="9"/>
            <color indexed="81"/>
            <rFont val="돋움"/>
            <family val="3"/>
            <charset val="129"/>
          </rPr>
          <t>줄인</t>
        </r>
        <r>
          <rPr>
            <b/>
            <sz val="9"/>
            <color indexed="81"/>
            <rFont val="Tahoma"/>
            <family val="2"/>
          </rPr>
          <t xml:space="preserve"> </t>
        </r>
        <r>
          <rPr>
            <b/>
            <sz val="9"/>
            <color indexed="81"/>
            <rFont val="돋움"/>
            <family val="3"/>
            <charset val="129"/>
          </rPr>
          <t>탓</t>
        </r>
        <r>
          <rPr>
            <b/>
            <sz val="9"/>
            <color indexed="81"/>
            <rFont val="Tahoma"/>
            <family val="2"/>
          </rPr>
          <t xml:space="preserve">.
ELS </t>
        </r>
        <r>
          <rPr>
            <b/>
            <sz val="9"/>
            <color indexed="81"/>
            <rFont val="돋움"/>
            <family val="3"/>
            <charset val="129"/>
          </rPr>
          <t xml:space="preserve">발행금액
</t>
        </r>
        <r>
          <rPr>
            <b/>
            <sz val="9"/>
            <color indexed="81"/>
            <rFont val="Tahoma"/>
            <family val="2"/>
          </rPr>
          <t>2020 1</t>
        </r>
        <r>
          <rPr>
            <b/>
            <sz val="9"/>
            <color indexed="81"/>
            <rFont val="돋움"/>
            <family val="3"/>
            <charset val="129"/>
          </rPr>
          <t>월</t>
        </r>
        <r>
          <rPr>
            <b/>
            <sz val="9"/>
            <color indexed="81"/>
            <rFont val="Tahoma"/>
            <family val="2"/>
          </rPr>
          <t xml:space="preserve"> - 8</t>
        </r>
        <r>
          <rPr>
            <b/>
            <sz val="9"/>
            <color indexed="81"/>
            <rFont val="돋움"/>
            <family val="3"/>
            <charset val="129"/>
          </rPr>
          <t>조</t>
        </r>
        <r>
          <rPr>
            <b/>
            <sz val="9"/>
            <color indexed="81"/>
            <rFont val="Tahoma"/>
            <family val="2"/>
          </rPr>
          <t xml:space="preserve"> 2152</t>
        </r>
        <r>
          <rPr>
            <b/>
            <sz val="9"/>
            <color indexed="81"/>
            <rFont val="돋움"/>
            <family val="3"/>
            <charset val="129"/>
          </rPr>
          <t xml:space="preserve">억
</t>
        </r>
        <r>
          <rPr>
            <b/>
            <sz val="9"/>
            <color indexed="81"/>
            <rFont val="Tahoma"/>
            <family val="2"/>
          </rPr>
          <t>2020 3</t>
        </r>
        <r>
          <rPr>
            <b/>
            <sz val="9"/>
            <color indexed="81"/>
            <rFont val="돋움"/>
            <family val="3"/>
            <charset val="129"/>
          </rPr>
          <t>월</t>
        </r>
        <r>
          <rPr>
            <b/>
            <sz val="9"/>
            <color indexed="81"/>
            <rFont val="Tahoma"/>
            <family val="2"/>
          </rPr>
          <t xml:space="preserve"> - 4</t>
        </r>
        <r>
          <rPr>
            <b/>
            <sz val="9"/>
            <color indexed="81"/>
            <rFont val="돋움"/>
            <family val="3"/>
            <charset val="129"/>
          </rPr>
          <t>조</t>
        </r>
        <r>
          <rPr>
            <b/>
            <sz val="9"/>
            <color indexed="81"/>
            <rFont val="Tahoma"/>
            <family val="2"/>
          </rPr>
          <t xml:space="preserve"> 8090</t>
        </r>
        <r>
          <rPr>
            <b/>
            <sz val="9"/>
            <color indexed="81"/>
            <rFont val="돋움"/>
            <family val="3"/>
            <charset val="129"/>
          </rPr>
          <t xml:space="preserve">억
</t>
        </r>
        <r>
          <rPr>
            <b/>
            <sz val="9"/>
            <color indexed="81"/>
            <rFont val="Tahoma"/>
            <family val="2"/>
          </rPr>
          <t>2020 4</t>
        </r>
        <r>
          <rPr>
            <b/>
            <sz val="9"/>
            <color indexed="81"/>
            <rFont val="돋움"/>
            <family val="3"/>
            <charset val="129"/>
          </rPr>
          <t>월</t>
        </r>
        <r>
          <rPr>
            <b/>
            <sz val="9"/>
            <color indexed="81"/>
            <rFont val="Tahoma"/>
            <family val="2"/>
          </rPr>
          <t>(16</t>
        </r>
        <r>
          <rPr>
            <b/>
            <sz val="9"/>
            <color indexed="81"/>
            <rFont val="돋움"/>
            <family val="3"/>
            <charset val="129"/>
          </rPr>
          <t>일까지</t>
        </r>
        <r>
          <rPr>
            <b/>
            <sz val="9"/>
            <color indexed="81"/>
            <rFont val="Tahoma"/>
            <family val="2"/>
          </rPr>
          <t>) - 1</t>
        </r>
        <r>
          <rPr>
            <b/>
            <sz val="9"/>
            <color indexed="81"/>
            <rFont val="돋움"/>
            <family val="3"/>
            <charset val="129"/>
          </rPr>
          <t>조</t>
        </r>
        <r>
          <rPr>
            <b/>
            <sz val="9"/>
            <color indexed="81"/>
            <rFont val="Tahoma"/>
            <family val="2"/>
          </rPr>
          <t xml:space="preserve"> 9857</t>
        </r>
        <r>
          <rPr>
            <b/>
            <sz val="9"/>
            <color indexed="81"/>
            <rFont val="돋움"/>
            <family val="3"/>
            <charset val="129"/>
          </rPr>
          <t xml:space="preserve">억
</t>
        </r>
        <r>
          <rPr>
            <b/>
            <sz val="9"/>
            <color indexed="81"/>
            <rFont val="Tahoma"/>
            <family val="2"/>
          </rPr>
          <t xml:space="preserve">-&gt; </t>
        </r>
        <r>
          <rPr>
            <b/>
            <sz val="9"/>
            <color indexed="81"/>
            <rFont val="돋움"/>
            <family val="3"/>
            <charset val="129"/>
          </rPr>
          <t>직전분기</t>
        </r>
        <r>
          <rPr>
            <b/>
            <sz val="9"/>
            <color indexed="81"/>
            <rFont val="Tahoma"/>
            <family val="2"/>
          </rPr>
          <t xml:space="preserve"> </t>
        </r>
        <r>
          <rPr>
            <b/>
            <sz val="9"/>
            <color indexed="81"/>
            <rFont val="돋움"/>
            <family val="3"/>
            <charset val="129"/>
          </rPr>
          <t>대비</t>
        </r>
        <r>
          <rPr>
            <b/>
            <sz val="9"/>
            <color indexed="81"/>
            <rFont val="Tahoma"/>
            <family val="2"/>
          </rPr>
          <t xml:space="preserve"> 38.8% </t>
        </r>
        <r>
          <rPr>
            <b/>
            <sz val="9"/>
            <color indexed="81"/>
            <rFont val="돋움"/>
            <family val="3"/>
            <charset val="129"/>
          </rPr>
          <t>감소
그런데</t>
        </r>
        <r>
          <rPr>
            <b/>
            <sz val="9"/>
            <color indexed="81"/>
            <rFont val="Tahoma"/>
            <family val="2"/>
          </rPr>
          <t xml:space="preserve"> </t>
        </r>
        <r>
          <rPr>
            <b/>
            <sz val="9"/>
            <color indexed="81"/>
            <rFont val="돋움"/>
            <family val="3"/>
            <charset val="129"/>
          </rPr>
          <t>최근들어</t>
        </r>
        <r>
          <rPr>
            <b/>
            <sz val="9"/>
            <color indexed="81"/>
            <rFont val="Tahoma"/>
            <family val="2"/>
          </rPr>
          <t xml:space="preserve"> '</t>
        </r>
        <r>
          <rPr>
            <b/>
            <sz val="9"/>
            <color indexed="81"/>
            <rFont val="돋움"/>
            <family val="3"/>
            <charset val="129"/>
          </rPr>
          <t>글로벌</t>
        </r>
        <r>
          <rPr>
            <b/>
            <sz val="9"/>
            <color indexed="81"/>
            <rFont val="Tahoma"/>
            <family val="2"/>
          </rPr>
          <t xml:space="preserve"> </t>
        </r>
        <r>
          <rPr>
            <b/>
            <sz val="9"/>
            <color indexed="81"/>
            <rFont val="돋움"/>
            <family val="3"/>
            <charset val="129"/>
          </rPr>
          <t>증시가</t>
        </r>
        <r>
          <rPr>
            <b/>
            <sz val="9"/>
            <color indexed="81"/>
            <rFont val="Tahoma"/>
            <family val="2"/>
          </rPr>
          <t xml:space="preserve"> </t>
        </r>
        <r>
          <rPr>
            <b/>
            <sz val="9"/>
            <color indexed="81"/>
            <rFont val="돋움"/>
            <family val="3"/>
            <charset val="129"/>
          </rPr>
          <t>저점을</t>
        </r>
        <r>
          <rPr>
            <b/>
            <sz val="9"/>
            <color indexed="81"/>
            <rFont val="Tahoma"/>
            <family val="2"/>
          </rPr>
          <t xml:space="preserve"> </t>
        </r>
        <r>
          <rPr>
            <b/>
            <sz val="9"/>
            <color indexed="81"/>
            <rFont val="돋움"/>
            <family val="3"/>
            <charset val="129"/>
          </rPr>
          <t>지났다</t>
        </r>
        <r>
          <rPr>
            <b/>
            <sz val="9"/>
            <color indexed="81"/>
            <rFont val="Tahoma"/>
            <family val="2"/>
          </rPr>
          <t>'</t>
        </r>
        <r>
          <rPr>
            <b/>
            <sz val="9"/>
            <color indexed="81"/>
            <rFont val="돋움"/>
            <family val="3"/>
            <charset val="129"/>
          </rPr>
          <t>는</t>
        </r>
        <r>
          <rPr>
            <b/>
            <sz val="9"/>
            <color indexed="81"/>
            <rFont val="Tahoma"/>
            <family val="2"/>
          </rPr>
          <t xml:space="preserve"> </t>
        </r>
        <r>
          <rPr>
            <b/>
            <sz val="9"/>
            <color indexed="81"/>
            <rFont val="돋움"/>
            <family val="3"/>
            <charset val="129"/>
          </rPr>
          <t>인식이</t>
        </r>
        <r>
          <rPr>
            <b/>
            <sz val="9"/>
            <color indexed="81"/>
            <rFont val="Tahoma"/>
            <family val="2"/>
          </rPr>
          <t xml:space="preserve"> </t>
        </r>
        <r>
          <rPr>
            <b/>
            <sz val="9"/>
            <color indexed="81"/>
            <rFont val="돋움"/>
            <family val="3"/>
            <charset val="129"/>
          </rPr>
          <t>확산되면서</t>
        </r>
        <r>
          <rPr>
            <b/>
            <sz val="9"/>
            <color indexed="81"/>
            <rFont val="Tahoma"/>
            <family val="2"/>
          </rPr>
          <t xml:space="preserve"> ELS</t>
        </r>
        <r>
          <rPr>
            <b/>
            <sz val="9"/>
            <color indexed="81"/>
            <rFont val="돋움"/>
            <family val="3"/>
            <charset val="129"/>
          </rPr>
          <t>가</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주목받고</t>
        </r>
        <r>
          <rPr>
            <b/>
            <sz val="9"/>
            <color indexed="81"/>
            <rFont val="Tahoma"/>
            <family val="2"/>
          </rPr>
          <t xml:space="preserve"> </t>
        </r>
        <r>
          <rPr>
            <b/>
            <sz val="9"/>
            <color indexed="81"/>
            <rFont val="돋움"/>
            <family val="3"/>
            <charset val="129"/>
          </rPr>
          <t>있다</t>
        </r>
        <r>
          <rPr>
            <b/>
            <sz val="9"/>
            <color indexed="81"/>
            <rFont val="Tahoma"/>
            <family val="2"/>
          </rPr>
          <t xml:space="preserve">.
</t>
        </r>
      </text>
    </comment>
    <comment ref="I13" authorId="0">
      <text>
        <r>
          <rPr>
            <b/>
            <sz val="9"/>
            <color indexed="81"/>
            <rFont val="돋움"/>
            <family val="3"/>
            <charset val="129"/>
          </rPr>
          <t>희망</t>
        </r>
        <r>
          <rPr>
            <b/>
            <sz val="9"/>
            <color indexed="81"/>
            <rFont val="Tahoma"/>
            <family val="2"/>
          </rPr>
          <t xml:space="preserve"> </t>
        </r>
        <r>
          <rPr>
            <b/>
            <sz val="9"/>
            <color indexed="81"/>
            <rFont val="돋움"/>
            <family val="3"/>
            <charset val="129"/>
          </rPr>
          <t>커진</t>
        </r>
        <r>
          <rPr>
            <b/>
            <sz val="9"/>
            <color indexed="81"/>
            <rFont val="Tahoma"/>
            <family val="2"/>
          </rPr>
          <t xml:space="preserve"> '</t>
        </r>
        <r>
          <rPr>
            <b/>
            <sz val="9"/>
            <color indexed="81"/>
            <rFont val="돋움"/>
            <family val="3"/>
            <charset val="129"/>
          </rPr>
          <t>렘데시비르</t>
        </r>
        <r>
          <rPr>
            <b/>
            <sz val="9"/>
            <color indexed="81"/>
            <rFont val="Tahoma"/>
            <family val="2"/>
          </rPr>
          <t xml:space="preserve">' </t>
        </r>
        <r>
          <rPr>
            <b/>
            <sz val="9"/>
            <color indexed="81"/>
            <rFont val="돋움"/>
            <family val="3"/>
            <charset val="129"/>
          </rPr>
          <t>코로나</t>
        </r>
        <r>
          <rPr>
            <b/>
            <sz val="9"/>
            <color indexed="81"/>
            <rFont val="Tahoma"/>
            <family val="2"/>
          </rPr>
          <t xml:space="preserve"> </t>
        </r>
        <r>
          <rPr>
            <b/>
            <sz val="9"/>
            <color indexed="81"/>
            <rFont val="돋움"/>
            <family val="3"/>
            <charset val="129"/>
          </rPr>
          <t>중환자</t>
        </r>
        <r>
          <rPr>
            <b/>
            <sz val="9"/>
            <color indexed="81"/>
            <rFont val="Tahoma"/>
            <family val="2"/>
          </rPr>
          <t xml:space="preserve"> </t>
        </r>
        <r>
          <rPr>
            <b/>
            <sz val="9"/>
            <color indexed="81"/>
            <rFont val="돋움"/>
            <family val="3"/>
            <charset val="129"/>
          </rPr>
          <t>대부분</t>
        </r>
        <r>
          <rPr>
            <b/>
            <sz val="9"/>
            <color indexed="81"/>
            <rFont val="Tahoma"/>
            <family val="2"/>
          </rPr>
          <t xml:space="preserve"> </t>
        </r>
        <r>
          <rPr>
            <b/>
            <sz val="9"/>
            <color indexed="81"/>
            <rFont val="돋움"/>
            <family val="3"/>
            <charset val="129"/>
          </rPr>
          <t>완치
시카고</t>
        </r>
        <r>
          <rPr>
            <b/>
            <sz val="9"/>
            <color indexed="81"/>
            <rFont val="Tahoma"/>
            <family val="2"/>
          </rPr>
          <t xml:space="preserve"> </t>
        </r>
        <r>
          <rPr>
            <b/>
            <sz val="9"/>
            <color indexed="81"/>
            <rFont val="돋움"/>
            <family val="3"/>
            <charset val="129"/>
          </rPr>
          <t>의대</t>
        </r>
        <r>
          <rPr>
            <b/>
            <sz val="9"/>
            <color indexed="81"/>
            <rFont val="Tahoma"/>
            <family val="2"/>
          </rPr>
          <t xml:space="preserve"> 125</t>
        </r>
        <r>
          <rPr>
            <b/>
            <sz val="9"/>
            <color indexed="81"/>
            <rFont val="돋움"/>
            <family val="3"/>
            <charset val="129"/>
          </rPr>
          <t>명</t>
        </r>
        <r>
          <rPr>
            <b/>
            <sz val="9"/>
            <color indexed="81"/>
            <rFont val="Tahoma"/>
            <family val="2"/>
          </rPr>
          <t xml:space="preserve"> </t>
        </r>
        <r>
          <rPr>
            <b/>
            <sz val="9"/>
            <color indexed="81"/>
            <rFont val="돋움"/>
            <family val="3"/>
            <charset val="129"/>
          </rPr>
          <t>임상시험</t>
        </r>
        <r>
          <rPr>
            <b/>
            <sz val="9"/>
            <color indexed="81"/>
            <rFont val="Tahoma"/>
            <family val="2"/>
          </rPr>
          <t xml:space="preserve"> - </t>
        </r>
        <r>
          <rPr>
            <b/>
            <sz val="9"/>
            <color indexed="81"/>
            <rFont val="돋움"/>
            <family val="3"/>
            <charset val="129"/>
          </rPr>
          <t>대다수</t>
        </r>
        <r>
          <rPr>
            <b/>
            <sz val="9"/>
            <color indexed="81"/>
            <rFont val="Tahoma"/>
            <family val="2"/>
          </rPr>
          <t xml:space="preserve"> </t>
        </r>
        <r>
          <rPr>
            <b/>
            <sz val="9"/>
            <color indexed="81"/>
            <rFont val="돋움"/>
            <family val="3"/>
            <charset val="129"/>
          </rPr>
          <t>환자들</t>
        </r>
        <r>
          <rPr>
            <b/>
            <sz val="9"/>
            <color indexed="81"/>
            <rFont val="Tahoma"/>
            <family val="2"/>
          </rPr>
          <t xml:space="preserve"> 7</t>
        </r>
        <r>
          <rPr>
            <b/>
            <sz val="9"/>
            <color indexed="81"/>
            <rFont val="돋움"/>
            <family val="3"/>
            <charset val="129"/>
          </rPr>
          <t>일만에</t>
        </r>
        <r>
          <rPr>
            <b/>
            <sz val="9"/>
            <color indexed="81"/>
            <rFont val="Tahoma"/>
            <family val="2"/>
          </rPr>
          <t xml:space="preserve"> </t>
        </r>
        <r>
          <rPr>
            <b/>
            <sz val="9"/>
            <color indexed="81"/>
            <rFont val="돋움"/>
            <family val="3"/>
            <charset val="129"/>
          </rPr>
          <t>퇴원
길리어드</t>
        </r>
        <r>
          <rPr>
            <b/>
            <sz val="9"/>
            <color indexed="81"/>
            <rFont val="Tahoma"/>
            <family val="2"/>
          </rPr>
          <t xml:space="preserve"> </t>
        </r>
        <r>
          <rPr>
            <b/>
            <sz val="9"/>
            <color indexed="81"/>
            <rFont val="돋움"/>
            <family val="3"/>
            <charset val="129"/>
          </rPr>
          <t>주가</t>
        </r>
        <r>
          <rPr>
            <b/>
            <sz val="9"/>
            <color indexed="81"/>
            <rFont val="Tahoma"/>
            <family val="2"/>
          </rPr>
          <t xml:space="preserve"> </t>
        </r>
        <r>
          <rPr>
            <b/>
            <sz val="9"/>
            <color indexed="81"/>
            <rFont val="돋움"/>
            <family val="3"/>
            <charset val="129"/>
          </rPr>
          <t>하루새</t>
        </r>
        <r>
          <rPr>
            <b/>
            <sz val="9"/>
            <color indexed="81"/>
            <rFont val="Tahoma"/>
            <family val="2"/>
          </rPr>
          <t xml:space="preserve"> 16% </t>
        </r>
        <r>
          <rPr>
            <b/>
            <sz val="9"/>
            <color indexed="81"/>
            <rFont val="돋움"/>
            <family val="3"/>
            <charset val="129"/>
          </rPr>
          <t>급증</t>
        </r>
      </text>
    </comment>
    <comment ref="C14" authorId="0">
      <text>
        <r>
          <rPr>
            <b/>
            <sz val="9"/>
            <color indexed="81"/>
            <rFont val="돋움"/>
            <family val="3"/>
            <charset val="129"/>
          </rPr>
          <t>미국</t>
        </r>
        <r>
          <rPr>
            <b/>
            <sz val="9"/>
            <color indexed="81"/>
            <rFont val="Tahoma"/>
            <family val="2"/>
          </rPr>
          <t xml:space="preserve"> 4</t>
        </r>
        <r>
          <rPr>
            <b/>
            <sz val="9"/>
            <color indexed="81"/>
            <rFont val="돋움"/>
            <family val="3"/>
            <charset val="129"/>
          </rPr>
          <t>주간</t>
        </r>
        <r>
          <rPr>
            <b/>
            <sz val="9"/>
            <color indexed="81"/>
            <rFont val="Tahoma"/>
            <family val="2"/>
          </rPr>
          <t xml:space="preserve"> 2200</t>
        </r>
        <r>
          <rPr>
            <b/>
            <sz val="9"/>
            <color indexed="81"/>
            <rFont val="돋움"/>
            <family val="3"/>
            <charset val="129"/>
          </rPr>
          <t>만명</t>
        </r>
        <r>
          <rPr>
            <b/>
            <sz val="9"/>
            <color indexed="81"/>
            <rFont val="Tahoma"/>
            <family val="2"/>
          </rPr>
          <t xml:space="preserve"> </t>
        </r>
        <r>
          <rPr>
            <b/>
            <sz val="9"/>
            <color indexed="81"/>
            <rFont val="돋움"/>
            <family val="3"/>
            <charset val="129"/>
          </rPr>
          <t>실직</t>
        </r>
      </text>
    </comment>
    <comment ref="D14" authorId="0">
      <text>
        <r>
          <rPr>
            <b/>
            <sz val="9"/>
            <color indexed="81"/>
            <rFont val="돋움"/>
            <family val="3"/>
            <charset val="129"/>
          </rPr>
          <t>일본</t>
        </r>
        <r>
          <rPr>
            <b/>
            <sz val="9"/>
            <color indexed="81"/>
            <rFont val="Tahoma"/>
            <family val="2"/>
          </rPr>
          <t xml:space="preserve"> </t>
        </r>
        <r>
          <rPr>
            <b/>
            <sz val="9"/>
            <color indexed="81"/>
            <rFont val="돋움"/>
            <family val="3"/>
            <charset val="129"/>
          </rPr>
          <t>확진자</t>
        </r>
        <r>
          <rPr>
            <b/>
            <sz val="9"/>
            <color indexed="81"/>
            <rFont val="Tahoma"/>
            <family val="2"/>
          </rPr>
          <t xml:space="preserve"> 1</t>
        </r>
        <r>
          <rPr>
            <b/>
            <sz val="9"/>
            <color indexed="81"/>
            <rFont val="돋움"/>
            <family val="3"/>
            <charset val="129"/>
          </rPr>
          <t>만명</t>
        </r>
        <r>
          <rPr>
            <b/>
            <sz val="9"/>
            <color indexed="81"/>
            <rFont val="Tahoma"/>
            <family val="2"/>
          </rPr>
          <t xml:space="preserve"> </t>
        </r>
        <r>
          <rPr>
            <b/>
            <sz val="9"/>
            <color indexed="81"/>
            <rFont val="돋움"/>
            <family val="3"/>
            <charset val="129"/>
          </rPr>
          <t>넘음</t>
        </r>
        <r>
          <rPr>
            <b/>
            <sz val="9"/>
            <color indexed="81"/>
            <rFont val="Tahoma"/>
            <family val="2"/>
          </rPr>
          <t xml:space="preserve">, </t>
        </r>
        <r>
          <rPr>
            <b/>
            <sz val="9"/>
            <color indexed="81"/>
            <rFont val="돋움"/>
            <family val="3"/>
            <charset val="129"/>
          </rPr>
          <t>전지역으로</t>
        </r>
        <r>
          <rPr>
            <b/>
            <sz val="9"/>
            <color indexed="81"/>
            <rFont val="Tahoma"/>
            <family val="2"/>
          </rPr>
          <t xml:space="preserve"> </t>
        </r>
        <r>
          <rPr>
            <b/>
            <sz val="9"/>
            <color indexed="81"/>
            <rFont val="돋움"/>
            <family val="3"/>
            <charset val="129"/>
          </rPr>
          <t>확산</t>
        </r>
        <r>
          <rPr>
            <b/>
            <sz val="9"/>
            <color indexed="81"/>
            <rFont val="Tahoma"/>
            <family val="2"/>
          </rPr>
          <t xml:space="preserve"> </t>
        </r>
        <r>
          <rPr>
            <b/>
            <sz val="9"/>
            <color indexed="81"/>
            <rFont val="돋움"/>
            <family val="3"/>
            <charset val="129"/>
          </rPr>
          <t>중</t>
        </r>
        <r>
          <rPr>
            <b/>
            <sz val="9"/>
            <color indexed="81"/>
            <rFont val="Tahoma"/>
            <family val="2"/>
          </rPr>
          <t xml:space="preserve"> </t>
        </r>
        <r>
          <rPr>
            <b/>
            <sz val="9"/>
            <color indexed="81"/>
            <rFont val="돋움"/>
            <family val="3"/>
            <charset val="129"/>
          </rPr>
          <t>사망자도</t>
        </r>
        <r>
          <rPr>
            <b/>
            <sz val="9"/>
            <color indexed="81"/>
            <rFont val="Tahoma"/>
            <family val="2"/>
          </rPr>
          <t xml:space="preserve"> 200</t>
        </r>
        <r>
          <rPr>
            <b/>
            <sz val="9"/>
            <color indexed="81"/>
            <rFont val="돋움"/>
            <family val="3"/>
            <charset val="129"/>
          </rPr>
          <t>명</t>
        </r>
        <r>
          <rPr>
            <b/>
            <sz val="9"/>
            <color indexed="81"/>
            <rFont val="Tahoma"/>
            <family val="2"/>
          </rPr>
          <t xml:space="preserve"> </t>
        </r>
        <r>
          <rPr>
            <b/>
            <sz val="9"/>
            <color indexed="81"/>
            <rFont val="돋움"/>
            <family val="3"/>
            <charset val="129"/>
          </rPr>
          <t>넘어</t>
        </r>
      </text>
    </comment>
    <comment ref="E14" authorId="0">
      <text>
        <r>
          <rPr>
            <b/>
            <sz val="9"/>
            <color indexed="81"/>
            <rFont val="돋움"/>
            <family val="3"/>
            <charset val="129"/>
          </rPr>
          <t>코로나로</t>
        </r>
        <r>
          <rPr>
            <b/>
            <sz val="9"/>
            <color indexed="81"/>
            <rFont val="Tahoma"/>
            <family val="2"/>
          </rPr>
          <t xml:space="preserve"> </t>
        </r>
        <r>
          <rPr>
            <b/>
            <sz val="9"/>
            <color indexed="81"/>
            <rFont val="돋움"/>
            <family val="3"/>
            <charset val="129"/>
          </rPr>
          <t>인해</t>
        </r>
        <r>
          <rPr>
            <b/>
            <sz val="9"/>
            <color indexed="81"/>
            <rFont val="Tahoma"/>
            <family val="2"/>
          </rPr>
          <t xml:space="preserve"> </t>
        </r>
        <r>
          <rPr>
            <b/>
            <sz val="9"/>
            <color indexed="81"/>
            <rFont val="돋움"/>
            <family val="3"/>
            <charset val="129"/>
          </rPr>
          <t>기업</t>
        </r>
        <r>
          <rPr>
            <b/>
            <sz val="9"/>
            <color indexed="81"/>
            <rFont val="Tahoma"/>
            <family val="2"/>
          </rPr>
          <t xml:space="preserve"> </t>
        </r>
        <r>
          <rPr>
            <b/>
            <sz val="9"/>
            <color indexed="81"/>
            <rFont val="돋움"/>
            <family val="3"/>
            <charset val="129"/>
          </rPr>
          <t>줄파산</t>
        </r>
        <r>
          <rPr>
            <b/>
            <sz val="9"/>
            <color indexed="81"/>
            <rFont val="Tahoma"/>
            <family val="2"/>
          </rPr>
          <t xml:space="preserve"> </t>
        </r>
        <r>
          <rPr>
            <b/>
            <sz val="9"/>
            <color indexed="81"/>
            <rFont val="돋움"/>
            <family val="3"/>
            <charset val="129"/>
          </rPr>
          <t>이제</t>
        </r>
        <r>
          <rPr>
            <b/>
            <sz val="9"/>
            <color indexed="81"/>
            <rFont val="Tahoma"/>
            <family val="2"/>
          </rPr>
          <t xml:space="preserve"> </t>
        </r>
        <r>
          <rPr>
            <b/>
            <sz val="9"/>
            <color indexed="81"/>
            <rFont val="돋움"/>
            <family val="3"/>
            <charset val="129"/>
          </rPr>
          <t>시작일</t>
        </r>
        <r>
          <rPr>
            <b/>
            <sz val="9"/>
            <color indexed="81"/>
            <rFont val="Tahoma"/>
            <family val="2"/>
          </rPr>
          <t xml:space="preserve"> </t>
        </r>
        <r>
          <rPr>
            <b/>
            <sz val="9"/>
            <color indexed="81"/>
            <rFont val="돋움"/>
            <family val="3"/>
            <charset val="129"/>
          </rPr>
          <t>뿐</t>
        </r>
        <r>
          <rPr>
            <b/>
            <sz val="9"/>
            <color indexed="81"/>
            <rFont val="Tahoma"/>
            <family val="2"/>
          </rPr>
          <t>! D</t>
        </r>
        <r>
          <rPr>
            <b/>
            <sz val="9"/>
            <color indexed="81"/>
            <rFont val="돋움"/>
            <family val="3"/>
            <charset val="129"/>
          </rPr>
          <t>의</t>
        </r>
        <r>
          <rPr>
            <b/>
            <sz val="9"/>
            <color indexed="81"/>
            <rFont val="Tahoma"/>
            <family val="2"/>
          </rPr>
          <t xml:space="preserve"> </t>
        </r>
        <r>
          <rPr>
            <b/>
            <sz val="9"/>
            <color indexed="81"/>
            <rFont val="돋움"/>
            <family val="3"/>
            <charset val="129"/>
          </rPr>
          <t>공포</t>
        </r>
        <r>
          <rPr>
            <b/>
            <sz val="9"/>
            <color indexed="81"/>
            <rFont val="Tahoma"/>
            <family val="2"/>
          </rPr>
          <t xml:space="preserve"> </t>
        </r>
        <r>
          <rPr>
            <b/>
            <sz val="9"/>
            <color indexed="81"/>
            <rFont val="돋움"/>
            <family val="3"/>
            <charset val="129"/>
          </rPr>
          <t>시작</t>
        </r>
        <r>
          <rPr>
            <b/>
            <sz val="9"/>
            <color indexed="81"/>
            <rFont val="Tahoma"/>
            <family val="2"/>
          </rPr>
          <t xml:space="preserve">(D : default - </t>
        </r>
        <r>
          <rPr>
            <b/>
            <sz val="9"/>
            <color indexed="81"/>
            <rFont val="돋움"/>
            <family val="3"/>
            <charset val="129"/>
          </rPr>
          <t>채무불이행</t>
        </r>
        <r>
          <rPr>
            <b/>
            <sz val="9"/>
            <color indexed="81"/>
            <rFont val="Tahoma"/>
            <family val="2"/>
          </rPr>
          <t xml:space="preserve">)
</t>
        </r>
        <r>
          <rPr>
            <b/>
            <sz val="9"/>
            <color indexed="81"/>
            <rFont val="돋움"/>
            <family val="3"/>
            <charset val="129"/>
          </rPr>
          <t>코로나</t>
        </r>
        <r>
          <rPr>
            <b/>
            <sz val="9"/>
            <color indexed="81"/>
            <rFont val="Tahoma"/>
            <family val="2"/>
          </rPr>
          <t xml:space="preserve"> </t>
        </r>
        <r>
          <rPr>
            <b/>
            <sz val="9"/>
            <color indexed="81"/>
            <rFont val="돋움"/>
            <family val="3"/>
            <charset val="129"/>
          </rPr>
          <t>충격</t>
        </r>
        <r>
          <rPr>
            <b/>
            <sz val="9"/>
            <color indexed="81"/>
            <rFont val="Tahoma"/>
            <family val="2"/>
          </rPr>
          <t xml:space="preserve"> </t>
        </r>
        <r>
          <rPr>
            <b/>
            <sz val="9"/>
            <color indexed="81"/>
            <rFont val="돋움"/>
            <family val="3"/>
            <charset val="129"/>
          </rPr>
          <t>본격화</t>
        </r>
        <r>
          <rPr>
            <b/>
            <sz val="9"/>
            <color indexed="81"/>
            <rFont val="Tahoma"/>
            <family val="2"/>
          </rPr>
          <t xml:space="preserve"> 3</t>
        </r>
        <r>
          <rPr>
            <b/>
            <sz val="9"/>
            <color indexed="81"/>
            <rFont val="돋움"/>
            <family val="3"/>
            <charset val="129"/>
          </rPr>
          <t>월</t>
        </r>
        <r>
          <rPr>
            <b/>
            <sz val="9"/>
            <color indexed="81"/>
            <rFont val="Tahoma"/>
            <family val="2"/>
          </rPr>
          <t xml:space="preserve"> </t>
        </r>
        <r>
          <rPr>
            <b/>
            <sz val="9"/>
            <color indexed="81"/>
            <rFont val="돋움"/>
            <family val="3"/>
            <charset val="129"/>
          </rPr>
          <t>법인</t>
        </r>
        <r>
          <rPr>
            <b/>
            <sz val="9"/>
            <color indexed="81"/>
            <rFont val="Tahoma"/>
            <family val="2"/>
          </rPr>
          <t xml:space="preserve"> </t>
        </r>
        <r>
          <rPr>
            <b/>
            <sz val="9"/>
            <color indexed="81"/>
            <rFont val="돋움"/>
            <family val="3"/>
            <charset val="129"/>
          </rPr>
          <t>파산</t>
        </r>
        <r>
          <rPr>
            <b/>
            <sz val="9"/>
            <color indexed="81"/>
            <rFont val="Tahoma"/>
            <family val="2"/>
          </rPr>
          <t xml:space="preserve"> 53% </t>
        </r>
        <r>
          <rPr>
            <b/>
            <sz val="9"/>
            <color indexed="81"/>
            <rFont val="돋움"/>
            <family val="3"/>
            <charset val="129"/>
          </rPr>
          <t xml:space="preserve">급증
</t>
        </r>
        <r>
          <rPr>
            <b/>
            <sz val="9"/>
            <color indexed="81"/>
            <rFont val="Tahoma"/>
            <family val="2"/>
          </rPr>
          <t>3</t>
        </r>
        <r>
          <rPr>
            <b/>
            <sz val="9"/>
            <color indexed="81"/>
            <rFont val="돋움"/>
            <family val="3"/>
            <charset val="129"/>
          </rPr>
          <t>월</t>
        </r>
        <r>
          <rPr>
            <b/>
            <sz val="9"/>
            <color indexed="81"/>
            <rFont val="Tahoma"/>
            <family val="2"/>
          </rPr>
          <t xml:space="preserve"> </t>
        </r>
        <r>
          <rPr>
            <b/>
            <sz val="9"/>
            <color indexed="81"/>
            <rFont val="돋움"/>
            <family val="3"/>
            <charset val="129"/>
          </rPr>
          <t>전국</t>
        </r>
        <r>
          <rPr>
            <b/>
            <sz val="9"/>
            <color indexed="81"/>
            <rFont val="Tahoma"/>
            <family val="2"/>
          </rPr>
          <t xml:space="preserve"> 14</t>
        </r>
        <r>
          <rPr>
            <b/>
            <sz val="9"/>
            <color indexed="81"/>
            <rFont val="돋움"/>
            <family val="3"/>
            <charset val="129"/>
          </rPr>
          <t>개</t>
        </r>
        <r>
          <rPr>
            <b/>
            <sz val="9"/>
            <color indexed="81"/>
            <rFont val="Tahoma"/>
            <family val="2"/>
          </rPr>
          <t xml:space="preserve"> </t>
        </r>
        <r>
          <rPr>
            <b/>
            <sz val="9"/>
            <color indexed="81"/>
            <rFont val="돋움"/>
            <family val="3"/>
            <charset val="129"/>
          </rPr>
          <t>법원에서</t>
        </r>
        <r>
          <rPr>
            <b/>
            <sz val="9"/>
            <color indexed="81"/>
            <rFont val="Tahoma"/>
            <family val="2"/>
          </rPr>
          <t xml:space="preserve"> </t>
        </r>
        <r>
          <rPr>
            <b/>
            <sz val="9"/>
            <color indexed="81"/>
            <rFont val="돋움"/>
            <family val="3"/>
            <charset val="129"/>
          </rPr>
          <t>들어온</t>
        </r>
        <r>
          <rPr>
            <b/>
            <sz val="9"/>
            <color indexed="81"/>
            <rFont val="Tahoma"/>
            <family val="2"/>
          </rPr>
          <t xml:space="preserve"> </t>
        </r>
        <r>
          <rPr>
            <b/>
            <sz val="9"/>
            <color indexed="81"/>
            <rFont val="돋움"/>
            <family val="3"/>
            <charset val="129"/>
          </rPr>
          <t>법인</t>
        </r>
        <r>
          <rPr>
            <b/>
            <sz val="9"/>
            <color indexed="81"/>
            <rFont val="Tahoma"/>
            <family val="2"/>
          </rPr>
          <t xml:space="preserve"> </t>
        </r>
        <r>
          <rPr>
            <b/>
            <sz val="9"/>
            <color indexed="81"/>
            <rFont val="돋움"/>
            <family val="3"/>
            <charset val="129"/>
          </rPr>
          <t>파산</t>
        </r>
        <r>
          <rPr>
            <b/>
            <sz val="9"/>
            <color indexed="81"/>
            <rFont val="Tahoma"/>
            <family val="2"/>
          </rPr>
          <t xml:space="preserve"> </t>
        </r>
        <r>
          <rPr>
            <b/>
            <sz val="9"/>
            <color indexed="81"/>
            <rFont val="돋움"/>
            <family val="3"/>
            <charset val="129"/>
          </rPr>
          <t>신청은</t>
        </r>
        <r>
          <rPr>
            <b/>
            <sz val="9"/>
            <color indexed="81"/>
            <rFont val="Tahoma"/>
            <family val="2"/>
          </rPr>
          <t xml:space="preserve"> 101</t>
        </r>
        <r>
          <rPr>
            <b/>
            <sz val="9"/>
            <color indexed="81"/>
            <rFont val="돋움"/>
            <family val="3"/>
            <charset val="129"/>
          </rPr>
          <t>건으로</t>
        </r>
        <r>
          <rPr>
            <b/>
            <sz val="9"/>
            <color indexed="81"/>
            <rFont val="Tahoma"/>
            <family val="2"/>
          </rPr>
          <t xml:space="preserve"> </t>
        </r>
        <r>
          <rPr>
            <b/>
            <sz val="9"/>
            <color indexed="81"/>
            <rFont val="돋움"/>
            <family val="3"/>
            <charset val="129"/>
          </rPr>
          <t>집계되었다</t>
        </r>
        <r>
          <rPr>
            <b/>
            <sz val="9"/>
            <color indexed="81"/>
            <rFont val="Tahoma"/>
            <family val="2"/>
          </rPr>
          <t xml:space="preserve">. </t>
        </r>
        <r>
          <rPr>
            <b/>
            <sz val="9"/>
            <color indexed="81"/>
            <rFont val="돋움"/>
            <family val="3"/>
            <charset val="129"/>
          </rPr>
          <t>작년</t>
        </r>
        <r>
          <rPr>
            <b/>
            <sz val="9"/>
            <color indexed="81"/>
            <rFont val="Tahoma"/>
            <family val="2"/>
          </rPr>
          <t xml:space="preserve"> 3</t>
        </r>
        <r>
          <rPr>
            <b/>
            <sz val="9"/>
            <color indexed="81"/>
            <rFont val="돋움"/>
            <family val="3"/>
            <charset val="129"/>
          </rPr>
          <t>월</t>
        </r>
        <r>
          <rPr>
            <b/>
            <sz val="9"/>
            <color indexed="81"/>
            <rFont val="Tahoma"/>
            <family val="2"/>
          </rPr>
          <t xml:space="preserve"> </t>
        </r>
        <r>
          <rPr>
            <b/>
            <sz val="9"/>
            <color indexed="81"/>
            <rFont val="돋움"/>
            <family val="3"/>
            <charset val="129"/>
          </rPr>
          <t>대비</t>
        </r>
        <r>
          <rPr>
            <b/>
            <sz val="9"/>
            <color indexed="81"/>
            <rFont val="Tahoma"/>
            <family val="2"/>
          </rPr>
          <t xml:space="preserve"> 53% </t>
        </r>
        <r>
          <rPr>
            <b/>
            <sz val="9"/>
            <color indexed="81"/>
            <rFont val="돋움"/>
            <family val="3"/>
            <charset val="129"/>
          </rPr>
          <t>증가다</t>
        </r>
        <r>
          <rPr>
            <b/>
            <sz val="9"/>
            <color indexed="81"/>
            <rFont val="Tahoma"/>
            <family val="2"/>
          </rPr>
          <t xml:space="preserve">.
</t>
        </r>
        <r>
          <rPr>
            <b/>
            <sz val="9"/>
            <color indexed="81"/>
            <rFont val="돋움"/>
            <family val="3"/>
            <charset val="129"/>
          </rPr>
          <t>기업</t>
        </r>
        <r>
          <rPr>
            <b/>
            <sz val="9"/>
            <color indexed="81"/>
            <rFont val="Tahoma"/>
            <family val="2"/>
          </rPr>
          <t xml:space="preserve">, </t>
        </r>
        <r>
          <rPr>
            <b/>
            <sz val="9"/>
            <color indexed="81"/>
            <rFont val="돋움"/>
            <family val="3"/>
            <charset val="129"/>
          </rPr>
          <t>개인</t>
        </r>
        <r>
          <rPr>
            <b/>
            <sz val="9"/>
            <color indexed="81"/>
            <rFont val="Tahoma"/>
            <family val="2"/>
          </rPr>
          <t xml:space="preserve"> </t>
        </r>
        <r>
          <rPr>
            <b/>
            <sz val="9"/>
            <color indexed="81"/>
            <rFont val="돋움"/>
            <family val="3"/>
            <charset val="129"/>
          </rPr>
          <t>채무불이행</t>
        </r>
        <r>
          <rPr>
            <b/>
            <sz val="9"/>
            <color indexed="81"/>
            <rFont val="Tahoma"/>
            <family val="2"/>
          </rPr>
          <t xml:space="preserve"> </t>
        </r>
        <r>
          <rPr>
            <b/>
            <sz val="9"/>
            <color indexed="81"/>
            <rFont val="돋움"/>
            <family val="3"/>
            <charset val="129"/>
          </rPr>
          <t>악순환이</t>
        </r>
        <r>
          <rPr>
            <b/>
            <sz val="9"/>
            <color indexed="81"/>
            <rFont val="Tahoma"/>
            <family val="2"/>
          </rPr>
          <t xml:space="preserve"> </t>
        </r>
        <r>
          <rPr>
            <b/>
            <sz val="9"/>
            <color indexed="81"/>
            <rFont val="돋움"/>
            <family val="3"/>
            <charset val="129"/>
          </rPr>
          <t>이루어지고</t>
        </r>
        <r>
          <rPr>
            <b/>
            <sz val="9"/>
            <color indexed="81"/>
            <rFont val="Tahoma"/>
            <family val="2"/>
          </rPr>
          <t xml:space="preserve"> </t>
        </r>
        <r>
          <rPr>
            <b/>
            <sz val="9"/>
            <color indexed="81"/>
            <rFont val="돋움"/>
            <family val="3"/>
            <charset val="129"/>
          </rPr>
          <t>기업대출</t>
        </r>
        <r>
          <rPr>
            <b/>
            <sz val="9"/>
            <color indexed="81"/>
            <rFont val="Tahoma"/>
            <family val="2"/>
          </rPr>
          <t xml:space="preserve"> </t>
        </r>
        <r>
          <rPr>
            <b/>
            <sz val="9"/>
            <color indexed="81"/>
            <rFont val="돋움"/>
            <family val="3"/>
            <charset val="129"/>
          </rPr>
          <t>한달새</t>
        </r>
        <r>
          <rPr>
            <b/>
            <sz val="9"/>
            <color indexed="81"/>
            <rFont val="Tahoma"/>
            <family val="2"/>
          </rPr>
          <t xml:space="preserve"> 19</t>
        </r>
        <r>
          <rPr>
            <b/>
            <sz val="9"/>
            <color indexed="81"/>
            <rFont val="돋움"/>
            <family val="3"/>
            <charset val="129"/>
          </rPr>
          <t>조가</t>
        </r>
        <r>
          <rPr>
            <b/>
            <sz val="9"/>
            <color indexed="81"/>
            <rFont val="Tahoma"/>
            <family val="2"/>
          </rPr>
          <t xml:space="preserve"> </t>
        </r>
        <r>
          <rPr>
            <b/>
            <sz val="9"/>
            <color indexed="81"/>
            <rFont val="돋움"/>
            <family val="3"/>
            <charset val="129"/>
          </rPr>
          <t>늘었다</t>
        </r>
        <r>
          <rPr>
            <b/>
            <sz val="9"/>
            <color indexed="81"/>
            <rFont val="Tahoma"/>
            <family val="2"/>
          </rPr>
          <t xml:space="preserve">.
</t>
        </r>
        <r>
          <rPr>
            <b/>
            <sz val="9"/>
            <color indexed="81"/>
            <rFont val="돋움"/>
            <family val="3"/>
            <charset val="129"/>
          </rPr>
          <t>개인파산도</t>
        </r>
        <r>
          <rPr>
            <b/>
            <sz val="9"/>
            <color indexed="81"/>
            <rFont val="Tahoma"/>
            <family val="2"/>
          </rPr>
          <t xml:space="preserve"> 1</t>
        </r>
        <r>
          <rPr>
            <b/>
            <sz val="9"/>
            <color indexed="81"/>
            <rFont val="돋움"/>
            <family val="3"/>
            <charset val="129"/>
          </rPr>
          <t>월</t>
        </r>
        <r>
          <rPr>
            <b/>
            <sz val="9"/>
            <color indexed="81"/>
            <rFont val="Tahoma"/>
            <family val="2"/>
          </rPr>
          <t xml:space="preserve"> 3252</t>
        </r>
        <r>
          <rPr>
            <b/>
            <sz val="9"/>
            <color indexed="81"/>
            <rFont val="돋움"/>
            <family val="3"/>
            <charset val="129"/>
          </rPr>
          <t>건에서</t>
        </r>
        <r>
          <rPr>
            <b/>
            <sz val="9"/>
            <color indexed="81"/>
            <rFont val="Tahoma"/>
            <family val="2"/>
          </rPr>
          <t xml:space="preserve"> 3</t>
        </r>
        <r>
          <rPr>
            <b/>
            <sz val="9"/>
            <color indexed="81"/>
            <rFont val="돋움"/>
            <family val="3"/>
            <charset val="129"/>
          </rPr>
          <t>월</t>
        </r>
        <r>
          <rPr>
            <b/>
            <sz val="9"/>
            <color indexed="81"/>
            <rFont val="Tahoma"/>
            <family val="2"/>
          </rPr>
          <t xml:space="preserve"> 4274</t>
        </r>
        <r>
          <rPr>
            <b/>
            <sz val="9"/>
            <color indexed="81"/>
            <rFont val="돋움"/>
            <family val="3"/>
            <charset val="129"/>
          </rPr>
          <t>건으로</t>
        </r>
        <r>
          <rPr>
            <b/>
            <sz val="9"/>
            <color indexed="81"/>
            <rFont val="Tahoma"/>
            <family val="2"/>
          </rPr>
          <t xml:space="preserve"> </t>
        </r>
        <r>
          <rPr>
            <b/>
            <sz val="9"/>
            <color indexed="81"/>
            <rFont val="돋움"/>
            <family val="3"/>
            <charset val="129"/>
          </rPr>
          <t>증가</t>
        </r>
        <r>
          <rPr>
            <b/>
            <sz val="9"/>
            <color indexed="81"/>
            <rFont val="Tahoma"/>
            <family val="2"/>
          </rPr>
          <t>.</t>
        </r>
      </text>
    </comment>
    <comment ref="F14" authorId="0">
      <text>
        <r>
          <rPr>
            <b/>
            <sz val="9"/>
            <color indexed="81"/>
            <rFont val="돋움"/>
            <family val="3"/>
            <charset val="129"/>
          </rPr>
          <t>편의점</t>
        </r>
        <r>
          <rPr>
            <b/>
            <sz val="9"/>
            <color indexed="81"/>
            <rFont val="Tahoma"/>
            <family val="2"/>
          </rPr>
          <t xml:space="preserve">, </t>
        </r>
        <r>
          <rPr>
            <b/>
            <sz val="9"/>
            <color indexed="81"/>
            <rFont val="돋움"/>
            <family val="3"/>
            <charset val="129"/>
          </rPr>
          <t>식당</t>
        </r>
        <r>
          <rPr>
            <b/>
            <sz val="9"/>
            <color indexed="81"/>
            <rFont val="Tahoma"/>
            <family val="2"/>
          </rPr>
          <t xml:space="preserve"> </t>
        </r>
        <r>
          <rPr>
            <b/>
            <sz val="9"/>
            <color indexed="81"/>
            <rFont val="돋움"/>
            <family val="3"/>
            <charset val="129"/>
          </rPr>
          <t>알바부터</t>
        </r>
        <r>
          <rPr>
            <b/>
            <sz val="9"/>
            <color indexed="81"/>
            <rFont val="Tahoma"/>
            <family val="2"/>
          </rPr>
          <t xml:space="preserve"> </t>
        </r>
        <r>
          <rPr>
            <b/>
            <sz val="9"/>
            <color indexed="81"/>
            <rFont val="돋움"/>
            <family val="3"/>
            <charset val="129"/>
          </rPr>
          <t>잘렸다</t>
        </r>
        <r>
          <rPr>
            <b/>
            <sz val="9"/>
            <color indexed="81"/>
            <rFont val="Tahoma"/>
            <family val="2"/>
          </rPr>
          <t xml:space="preserve">. </t>
        </r>
        <r>
          <rPr>
            <b/>
            <sz val="9"/>
            <color indexed="81"/>
            <rFont val="돋움"/>
            <family val="3"/>
            <charset val="129"/>
          </rPr>
          <t>임시</t>
        </r>
        <r>
          <rPr>
            <b/>
            <sz val="9"/>
            <color indexed="81"/>
            <rFont val="Tahoma"/>
            <family val="2"/>
          </rPr>
          <t xml:space="preserve">, </t>
        </r>
        <r>
          <rPr>
            <b/>
            <sz val="9"/>
            <color indexed="81"/>
            <rFont val="돋움"/>
            <family val="3"/>
            <charset val="129"/>
          </rPr>
          <t>일용직</t>
        </r>
        <r>
          <rPr>
            <b/>
            <sz val="9"/>
            <color indexed="81"/>
            <rFont val="Tahoma"/>
            <family val="2"/>
          </rPr>
          <t xml:space="preserve"> 60</t>
        </r>
        <r>
          <rPr>
            <b/>
            <sz val="9"/>
            <color indexed="81"/>
            <rFont val="돋움"/>
            <family val="3"/>
            <charset val="129"/>
          </rPr>
          <t>만명</t>
        </r>
        <r>
          <rPr>
            <b/>
            <sz val="9"/>
            <color indexed="81"/>
            <rFont val="Tahoma"/>
            <family val="2"/>
          </rPr>
          <t xml:space="preserve"> </t>
        </r>
        <r>
          <rPr>
            <b/>
            <sz val="9"/>
            <color indexed="81"/>
            <rFont val="돋움"/>
            <family val="3"/>
            <charset val="129"/>
          </rPr>
          <t>일자리</t>
        </r>
        <r>
          <rPr>
            <b/>
            <sz val="9"/>
            <color indexed="81"/>
            <rFont val="Tahoma"/>
            <family val="2"/>
          </rPr>
          <t xml:space="preserve"> </t>
        </r>
        <r>
          <rPr>
            <b/>
            <sz val="9"/>
            <color indexed="81"/>
            <rFont val="돋움"/>
            <family val="3"/>
            <charset val="129"/>
          </rPr>
          <t>잃어</t>
        </r>
      </text>
    </comment>
    <comment ref="G14" authorId="0">
      <text>
        <r>
          <rPr>
            <b/>
            <sz val="9"/>
            <color indexed="81"/>
            <rFont val="Tahoma"/>
            <family val="2"/>
          </rPr>
          <t>'</t>
        </r>
        <r>
          <rPr>
            <b/>
            <sz val="9"/>
            <color indexed="81"/>
            <rFont val="돋움"/>
            <family val="3"/>
            <charset val="129"/>
          </rPr>
          <t>코로나</t>
        </r>
        <r>
          <rPr>
            <b/>
            <sz val="9"/>
            <color indexed="81"/>
            <rFont val="Tahoma"/>
            <family val="2"/>
          </rPr>
          <t xml:space="preserve"> </t>
        </r>
        <r>
          <rPr>
            <b/>
            <sz val="9"/>
            <color indexed="81"/>
            <rFont val="돋움"/>
            <family val="3"/>
            <charset val="129"/>
          </rPr>
          <t>쇼크</t>
        </r>
        <r>
          <rPr>
            <b/>
            <sz val="9"/>
            <color indexed="81"/>
            <rFont val="Tahoma"/>
            <family val="2"/>
          </rPr>
          <t>' 1</t>
        </r>
        <r>
          <rPr>
            <b/>
            <sz val="9"/>
            <color indexed="81"/>
            <rFont val="돋움"/>
            <family val="3"/>
            <charset val="129"/>
          </rPr>
          <t>분기</t>
        </r>
        <r>
          <rPr>
            <b/>
            <sz val="9"/>
            <color indexed="81"/>
            <rFont val="Tahoma"/>
            <family val="2"/>
          </rPr>
          <t xml:space="preserve"> </t>
        </r>
        <r>
          <rPr>
            <b/>
            <sz val="9"/>
            <color indexed="81"/>
            <rFont val="돋움"/>
            <family val="3"/>
            <charset val="129"/>
          </rPr>
          <t>성장률</t>
        </r>
        <r>
          <rPr>
            <b/>
            <sz val="9"/>
            <color indexed="81"/>
            <rFont val="Tahoma"/>
            <family val="2"/>
          </rPr>
          <t xml:space="preserve"> -6.8% </t>
        </r>
        <r>
          <rPr>
            <b/>
            <sz val="9"/>
            <color indexed="81"/>
            <rFont val="돋움"/>
            <family val="3"/>
            <charset val="129"/>
          </rPr>
          <t>기록</t>
        </r>
      </text>
    </comment>
    <comment ref="H14" authorId="0">
      <text>
        <r>
          <rPr>
            <b/>
            <sz val="9"/>
            <color indexed="81"/>
            <rFont val="Tahoma"/>
            <family val="2"/>
          </rPr>
          <t>'</t>
        </r>
        <r>
          <rPr>
            <b/>
            <sz val="9"/>
            <color indexed="81"/>
            <rFont val="돋움"/>
            <family val="3"/>
            <charset val="129"/>
          </rPr>
          <t>코로나</t>
        </r>
        <r>
          <rPr>
            <b/>
            <sz val="9"/>
            <color indexed="81"/>
            <rFont val="Tahoma"/>
            <family val="2"/>
          </rPr>
          <t xml:space="preserve"> </t>
        </r>
        <r>
          <rPr>
            <b/>
            <sz val="9"/>
            <color indexed="81"/>
            <rFont val="돋움"/>
            <family val="3"/>
            <charset val="129"/>
          </rPr>
          <t>재양성</t>
        </r>
        <r>
          <rPr>
            <b/>
            <sz val="9"/>
            <color indexed="81"/>
            <rFont val="Tahoma"/>
            <family val="2"/>
          </rPr>
          <t xml:space="preserve">' </t>
        </r>
        <r>
          <rPr>
            <b/>
            <sz val="9"/>
            <color indexed="81"/>
            <rFont val="돋움"/>
            <family val="3"/>
            <charset val="129"/>
          </rPr>
          <t>환자</t>
        </r>
        <r>
          <rPr>
            <b/>
            <sz val="9"/>
            <color indexed="81"/>
            <rFont val="Tahoma"/>
            <family val="2"/>
          </rPr>
          <t xml:space="preserve"> 163</t>
        </r>
        <r>
          <rPr>
            <b/>
            <sz val="9"/>
            <color indexed="81"/>
            <rFont val="돋움"/>
            <family val="3"/>
            <charset val="129"/>
          </rPr>
          <t>명</t>
        </r>
        <r>
          <rPr>
            <b/>
            <sz val="9"/>
            <color indexed="81"/>
            <rFont val="Tahoma"/>
            <family val="2"/>
          </rPr>
          <t xml:space="preserve"> </t>
        </r>
        <r>
          <rPr>
            <b/>
            <sz val="9"/>
            <color indexed="81"/>
            <rFont val="돋움"/>
            <family val="3"/>
            <charset val="129"/>
          </rPr>
          <t>질본</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전파위험</t>
        </r>
        <r>
          <rPr>
            <b/>
            <sz val="9"/>
            <color indexed="81"/>
            <rFont val="Tahoma"/>
            <family val="2"/>
          </rPr>
          <t xml:space="preserve"> </t>
        </r>
        <r>
          <rPr>
            <b/>
            <sz val="9"/>
            <color indexed="81"/>
            <rFont val="돋움"/>
            <family val="3"/>
            <charset val="129"/>
          </rPr>
          <t>크지</t>
        </r>
        <r>
          <rPr>
            <b/>
            <sz val="9"/>
            <color indexed="81"/>
            <rFont val="Tahoma"/>
            <family val="2"/>
          </rPr>
          <t xml:space="preserve"> </t>
        </r>
        <r>
          <rPr>
            <b/>
            <sz val="9"/>
            <color indexed="81"/>
            <rFont val="돋움"/>
            <family val="3"/>
            <charset val="129"/>
          </rPr>
          <t>않아</t>
        </r>
        <r>
          <rPr>
            <b/>
            <sz val="9"/>
            <color indexed="81"/>
            <rFont val="Tahoma"/>
            <family val="2"/>
          </rPr>
          <t xml:space="preserve">". </t>
        </r>
        <r>
          <rPr>
            <b/>
            <sz val="9"/>
            <color indexed="81"/>
            <rFont val="돋움"/>
            <family val="3"/>
            <charset val="129"/>
          </rPr>
          <t>하루</t>
        </r>
        <r>
          <rPr>
            <b/>
            <sz val="9"/>
            <color indexed="81"/>
            <rFont val="Tahoma"/>
            <family val="2"/>
          </rPr>
          <t xml:space="preserve"> 22</t>
        </r>
        <r>
          <rPr>
            <b/>
            <sz val="9"/>
            <color indexed="81"/>
            <rFont val="돋움"/>
            <family val="3"/>
            <charset val="129"/>
          </rPr>
          <t>명</t>
        </r>
        <r>
          <rPr>
            <b/>
            <sz val="9"/>
            <color indexed="81"/>
            <rFont val="Tahoma"/>
            <family val="2"/>
          </rPr>
          <t xml:space="preserve"> </t>
        </r>
        <r>
          <rPr>
            <b/>
            <sz val="9"/>
            <color indexed="81"/>
            <rFont val="돋움"/>
            <family val="3"/>
            <charset val="129"/>
          </rPr>
          <t>늘어</t>
        </r>
        <r>
          <rPr>
            <b/>
            <sz val="9"/>
            <color indexed="81"/>
            <rFont val="Tahoma"/>
            <family val="2"/>
          </rPr>
          <t>.</t>
        </r>
      </text>
    </comment>
    <comment ref="I14" authorId="0">
      <text>
        <r>
          <rPr>
            <b/>
            <sz val="9"/>
            <color indexed="81"/>
            <rFont val="돋움"/>
            <family val="3"/>
            <charset val="129"/>
          </rPr>
          <t>페이스북</t>
        </r>
        <r>
          <rPr>
            <b/>
            <sz val="9"/>
            <color indexed="81"/>
            <rFont val="Tahoma"/>
            <family val="2"/>
          </rPr>
          <t xml:space="preserve">, </t>
        </r>
        <r>
          <rPr>
            <b/>
            <sz val="9"/>
            <color indexed="81"/>
            <rFont val="돋움"/>
            <family val="3"/>
            <charset val="129"/>
          </rPr>
          <t>여름까지</t>
        </r>
        <r>
          <rPr>
            <b/>
            <sz val="9"/>
            <color indexed="81"/>
            <rFont val="Tahoma"/>
            <family val="2"/>
          </rPr>
          <t xml:space="preserve"> </t>
        </r>
        <r>
          <rPr>
            <b/>
            <sz val="9"/>
            <color indexed="81"/>
            <rFont val="돋움"/>
            <family val="3"/>
            <charset val="129"/>
          </rPr>
          <t>재텍근무</t>
        </r>
        <r>
          <rPr>
            <b/>
            <sz val="9"/>
            <color indexed="81"/>
            <rFont val="Tahoma"/>
            <family val="2"/>
          </rPr>
          <t xml:space="preserve"> 9</t>
        </r>
        <r>
          <rPr>
            <b/>
            <sz val="9"/>
            <color indexed="81"/>
            <rFont val="돋움"/>
            <family val="3"/>
            <charset val="129"/>
          </rPr>
          <t>월</t>
        </r>
        <r>
          <rPr>
            <b/>
            <sz val="9"/>
            <color indexed="81"/>
            <rFont val="Tahoma"/>
            <family val="2"/>
          </rPr>
          <t xml:space="preserve"> </t>
        </r>
        <r>
          <rPr>
            <b/>
            <sz val="9"/>
            <color indexed="81"/>
            <rFont val="돋움"/>
            <family val="3"/>
            <charset val="129"/>
          </rPr>
          <t>예정됐던</t>
        </r>
        <r>
          <rPr>
            <b/>
            <sz val="9"/>
            <color indexed="81"/>
            <rFont val="Tahoma"/>
            <family val="2"/>
          </rPr>
          <t xml:space="preserve"> </t>
        </r>
        <r>
          <rPr>
            <b/>
            <sz val="9"/>
            <color indexed="81"/>
            <rFont val="돋움"/>
            <family val="3"/>
            <charset val="129"/>
          </rPr>
          <t>콘퍼런스도</t>
        </r>
        <r>
          <rPr>
            <b/>
            <sz val="9"/>
            <color indexed="81"/>
            <rFont val="Tahoma"/>
            <family val="2"/>
          </rPr>
          <t xml:space="preserve"> </t>
        </r>
        <r>
          <rPr>
            <b/>
            <sz val="9"/>
            <color indexed="81"/>
            <rFont val="돋움"/>
            <family val="3"/>
            <charset val="129"/>
          </rPr>
          <t>취소</t>
        </r>
        <r>
          <rPr>
            <b/>
            <sz val="9"/>
            <color indexed="81"/>
            <rFont val="Tahoma"/>
            <family val="2"/>
          </rPr>
          <t xml:space="preserve">. 
</t>
        </r>
        <r>
          <rPr>
            <b/>
            <sz val="9"/>
            <color indexed="81"/>
            <rFont val="돋움"/>
            <family val="3"/>
            <charset val="129"/>
          </rPr>
          <t>오프라인</t>
        </r>
        <r>
          <rPr>
            <b/>
            <sz val="9"/>
            <color indexed="81"/>
            <rFont val="Tahoma"/>
            <family val="2"/>
          </rPr>
          <t xml:space="preserve"> </t>
        </r>
        <r>
          <rPr>
            <b/>
            <sz val="9"/>
            <color indexed="81"/>
            <rFont val="돋움"/>
            <family val="3"/>
            <charset val="129"/>
          </rPr>
          <t>매장</t>
        </r>
        <r>
          <rPr>
            <b/>
            <sz val="9"/>
            <color indexed="81"/>
            <rFont val="Tahoma"/>
            <family val="2"/>
          </rPr>
          <t xml:space="preserve"> </t>
        </r>
        <r>
          <rPr>
            <b/>
            <sz val="9"/>
            <color indexed="81"/>
            <rFont val="돋움"/>
            <family val="3"/>
            <charset val="129"/>
          </rPr>
          <t>휴업</t>
        </r>
        <r>
          <rPr>
            <b/>
            <sz val="9"/>
            <color indexed="81"/>
            <rFont val="Tahoma"/>
            <family val="2"/>
          </rPr>
          <t xml:space="preserve"> </t>
        </r>
        <r>
          <rPr>
            <b/>
            <sz val="9"/>
            <color indexed="81"/>
            <rFont val="돋움"/>
            <family val="3"/>
            <charset val="129"/>
          </rPr>
          <t>잦아진</t>
        </r>
        <r>
          <rPr>
            <b/>
            <sz val="9"/>
            <color indexed="81"/>
            <rFont val="Tahoma"/>
            <family val="2"/>
          </rPr>
          <t xml:space="preserve"> </t>
        </r>
        <r>
          <rPr>
            <b/>
            <sz val="9"/>
            <color indexed="81"/>
            <rFont val="돋움"/>
            <family val="3"/>
            <charset val="129"/>
          </rPr>
          <t>애플</t>
        </r>
        <r>
          <rPr>
            <b/>
            <sz val="9"/>
            <color indexed="81"/>
            <rFont val="Tahoma"/>
            <family val="2"/>
          </rPr>
          <t xml:space="preserve">, </t>
        </r>
        <r>
          <rPr>
            <b/>
            <sz val="9"/>
            <color indexed="81"/>
            <rFont val="돋움"/>
            <family val="3"/>
            <charset val="129"/>
          </rPr>
          <t>휴가</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사내</t>
        </r>
        <r>
          <rPr>
            <b/>
            <sz val="9"/>
            <color indexed="81"/>
            <rFont val="Tahoma"/>
            <family val="2"/>
          </rPr>
          <t xml:space="preserve"> </t>
        </r>
        <r>
          <rPr>
            <b/>
            <sz val="9"/>
            <color indexed="81"/>
            <rFont val="돋움"/>
            <family val="3"/>
            <charset val="129"/>
          </rPr>
          <t>규정</t>
        </r>
        <r>
          <rPr>
            <b/>
            <sz val="9"/>
            <color indexed="81"/>
            <rFont val="Tahoma"/>
            <family val="2"/>
          </rPr>
          <t xml:space="preserve"> </t>
        </r>
        <r>
          <rPr>
            <b/>
            <sz val="9"/>
            <color indexed="81"/>
            <rFont val="돋움"/>
            <family val="3"/>
            <charset val="129"/>
          </rPr>
          <t>유연하게</t>
        </r>
        <r>
          <rPr>
            <b/>
            <sz val="9"/>
            <color indexed="81"/>
            <rFont val="Tahoma"/>
            <family val="2"/>
          </rPr>
          <t xml:space="preserve"> </t>
        </r>
        <r>
          <rPr>
            <b/>
            <sz val="9"/>
            <color indexed="81"/>
            <rFont val="돋움"/>
            <family val="3"/>
            <charset val="129"/>
          </rPr>
          <t>수정
구글은</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채용</t>
        </r>
        <r>
          <rPr>
            <b/>
            <sz val="9"/>
            <color indexed="81"/>
            <rFont val="Tahoma"/>
            <family val="2"/>
          </rPr>
          <t xml:space="preserve"> </t>
        </r>
        <r>
          <rPr>
            <b/>
            <sz val="9"/>
            <color indexed="81"/>
            <rFont val="돋움"/>
            <family val="3"/>
            <charset val="129"/>
          </rPr>
          <t>절반</t>
        </r>
        <r>
          <rPr>
            <b/>
            <sz val="9"/>
            <color indexed="81"/>
            <rFont val="Tahoma"/>
            <family val="2"/>
          </rPr>
          <t xml:space="preserve"> </t>
        </r>
        <r>
          <rPr>
            <b/>
            <sz val="9"/>
            <color indexed="81"/>
            <rFont val="돋움"/>
            <family val="3"/>
            <charset val="129"/>
          </rPr>
          <t>이상</t>
        </r>
        <r>
          <rPr>
            <b/>
            <sz val="9"/>
            <color indexed="81"/>
            <rFont val="Tahoma"/>
            <family val="2"/>
          </rPr>
          <t xml:space="preserve"> </t>
        </r>
        <r>
          <rPr>
            <b/>
            <sz val="9"/>
            <color indexed="81"/>
            <rFont val="돋움"/>
            <family val="3"/>
            <charset val="129"/>
          </rPr>
          <t>줄여</t>
        </r>
        <r>
          <rPr>
            <b/>
            <sz val="9"/>
            <color indexed="81"/>
            <rFont val="Tahoma"/>
            <family val="2"/>
          </rPr>
          <t xml:space="preserve"> </t>
        </r>
        <r>
          <rPr>
            <b/>
            <sz val="9"/>
            <color indexed="81"/>
            <rFont val="돋움"/>
            <family val="3"/>
            <charset val="129"/>
          </rPr>
          <t>직원</t>
        </r>
        <r>
          <rPr>
            <b/>
            <sz val="9"/>
            <color indexed="81"/>
            <rFont val="Tahoma"/>
            <family val="2"/>
          </rPr>
          <t xml:space="preserve"> </t>
        </r>
        <r>
          <rPr>
            <b/>
            <sz val="9"/>
            <color indexed="81"/>
            <rFont val="돋움"/>
            <family val="3"/>
            <charset val="129"/>
          </rPr>
          <t>기술교육</t>
        </r>
        <r>
          <rPr>
            <b/>
            <sz val="9"/>
            <color indexed="81"/>
            <rFont val="Tahoma"/>
            <family val="2"/>
          </rPr>
          <t xml:space="preserve">, </t>
        </r>
        <r>
          <rPr>
            <b/>
            <sz val="9"/>
            <color indexed="81"/>
            <rFont val="돋움"/>
            <family val="3"/>
            <charset val="129"/>
          </rPr>
          <t>서버</t>
        </r>
        <r>
          <rPr>
            <b/>
            <sz val="9"/>
            <color indexed="81"/>
            <rFont val="Tahoma"/>
            <family val="2"/>
          </rPr>
          <t xml:space="preserve"> </t>
        </r>
        <r>
          <rPr>
            <b/>
            <sz val="9"/>
            <color indexed="81"/>
            <rFont val="돋움"/>
            <family val="3"/>
            <charset val="129"/>
          </rPr>
          <t>투자</t>
        </r>
        <r>
          <rPr>
            <b/>
            <sz val="9"/>
            <color indexed="81"/>
            <rFont val="Tahoma"/>
            <family val="2"/>
          </rPr>
          <t xml:space="preserve"> '</t>
        </r>
        <r>
          <rPr>
            <b/>
            <sz val="9"/>
            <color indexed="81"/>
            <rFont val="돋움"/>
            <family val="3"/>
            <charset val="129"/>
          </rPr>
          <t>올스톱</t>
        </r>
        <r>
          <rPr>
            <b/>
            <sz val="9"/>
            <color indexed="81"/>
            <rFont val="Tahoma"/>
            <family val="2"/>
          </rPr>
          <t>'</t>
        </r>
      </text>
    </comment>
    <comment ref="J14" authorId="0">
      <text>
        <r>
          <rPr>
            <b/>
            <sz val="9"/>
            <color indexed="81"/>
            <rFont val="돋움"/>
            <family val="3"/>
            <charset val="129"/>
          </rPr>
          <t>코로나</t>
        </r>
        <r>
          <rPr>
            <b/>
            <sz val="9"/>
            <color indexed="81"/>
            <rFont val="Tahoma"/>
            <family val="2"/>
          </rPr>
          <t xml:space="preserve"> </t>
        </r>
        <r>
          <rPr>
            <b/>
            <sz val="9"/>
            <color indexed="81"/>
            <rFont val="돋움"/>
            <family val="3"/>
            <charset val="129"/>
          </rPr>
          <t>백신</t>
        </r>
        <r>
          <rPr>
            <b/>
            <sz val="9"/>
            <color indexed="81"/>
            <rFont val="Tahoma"/>
            <family val="2"/>
          </rPr>
          <t xml:space="preserve"> </t>
        </r>
        <r>
          <rPr>
            <b/>
            <sz val="9"/>
            <color indexed="81"/>
            <rFont val="돋움"/>
            <family val="3"/>
            <charset val="129"/>
          </rPr>
          <t>속도전에</t>
        </r>
        <r>
          <rPr>
            <b/>
            <sz val="9"/>
            <color indexed="81"/>
            <rFont val="Tahoma"/>
            <family val="2"/>
          </rPr>
          <t xml:space="preserve"> </t>
        </r>
        <r>
          <rPr>
            <b/>
            <sz val="9"/>
            <color indexed="81"/>
            <rFont val="돋움"/>
            <family val="3"/>
            <charset val="129"/>
          </rPr>
          <t>과학계</t>
        </r>
        <r>
          <rPr>
            <b/>
            <sz val="9"/>
            <color indexed="81"/>
            <rFont val="Tahoma"/>
            <family val="2"/>
          </rPr>
          <t xml:space="preserve"> </t>
        </r>
        <r>
          <rPr>
            <b/>
            <sz val="9"/>
            <color indexed="81"/>
            <rFont val="돋움"/>
            <family val="3"/>
            <charset val="129"/>
          </rPr>
          <t>우려</t>
        </r>
        <r>
          <rPr>
            <b/>
            <sz val="9"/>
            <color indexed="81"/>
            <rFont val="Tahoma"/>
            <family val="2"/>
          </rPr>
          <t xml:space="preserve"> - </t>
        </r>
        <r>
          <rPr>
            <b/>
            <sz val="9"/>
            <color indexed="81"/>
            <rFont val="돋움"/>
            <family val="3"/>
            <charset val="129"/>
          </rPr>
          <t>미국</t>
        </r>
        <r>
          <rPr>
            <b/>
            <sz val="9"/>
            <color indexed="81"/>
            <rFont val="Tahoma"/>
            <family val="2"/>
          </rPr>
          <t xml:space="preserve"> </t>
        </r>
        <r>
          <rPr>
            <b/>
            <sz val="9"/>
            <color indexed="81"/>
            <rFont val="돋움"/>
            <family val="3"/>
            <charset val="129"/>
          </rPr>
          <t>이노비오</t>
        </r>
        <r>
          <rPr>
            <b/>
            <sz val="9"/>
            <color indexed="81"/>
            <rFont val="Tahoma"/>
            <family val="2"/>
          </rPr>
          <t xml:space="preserve"> '</t>
        </r>
        <r>
          <rPr>
            <b/>
            <sz val="9"/>
            <color indexed="81"/>
            <rFont val="돋움"/>
            <family val="3"/>
            <charset val="129"/>
          </rPr>
          <t>코로나</t>
        </r>
        <r>
          <rPr>
            <b/>
            <sz val="9"/>
            <color indexed="81"/>
            <rFont val="Tahoma"/>
            <family val="2"/>
          </rPr>
          <t xml:space="preserve"> DNA </t>
        </r>
        <r>
          <rPr>
            <b/>
            <sz val="9"/>
            <color indexed="81"/>
            <rFont val="돋움"/>
            <family val="3"/>
            <charset val="129"/>
          </rPr>
          <t>백신</t>
        </r>
        <r>
          <rPr>
            <b/>
            <sz val="9"/>
            <color indexed="81"/>
            <rFont val="Tahoma"/>
            <family val="2"/>
          </rPr>
          <t xml:space="preserve">' </t>
        </r>
        <r>
          <rPr>
            <b/>
            <sz val="9"/>
            <color indexed="81"/>
            <rFont val="돋움"/>
            <family val="3"/>
            <charset val="129"/>
          </rPr>
          <t>한국서</t>
        </r>
        <r>
          <rPr>
            <b/>
            <sz val="9"/>
            <color indexed="81"/>
            <rFont val="Tahoma"/>
            <family val="2"/>
          </rPr>
          <t xml:space="preserve"> </t>
        </r>
        <r>
          <rPr>
            <b/>
            <sz val="9"/>
            <color indexed="81"/>
            <rFont val="돋움"/>
            <family val="3"/>
            <charset val="129"/>
          </rPr>
          <t>임사</t>
        </r>
        <r>
          <rPr>
            <b/>
            <sz val="9"/>
            <color indexed="81"/>
            <rFont val="Tahoma"/>
            <family val="2"/>
          </rPr>
          <t xml:space="preserve"> 1,2</t>
        </r>
        <r>
          <rPr>
            <b/>
            <sz val="9"/>
            <color indexed="81"/>
            <rFont val="돋움"/>
            <family val="3"/>
            <charset val="129"/>
          </rPr>
          <t>동시</t>
        </r>
        <r>
          <rPr>
            <b/>
            <sz val="9"/>
            <color indexed="81"/>
            <rFont val="Tahoma"/>
            <family val="2"/>
          </rPr>
          <t xml:space="preserve"> </t>
        </r>
        <r>
          <rPr>
            <b/>
            <sz val="9"/>
            <color indexed="81"/>
            <rFont val="돋움"/>
            <family val="3"/>
            <charset val="129"/>
          </rPr>
          <t>진행</t>
        </r>
        <r>
          <rPr>
            <b/>
            <sz val="9"/>
            <color indexed="81"/>
            <rFont val="Tahoma"/>
            <family val="2"/>
          </rPr>
          <t>.
- 6</t>
        </r>
        <r>
          <rPr>
            <b/>
            <sz val="9"/>
            <color indexed="81"/>
            <rFont val="돋움"/>
            <family val="3"/>
            <charset val="129"/>
          </rPr>
          <t>월에</t>
        </r>
        <r>
          <rPr>
            <b/>
            <sz val="9"/>
            <color indexed="81"/>
            <rFont val="Tahoma"/>
            <family val="2"/>
          </rPr>
          <t xml:space="preserve"> </t>
        </r>
        <r>
          <rPr>
            <b/>
            <sz val="9"/>
            <color indexed="81"/>
            <rFont val="돋움"/>
            <family val="3"/>
            <charset val="129"/>
          </rPr>
          <t>한꺼번에</t>
        </r>
        <r>
          <rPr>
            <b/>
            <sz val="9"/>
            <color indexed="81"/>
            <rFont val="Tahoma"/>
            <family val="2"/>
          </rPr>
          <t xml:space="preserve"> </t>
        </r>
        <r>
          <rPr>
            <b/>
            <sz val="9"/>
            <color indexed="81"/>
            <rFont val="돋움"/>
            <family val="3"/>
            <charset val="129"/>
          </rPr>
          <t>진행하겠다고</t>
        </r>
        <r>
          <rPr>
            <b/>
            <sz val="9"/>
            <color indexed="81"/>
            <rFont val="Tahoma"/>
            <family val="2"/>
          </rPr>
          <t xml:space="preserve"> </t>
        </r>
        <r>
          <rPr>
            <b/>
            <sz val="9"/>
            <color indexed="81"/>
            <rFont val="돋움"/>
            <family val="3"/>
            <charset val="129"/>
          </rPr>
          <t>함</t>
        </r>
        <r>
          <rPr>
            <b/>
            <sz val="9"/>
            <color indexed="81"/>
            <rFont val="Tahoma"/>
            <family val="2"/>
          </rPr>
          <t>.</t>
        </r>
        <r>
          <rPr>
            <b/>
            <sz val="9"/>
            <color indexed="81"/>
            <rFont val="돋움"/>
            <family val="3"/>
            <charset val="129"/>
          </rPr>
          <t xml:space="preserve">
의학계는</t>
        </r>
        <r>
          <rPr>
            <b/>
            <sz val="9"/>
            <color indexed="81"/>
            <rFont val="Tahoma"/>
            <family val="2"/>
          </rPr>
          <t xml:space="preserve"> </t>
        </r>
        <r>
          <rPr>
            <b/>
            <sz val="9"/>
            <color indexed="81"/>
            <rFont val="돋움"/>
            <family val="3"/>
            <charset val="129"/>
          </rPr>
          <t>통상</t>
        </r>
        <r>
          <rPr>
            <b/>
            <sz val="9"/>
            <color indexed="81"/>
            <rFont val="Tahoma"/>
            <family val="2"/>
          </rPr>
          <t xml:space="preserve"> 10</t>
        </r>
        <r>
          <rPr>
            <b/>
            <sz val="9"/>
            <color indexed="81"/>
            <rFont val="돋움"/>
            <family val="3"/>
            <charset val="129"/>
          </rPr>
          <t>년</t>
        </r>
        <r>
          <rPr>
            <b/>
            <sz val="9"/>
            <color indexed="81"/>
            <rFont val="Tahoma"/>
            <family val="2"/>
          </rPr>
          <t xml:space="preserve"> </t>
        </r>
        <r>
          <rPr>
            <b/>
            <sz val="9"/>
            <color indexed="81"/>
            <rFont val="돋움"/>
            <family val="3"/>
            <charset val="129"/>
          </rPr>
          <t>걸리는</t>
        </r>
        <r>
          <rPr>
            <b/>
            <sz val="9"/>
            <color indexed="81"/>
            <rFont val="Tahoma"/>
            <family val="2"/>
          </rPr>
          <t xml:space="preserve"> </t>
        </r>
        <r>
          <rPr>
            <b/>
            <sz val="9"/>
            <color indexed="81"/>
            <rFont val="돋움"/>
            <family val="3"/>
            <charset val="129"/>
          </rPr>
          <t>일</t>
        </r>
        <r>
          <rPr>
            <b/>
            <sz val="9"/>
            <color indexed="81"/>
            <rFont val="Tahoma"/>
            <family val="2"/>
          </rPr>
          <t xml:space="preserve"> </t>
        </r>
        <r>
          <rPr>
            <b/>
            <sz val="9"/>
            <color indexed="81"/>
            <rFont val="돋움"/>
            <family val="3"/>
            <charset val="129"/>
          </rPr>
          <t>성급한</t>
        </r>
        <r>
          <rPr>
            <b/>
            <sz val="9"/>
            <color indexed="81"/>
            <rFont val="Tahoma"/>
            <family val="2"/>
          </rPr>
          <t xml:space="preserve"> </t>
        </r>
        <r>
          <rPr>
            <b/>
            <sz val="9"/>
            <color indexed="81"/>
            <rFont val="돋움"/>
            <family val="3"/>
            <charset val="129"/>
          </rPr>
          <t>임상은</t>
        </r>
        <r>
          <rPr>
            <b/>
            <sz val="9"/>
            <color indexed="81"/>
            <rFont val="Tahoma"/>
            <family val="2"/>
          </rPr>
          <t xml:space="preserve"> </t>
        </r>
        <r>
          <rPr>
            <b/>
            <sz val="9"/>
            <color indexed="81"/>
            <rFont val="돋움"/>
            <family val="3"/>
            <charset val="129"/>
          </rPr>
          <t>위험할</t>
        </r>
        <r>
          <rPr>
            <b/>
            <sz val="9"/>
            <color indexed="81"/>
            <rFont val="Tahoma"/>
            <family val="2"/>
          </rPr>
          <t xml:space="preserve"> </t>
        </r>
        <r>
          <rPr>
            <b/>
            <sz val="9"/>
            <color indexed="81"/>
            <rFont val="돋움"/>
            <family val="3"/>
            <charset val="129"/>
          </rPr>
          <t>수</t>
        </r>
        <r>
          <rPr>
            <b/>
            <sz val="9"/>
            <color indexed="81"/>
            <rFont val="Tahoma"/>
            <family val="2"/>
          </rPr>
          <t xml:space="preserve"> </t>
        </r>
        <r>
          <rPr>
            <b/>
            <sz val="9"/>
            <color indexed="81"/>
            <rFont val="돋움"/>
            <family val="3"/>
            <charset val="129"/>
          </rPr>
          <t>도</t>
        </r>
        <r>
          <rPr>
            <b/>
            <sz val="9"/>
            <color indexed="81"/>
            <rFont val="Tahoma"/>
            <family val="2"/>
          </rPr>
          <t>.</t>
        </r>
      </text>
    </comment>
    <comment ref="K14" authorId="0">
      <text>
        <r>
          <rPr>
            <b/>
            <sz val="9"/>
            <color indexed="81"/>
            <rFont val="돋움"/>
            <family val="3"/>
            <charset val="129"/>
          </rPr>
          <t>인텔에</t>
        </r>
        <r>
          <rPr>
            <b/>
            <sz val="9"/>
            <color indexed="81"/>
            <rFont val="Tahoma"/>
            <family val="2"/>
          </rPr>
          <t xml:space="preserve"> </t>
        </r>
        <r>
          <rPr>
            <b/>
            <sz val="9"/>
            <color indexed="81"/>
            <rFont val="돋움"/>
            <family val="3"/>
            <charset val="129"/>
          </rPr>
          <t>반도체</t>
        </r>
        <r>
          <rPr>
            <b/>
            <sz val="9"/>
            <color indexed="81"/>
            <rFont val="Tahoma"/>
            <family val="2"/>
          </rPr>
          <t xml:space="preserve"> 1</t>
        </r>
        <r>
          <rPr>
            <b/>
            <sz val="9"/>
            <color indexed="81"/>
            <rFont val="돋움"/>
            <family val="3"/>
            <charset val="129"/>
          </rPr>
          <t>위</t>
        </r>
        <r>
          <rPr>
            <b/>
            <sz val="9"/>
            <color indexed="81"/>
            <rFont val="Tahoma"/>
            <family val="2"/>
          </rPr>
          <t xml:space="preserve"> </t>
        </r>
        <r>
          <rPr>
            <b/>
            <sz val="9"/>
            <color indexed="81"/>
            <rFont val="돋움"/>
            <family val="3"/>
            <charset val="129"/>
          </rPr>
          <t>내준</t>
        </r>
        <r>
          <rPr>
            <b/>
            <sz val="9"/>
            <color indexed="81"/>
            <rFont val="Tahoma"/>
            <family val="2"/>
          </rPr>
          <t xml:space="preserve"> </t>
        </r>
        <r>
          <rPr>
            <b/>
            <sz val="9"/>
            <color indexed="81"/>
            <rFont val="돋움"/>
            <family val="3"/>
            <charset val="129"/>
          </rPr>
          <t xml:space="preserve">삼성전자
</t>
        </r>
        <r>
          <rPr>
            <b/>
            <sz val="9"/>
            <color indexed="81"/>
            <rFont val="Tahoma"/>
            <family val="2"/>
          </rPr>
          <t>D</t>
        </r>
        <r>
          <rPr>
            <b/>
            <sz val="9"/>
            <color indexed="81"/>
            <rFont val="돋움"/>
            <family val="3"/>
            <charset val="129"/>
          </rPr>
          <t>램</t>
        </r>
        <r>
          <rPr>
            <b/>
            <sz val="9"/>
            <color indexed="81"/>
            <rFont val="Tahoma"/>
            <family val="2"/>
          </rPr>
          <t xml:space="preserve"> </t>
        </r>
        <r>
          <rPr>
            <b/>
            <sz val="9"/>
            <color indexed="81"/>
            <rFont val="돋움"/>
            <family val="3"/>
            <charset val="129"/>
          </rPr>
          <t>등</t>
        </r>
        <r>
          <rPr>
            <b/>
            <sz val="9"/>
            <color indexed="81"/>
            <rFont val="Tahoma"/>
            <family val="2"/>
          </rPr>
          <t xml:space="preserve"> </t>
        </r>
        <r>
          <rPr>
            <b/>
            <sz val="9"/>
            <color indexed="81"/>
            <rFont val="돋움"/>
            <family val="3"/>
            <charset val="129"/>
          </rPr>
          <t>주력</t>
        </r>
        <r>
          <rPr>
            <b/>
            <sz val="9"/>
            <color indexed="81"/>
            <rFont val="Tahoma"/>
            <family val="2"/>
          </rPr>
          <t xml:space="preserve"> </t>
        </r>
        <r>
          <rPr>
            <b/>
            <sz val="9"/>
            <color indexed="81"/>
            <rFont val="돋움"/>
            <family val="3"/>
            <charset val="129"/>
          </rPr>
          <t>제품</t>
        </r>
        <r>
          <rPr>
            <b/>
            <sz val="9"/>
            <color indexed="81"/>
            <rFont val="Tahoma"/>
            <family val="2"/>
          </rPr>
          <t xml:space="preserve"> </t>
        </r>
        <r>
          <rPr>
            <b/>
            <sz val="9"/>
            <color indexed="81"/>
            <rFont val="돋움"/>
            <family val="3"/>
            <charset val="129"/>
          </rPr>
          <t>가격</t>
        </r>
        <r>
          <rPr>
            <b/>
            <sz val="9"/>
            <color indexed="81"/>
            <rFont val="Tahoma"/>
            <family val="2"/>
          </rPr>
          <t xml:space="preserve"> </t>
        </r>
        <r>
          <rPr>
            <b/>
            <sz val="9"/>
            <color indexed="81"/>
            <rFont val="돋움"/>
            <family val="3"/>
            <charset val="129"/>
          </rPr>
          <t>하락에</t>
        </r>
        <r>
          <rPr>
            <b/>
            <sz val="9"/>
            <color indexed="81"/>
            <rFont val="Tahoma"/>
            <family val="2"/>
          </rPr>
          <t xml:space="preserve"> </t>
        </r>
        <r>
          <rPr>
            <b/>
            <sz val="9"/>
            <color indexed="81"/>
            <rFont val="돋움"/>
            <family val="3"/>
            <charset val="129"/>
          </rPr>
          <t>작년</t>
        </r>
        <r>
          <rPr>
            <b/>
            <sz val="9"/>
            <color indexed="81"/>
            <rFont val="Tahoma"/>
            <family val="2"/>
          </rPr>
          <t xml:space="preserve"> </t>
        </r>
        <r>
          <rPr>
            <b/>
            <sz val="9"/>
            <color indexed="81"/>
            <rFont val="돋움"/>
            <family val="3"/>
            <charset val="129"/>
          </rPr>
          <t>매출</t>
        </r>
        <r>
          <rPr>
            <b/>
            <sz val="9"/>
            <color indexed="81"/>
            <rFont val="Tahoma"/>
            <family val="2"/>
          </rPr>
          <t xml:space="preserve"> 513</t>
        </r>
        <r>
          <rPr>
            <b/>
            <sz val="9"/>
            <color indexed="81"/>
            <rFont val="돋움"/>
            <family val="3"/>
            <charset val="129"/>
          </rPr>
          <t>억</t>
        </r>
        <r>
          <rPr>
            <b/>
            <sz val="9"/>
            <color indexed="81"/>
            <rFont val="Tahoma"/>
            <family val="2"/>
          </rPr>
          <t xml:space="preserve"> </t>
        </r>
        <r>
          <rPr>
            <b/>
            <sz val="9"/>
            <color indexed="81"/>
            <rFont val="돋움"/>
            <family val="3"/>
            <charset val="129"/>
          </rPr>
          <t xml:space="preserve">하락
</t>
        </r>
        <r>
          <rPr>
            <b/>
            <sz val="9"/>
            <color indexed="81"/>
            <rFont val="Tahoma"/>
            <family val="2"/>
          </rPr>
          <t>(</t>
        </r>
        <r>
          <rPr>
            <b/>
            <sz val="9"/>
            <color indexed="81"/>
            <rFont val="돋움"/>
            <family val="3"/>
            <charset val="129"/>
          </rPr>
          <t>작년</t>
        </r>
        <r>
          <rPr>
            <b/>
            <sz val="9"/>
            <color indexed="81"/>
            <rFont val="Tahoma"/>
            <family val="2"/>
          </rPr>
          <t xml:space="preserve"> </t>
        </r>
        <r>
          <rPr>
            <b/>
            <sz val="9"/>
            <color indexed="81"/>
            <rFont val="돋움"/>
            <family val="3"/>
            <charset val="129"/>
          </rPr>
          <t>대비</t>
        </r>
        <r>
          <rPr>
            <b/>
            <sz val="9"/>
            <color indexed="81"/>
            <rFont val="Tahoma"/>
            <family val="2"/>
          </rPr>
          <t xml:space="preserve"> 29.2% </t>
        </r>
        <r>
          <rPr>
            <b/>
            <sz val="9"/>
            <color indexed="81"/>
            <rFont val="돋움"/>
            <family val="3"/>
            <charset val="129"/>
          </rPr>
          <t>하락</t>
        </r>
        <r>
          <rPr>
            <b/>
            <sz val="9"/>
            <color indexed="81"/>
            <rFont val="Tahoma"/>
            <family val="2"/>
          </rPr>
          <t>)</t>
        </r>
      </text>
    </comment>
    <comment ref="L14" authorId="0">
      <text>
        <r>
          <rPr>
            <b/>
            <sz val="9"/>
            <color indexed="81"/>
            <rFont val="돋움"/>
            <family val="3"/>
            <charset val="129"/>
          </rPr>
          <t>주택담보대출</t>
        </r>
        <r>
          <rPr>
            <b/>
            <sz val="9"/>
            <color indexed="81"/>
            <rFont val="Tahoma"/>
            <family val="2"/>
          </rPr>
          <t xml:space="preserve"> </t>
        </r>
        <r>
          <rPr>
            <b/>
            <sz val="9"/>
            <color indexed="81"/>
            <rFont val="돋움"/>
            <family val="3"/>
            <charset val="129"/>
          </rPr>
          <t>금리</t>
        </r>
        <r>
          <rPr>
            <b/>
            <sz val="9"/>
            <color indexed="81"/>
            <rFont val="Tahoma"/>
            <family val="2"/>
          </rPr>
          <t xml:space="preserve"> </t>
        </r>
        <r>
          <rPr>
            <b/>
            <sz val="9"/>
            <color indexed="81"/>
            <rFont val="돋움"/>
            <family val="3"/>
            <charset val="129"/>
          </rPr>
          <t>줄하향</t>
        </r>
        <r>
          <rPr>
            <b/>
            <sz val="9"/>
            <color indexed="81"/>
            <rFont val="Tahoma"/>
            <family val="2"/>
          </rPr>
          <t xml:space="preserve"> </t>
        </r>
        <r>
          <rPr>
            <b/>
            <sz val="9"/>
            <color indexed="81"/>
            <rFont val="돋움"/>
            <family val="3"/>
            <charset val="129"/>
          </rPr>
          <t>최저</t>
        </r>
        <r>
          <rPr>
            <b/>
            <sz val="9"/>
            <color indexed="81"/>
            <rFont val="Tahoma"/>
            <family val="2"/>
          </rPr>
          <t xml:space="preserve"> </t>
        </r>
        <r>
          <rPr>
            <b/>
            <sz val="9"/>
            <color indexed="81"/>
            <rFont val="돋움"/>
            <family val="3"/>
            <charset val="129"/>
          </rPr>
          <t>연</t>
        </r>
        <r>
          <rPr>
            <b/>
            <sz val="9"/>
            <color indexed="81"/>
            <rFont val="Tahoma"/>
            <family val="2"/>
          </rPr>
          <t xml:space="preserve"> 2.4%</t>
        </r>
        <r>
          <rPr>
            <b/>
            <sz val="9"/>
            <color indexed="81"/>
            <rFont val="돋움"/>
            <family val="3"/>
            <charset val="129"/>
          </rPr>
          <t>대</t>
        </r>
        <r>
          <rPr>
            <b/>
            <sz val="9"/>
            <color indexed="81"/>
            <rFont val="Tahoma"/>
            <family val="2"/>
          </rPr>
          <t xml:space="preserve"> </t>
        </r>
        <r>
          <rPr>
            <b/>
            <sz val="9"/>
            <color indexed="81"/>
            <rFont val="돋움"/>
            <family val="3"/>
            <charset val="129"/>
          </rPr>
          <t>까지</t>
        </r>
      </text>
    </comment>
    <comment ref="M14" authorId="0">
      <text>
        <r>
          <rPr>
            <b/>
            <sz val="9"/>
            <color indexed="81"/>
            <rFont val="돋움"/>
            <family val="3"/>
            <charset val="129"/>
          </rPr>
          <t>코로나에</t>
        </r>
        <r>
          <rPr>
            <b/>
            <sz val="9"/>
            <color indexed="81"/>
            <rFont val="Tahoma"/>
            <family val="2"/>
          </rPr>
          <t xml:space="preserve"> </t>
        </r>
        <r>
          <rPr>
            <b/>
            <sz val="9"/>
            <color indexed="81"/>
            <rFont val="돋움"/>
            <family val="3"/>
            <charset val="129"/>
          </rPr>
          <t>굳게</t>
        </r>
        <r>
          <rPr>
            <b/>
            <sz val="9"/>
            <color indexed="81"/>
            <rFont val="Tahoma"/>
            <family val="2"/>
          </rPr>
          <t xml:space="preserve"> </t>
        </r>
        <r>
          <rPr>
            <b/>
            <sz val="9"/>
            <color indexed="81"/>
            <rFont val="돋움"/>
            <family val="3"/>
            <charset val="129"/>
          </rPr>
          <t>닫히</t>
        </r>
        <r>
          <rPr>
            <b/>
            <sz val="9"/>
            <color indexed="81"/>
            <rFont val="Tahoma"/>
            <family val="2"/>
          </rPr>
          <t xml:space="preserve"> </t>
        </r>
        <r>
          <rPr>
            <b/>
            <sz val="9"/>
            <color indexed="81"/>
            <rFont val="돋움"/>
            <family val="3"/>
            <charset val="129"/>
          </rPr>
          <t>지갑</t>
        </r>
        <r>
          <rPr>
            <b/>
            <sz val="9"/>
            <color indexed="81"/>
            <rFont val="Tahoma"/>
            <family val="2"/>
          </rPr>
          <t>, 3</t>
        </r>
        <r>
          <rPr>
            <b/>
            <sz val="9"/>
            <color indexed="81"/>
            <rFont val="돋움"/>
            <family val="3"/>
            <charset val="129"/>
          </rPr>
          <t>월</t>
        </r>
        <r>
          <rPr>
            <b/>
            <sz val="9"/>
            <color indexed="81"/>
            <rFont val="Tahoma"/>
            <family val="2"/>
          </rPr>
          <t xml:space="preserve"> </t>
        </r>
        <r>
          <rPr>
            <b/>
            <sz val="9"/>
            <color indexed="81"/>
            <rFont val="돋움"/>
            <family val="3"/>
            <charset val="129"/>
          </rPr>
          <t>카드사용</t>
        </r>
        <r>
          <rPr>
            <b/>
            <sz val="9"/>
            <color indexed="81"/>
            <rFont val="Tahoma"/>
            <family val="2"/>
          </rPr>
          <t xml:space="preserve"> 29</t>
        </r>
        <r>
          <rPr>
            <b/>
            <sz val="9"/>
            <color indexed="81"/>
            <rFont val="돋움"/>
            <family val="3"/>
            <charset val="129"/>
          </rPr>
          <t>개월만에</t>
        </r>
        <r>
          <rPr>
            <b/>
            <sz val="9"/>
            <color indexed="81"/>
            <rFont val="Tahoma"/>
            <family val="2"/>
          </rPr>
          <t xml:space="preserve"> </t>
        </r>
        <r>
          <rPr>
            <b/>
            <sz val="9"/>
            <color indexed="81"/>
            <rFont val="돋움"/>
            <family val="3"/>
            <charset val="129"/>
          </rPr>
          <t>감소</t>
        </r>
      </text>
    </comment>
    <comment ref="C17" authorId="0">
      <text>
        <r>
          <rPr>
            <b/>
            <sz val="9"/>
            <color indexed="81"/>
            <rFont val="Tahoma"/>
            <family val="2"/>
          </rPr>
          <t>123</t>
        </r>
      </text>
    </comment>
    <comment ref="C18" authorId="0">
      <text>
        <r>
          <rPr>
            <b/>
            <sz val="9"/>
            <color indexed="81"/>
            <rFont val="돋움"/>
            <family val="3"/>
            <charset val="129"/>
          </rPr>
          <t>부산</t>
        </r>
        <r>
          <rPr>
            <b/>
            <sz val="9"/>
            <color indexed="81"/>
            <rFont val="Tahoma"/>
            <family val="2"/>
          </rPr>
          <t xml:space="preserve">, </t>
        </r>
        <r>
          <rPr>
            <b/>
            <sz val="9"/>
            <color indexed="81"/>
            <rFont val="돋움"/>
            <family val="3"/>
            <charset val="129"/>
          </rPr>
          <t>간호사</t>
        </r>
        <r>
          <rPr>
            <b/>
            <sz val="9"/>
            <color indexed="81"/>
            <rFont val="Tahoma"/>
            <family val="2"/>
          </rPr>
          <t xml:space="preserve"> </t>
        </r>
        <r>
          <rPr>
            <b/>
            <sz val="9"/>
            <color indexed="81"/>
            <rFont val="돋움"/>
            <family val="3"/>
            <charset val="129"/>
          </rPr>
          <t>부녀</t>
        </r>
        <r>
          <rPr>
            <b/>
            <sz val="9"/>
            <color indexed="81"/>
            <rFont val="Tahoma"/>
            <family val="2"/>
          </rPr>
          <t xml:space="preserve"> </t>
        </r>
        <r>
          <rPr>
            <b/>
            <sz val="9"/>
            <color indexed="81"/>
            <rFont val="돋움"/>
            <family val="3"/>
            <charset val="129"/>
          </rPr>
          <t>확진자</t>
        </r>
        <r>
          <rPr>
            <b/>
            <sz val="9"/>
            <color indexed="81"/>
            <rFont val="Tahoma"/>
            <family val="2"/>
          </rPr>
          <t xml:space="preserve"> </t>
        </r>
        <r>
          <rPr>
            <b/>
            <sz val="9"/>
            <color indexed="81"/>
            <rFont val="돋움"/>
            <family val="3"/>
            <charset val="129"/>
          </rPr>
          <t>접촉자만</t>
        </r>
        <r>
          <rPr>
            <b/>
            <sz val="9"/>
            <color indexed="81"/>
            <rFont val="Tahoma"/>
            <family val="2"/>
          </rPr>
          <t xml:space="preserve"> 1000</t>
        </r>
        <r>
          <rPr>
            <b/>
            <sz val="9"/>
            <color indexed="81"/>
            <rFont val="돋움"/>
            <family val="3"/>
            <charset val="129"/>
          </rPr>
          <t>명이</t>
        </r>
        <r>
          <rPr>
            <b/>
            <sz val="9"/>
            <color indexed="81"/>
            <rFont val="Tahoma"/>
            <family val="2"/>
          </rPr>
          <t xml:space="preserve"> </t>
        </r>
        <r>
          <rPr>
            <b/>
            <sz val="9"/>
            <color indexed="81"/>
            <rFont val="돋움"/>
            <family val="3"/>
            <charset val="129"/>
          </rPr>
          <t>넘는다</t>
        </r>
        <r>
          <rPr>
            <b/>
            <sz val="9"/>
            <color indexed="81"/>
            <rFont val="Tahoma"/>
            <family val="2"/>
          </rPr>
          <t>.</t>
        </r>
      </text>
    </comment>
    <comment ref="D18" authorId="0">
      <text>
        <r>
          <rPr>
            <b/>
            <sz val="9"/>
            <color indexed="81"/>
            <rFont val="Tahoma"/>
            <family val="2"/>
          </rPr>
          <t xml:space="preserve">IMF </t>
        </r>
        <r>
          <rPr>
            <b/>
            <sz val="9"/>
            <color indexed="81"/>
            <rFont val="돋움"/>
            <family val="3"/>
            <charset val="129"/>
          </rPr>
          <t>실업대란</t>
        </r>
        <r>
          <rPr>
            <b/>
            <sz val="9"/>
            <color indexed="81"/>
            <rFont val="Tahoma"/>
            <family val="2"/>
          </rPr>
          <t xml:space="preserve"> </t>
        </r>
        <r>
          <rPr>
            <b/>
            <sz val="9"/>
            <color indexed="81"/>
            <rFont val="돋움"/>
            <family val="3"/>
            <charset val="129"/>
          </rPr>
          <t>재연</t>
        </r>
        <r>
          <rPr>
            <b/>
            <sz val="9"/>
            <color indexed="81"/>
            <rFont val="Tahoma"/>
            <family val="2"/>
          </rPr>
          <t xml:space="preserve"> </t>
        </r>
        <r>
          <rPr>
            <b/>
            <sz val="9"/>
            <color indexed="81"/>
            <rFont val="돋움"/>
            <family val="3"/>
            <charset val="129"/>
          </rPr>
          <t>가능성</t>
        </r>
        <r>
          <rPr>
            <b/>
            <sz val="9"/>
            <color indexed="81"/>
            <rFont val="Tahoma"/>
            <family val="2"/>
          </rPr>
          <t xml:space="preserve">… </t>
        </r>
        <r>
          <rPr>
            <b/>
            <sz val="9"/>
            <color indexed="81"/>
            <rFont val="돋움"/>
            <family val="3"/>
            <charset val="129"/>
          </rPr>
          <t>경제성장률</t>
        </r>
        <r>
          <rPr>
            <b/>
            <sz val="9"/>
            <color indexed="81"/>
            <rFont val="Tahoma"/>
            <family val="2"/>
          </rPr>
          <t xml:space="preserve"> -6.7%</t>
        </r>
        <r>
          <rPr>
            <b/>
            <sz val="9"/>
            <color indexed="81"/>
            <rFont val="돋움"/>
            <family val="3"/>
            <charset val="129"/>
          </rPr>
          <t>일시</t>
        </r>
        <r>
          <rPr>
            <b/>
            <sz val="9"/>
            <color indexed="81"/>
            <rFont val="Tahoma"/>
            <family val="2"/>
          </rPr>
          <t xml:space="preserve"> 33</t>
        </r>
        <r>
          <rPr>
            <b/>
            <sz val="9"/>
            <color indexed="81"/>
            <rFont val="돋움"/>
            <family val="3"/>
            <charset val="129"/>
          </rPr>
          <t>만명</t>
        </r>
        <r>
          <rPr>
            <b/>
            <sz val="9"/>
            <color indexed="81"/>
            <rFont val="Tahoma"/>
            <family val="2"/>
          </rPr>
          <t xml:space="preserve"> </t>
        </r>
        <r>
          <rPr>
            <b/>
            <sz val="9"/>
            <color indexed="81"/>
            <rFont val="돋움"/>
            <family val="3"/>
            <charset val="129"/>
          </rPr>
          <t>실업자</t>
        </r>
        <r>
          <rPr>
            <b/>
            <sz val="9"/>
            <color indexed="81"/>
            <rFont val="Tahoma"/>
            <family val="2"/>
          </rPr>
          <t xml:space="preserve"> </t>
        </r>
        <r>
          <rPr>
            <b/>
            <sz val="9"/>
            <color indexed="81"/>
            <rFont val="돋움"/>
            <family val="3"/>
            <charset val="129"/>
          </rPr>
          <t>늘어날듯</t>
        </r>
      </text>
    </comment>
    <comment ref="E18" authorId="0">
      <text>
        <r>
          <rPr>
            <b/>
            <sz val="9"/>
            <color indexed="81"/>
            <rFont val="돋움"/>
            <family val="3"/>
            <charset val="129"/>
          </rPr>
          <t>정부</t>
        </r>
        <r>
          <rPr>
            <b/>
            <sz val="9"/>
            <color indexed="81"/>
            <rFont val="Tahoma"/>
            <family val="2"/>
          </rPr>
          <t xml:space="preserve"> '</t>
        </r>
        <r>
          <rPr>
            <b/>
            <sz val="9"/>
            <color indexed="81"/>
            <rFont val="돋움"/>
            <family val="3"/>
            <charset val="129"/>
          </rPr>
          <t>코로나</t>
        </r>
        <r>
          <rPr>
            <b/>
            <sz val="9"/>
            <color indexed="81"/>
            <rFont val="Tahoma"/>
            <family val="2"/>
          </rPr>
          <t xml:space="preserve">19 </t>
        </r>
        <r>
          <rPr>
            <b/>
            <sz val="9"/>
            <color indexed="81"/>
            <rFont val="돋움"/>
            <family val="3"/>
            <charset val="129"/>
          </rPr>
          <t>겨울에</t>
        </r>
        <r>
          <rPr>
            <b/>
            <sz val="9"/>
            <color indexed="81"/>
            <rFont val="Tahoma"/>
            <family val="2"/>
          </rPr>
          <t xml:space="preserve"> 2</t>
        </r>
        <r>
          <rPr>
            <b/>
            <sz val="9"/>
            <color indexed="81"/>
            <rFont val="돋움"/>
            <family val="3"/>
            <charset val="129"/>
          </rPr>
          <t>차</t>
        </r>
        <r>
          <rPr>
            <b/>
            <sz val="9"/>
            <color indexed="81"/>
            <rFont val="Tahoma"/>
            <family val="2"/>
          </rPr>
          <t xml:space="preserve"> </t>
        </r>
        <r>
          <rPr>
            <b/>
            <sz val="9"/>
            <color indexed="81"/>
            <rFont val="돋움"/>
            <family val="3"/>
            <charset val="129"/>
          </rPr>
          <t>대유행</t>
        </r>
        <r>
          <rPr>
            <b/>
            <sz val="9"/>
            <color indexed="81"/>
            <rFont val="Tahoma"/>
            <family val="2"/>
          </rPr>
          <t xml:space="preserve"> </t>
        </r>
        <r>
          <rPr>
            <b/>
            <sz val="9"/>
            <color indexed="81"/>
            <rFont val="돋움"/>
            <family val="3"/>
            <charset val="129"/>
          </rPr>
          <t>가능성</t>
        </r>
        <r>
          <rPr>
            <b/>
            <sz val="9"/>
            <color indexed="81"/>
            <rFont val="Tahoma"/>
            <family val="2"/>
          </rPr>
          <t>'</t>
        </r>
      </text>
    </comment>
    <comment ref="F18" authorId="0">
      <text>
        <r>
          <rPr>
            <b/>
            <sz val="9"/>
            <color indexed="81"/>
            <rFont val="돋움"/>
            <family val="3"/>
            <charset val="129"/>
          </rPr>
          <t>전</t>
        </r>
        <r>
          <rPr>
            <b/>
            <sz val="9"/>
            <color indexed="81"/>
            <rFont val="Tahoma"/>
            <family val="2"/>
          </rPr>
          <t xml:space="preserve"> </t>
        </r>
        <r>
          <rPr>
            <b/>
            <sz val="9"/>
            <color indexed="81"/>
            <rFont val="돋움"/>
            <family val="3"/>
            <charset val="129"/>
          </rPr>
          <t>세계</t>
        </r>
        <r>
          <rPr>
            <b/>
            <sz val="9"/>
            <color indexed="81"/>
            <rFont val="Tahoma"/>
            <family val="2"/>
          </rPr>
          <t xml:space="preserve"> </t>
        </r>
        <r>
          <rPr>
            <b/>
            <sz val="9"/>
            <color indexed="81"/>
            <rFont val="돋움"/>
            <family val="3"/>
            <charset val="129"/>
          </rPr>
          <t>신종</t>
        </r>
        <r>
          <rPr>
            <b/>
            <sz val="9"/>
            <color indexed="81"/>
            <rFont val="Tahoma"/>
            <family val="2"/>
          </rPr>
          <t xml:space="preserve"> </t>
        </r>
        <r>
          <rPr>
            <b/>
            <sz val="9"/>
            <color indexed="81"/>
            <rFont val="돋움"/>
            <family val="3"/>
            <charset val="129"/>
          </rPr>
          <t>코로나바이러스</t>
        </r>
        <r>
          <rPr>
            <b/>
            <sz val="9"/>
            <color indexed="81"/>
            <rFont val="Tahoma"/>
            <family val="2"/>
          </rPr>
          <t xml:space="preserve"> </t>
        </r>
        <r>
          <rPr>
            <b/>
            <sz val="9"/>
            <color indexed="81"/>
            <rFont val="돋움"/>
            <family val="3"/>
            <charset val="129"/>
          </rPr>
          <t>감염증</t>
        </r>
        <r>
          <rPr>
            <b/>
            <sz val="9"/>
            <color indexed="81"/>
            <rFont val="Tahoma"/>
            <family val="2"/>
          </rPr>
          <t xml:space="preserve"> </t>
        </r>
        <r>
          <rPr>
            <b/>
            <sz val="9"/>
            <color indexed="81"/>
            <rFont val="돋움"/>
            <family val="3"/>
            <charset val="129"/>
          </rPr>
          <t>사망자</t>
        </r>
        <r>
          <rPr>
            <b/>
            <sz val="9"/>
            <color indexed="81"/>
            <rFont val="Tahoma"/>
            <family val="2"/>
          </rPr>
          <t xml:space="preserve"> 16</t>
        </r>
        <r>
          <rPr>
            <b/>
            <sz val="9"/>
            <color indexed="81"/>
            <rFont val="돋움"/>
            <family val="3"/>
            <charset val="129"/>
          </rPr>
          <t>만</t>
        </r>
        <r>
          <rPr>
            <b/>
            <sz val="9"/>
            <color indexed="81"/>
            <rFont val="Tahoma"/>
            <family val="2"/>
          </rPr>
          <t>5000</t>
        </r>
        <r>
          <rPr>
            <b/>
            <sz val="9"/>
            <color indexed="81"/>
            <rFont val="돋움"/>
            <family val="3"/>
            <charset val="129"/>
          </rPr>
          <t>명을</t>
        </r>
        <r>
          <rPr>
            <b/>
            <sz val="9"/>
            <color indexed="81"/>
            <rFont val="Tahoma"/>
            <family val="2"/>
          </rPr>
          <t xml:space="preserve"> </t>
        </r>
        <r>
          <rPr>
            <b/>
            <sz val="9"/>
            <color indexed="81"/>
            <rFont val="돋움"/>
            <family val="3"/>
            <charset val="129"/>
          </rPr>
          <t>돌파</t>
        </r>
        <r>
          <rPr>
            <b/>
            <sz val="9"/>
            <color indexed="81"/>
            <rFont val="Tahoma"/>
            <family val="2"/>
          </rPr>
          <t xml:space="preserve"> - </t>
        </r>
        <r>
          <rPr>
            <b/>
            <sz val="9"/>
            <color indexed="81"/>
            <rFont val="돋움"/>
            <family val="3"/>
            <charset val="129"/>
          </rPr>
          <t>미중</t>
        </r>
        <r>
          <rPr>
            <b/>
            <sz val="9"/>
            <color indexed="81"/>
            <rFont val="Tahoma"/>
            <family val="2"/>
          </rPr>
          <t xml:space="preserve"> </t>
        </r>
        <r>
          <rPr>
            <b/>
            <sz val="9"/>
            <color indexed="81"/>
            <rFont val="돋움"/>
            <family val="3"/>
            <charset val="129"/>
          </rPr>
          <t>양국이</t>
        </r>
        <r>
          <rPr>
            <b/>
            <sz val="9"/>
            <color indexed="81"/>
            <rFont val="Tahoma"/>
            <family val="2"/>
          </rPr>
          <t xml:space="preserve"> </t>
        </r>
        <r>
          <rPr>
            <b/>
            <sz val="9"/>
            <color indexed="81"/>
            <rFont val="돋움"/>
            <family val="3"/>
            <charset val="129"/>
          </rPr>
          <t>책임</t>
        </r>
        <r>
          <rPr>
            <b/>
            <sz val="9"/>
            <color indexed="81"/>
            <rFont val="Tahoma"/>
            <family val="2"/>
          </rPr>
          <t xml:space="preserve"> </t>
        </r>
        <r>
          <rPr>
            <b/>
            <sz val="9"/>
            <color indexed="81"/>
            <rFont val="돋움"/>
            <family val="3"/>
            <charset val="129"/>
          </rPr>
          <t>공방을</t>
        </r>
        <r>
          <rPr>
            <b/>
            <sz val="9"/>
            <color indexed="81"/>
            <rFont val="Tahoma"/>
            <family val="2"/>
          </rPr>
          <t xml:space="preserve"> </t>
        </r>
        <r>
          <rPr>
            <b/>
            <sz val="9"/>
            <color indexed="81"/>
            <rFont val="돋움"/>
            <family val="3"/>
            <charset val="129"/>
          </rPr>
          <t>이어가고</t>
        </r>
        <r>
          <rPr>
            <b/>
            <sz val="9"/>
            <color indexed="81"/>
            <rFont val="Tahoma"/>
            <family val="2"/>
          </rPr>
          <t xml:space="preserve"> </t>
        </r>
        <r>
          <rPr>
            <b/>
            <sz val="9"/>
            <color indexed="81"/>
            <rFont val="돋움"/>
            <family val="3"/>
            <charset val="129"/>
          </rPr>
          <t>있음</t>
        </r>
      </text>
    </comment>
    <comment ref="G18" authorId="0">
      <text>
        <r>
          <rPr>
            <b/>
            <sz val="9"/>
            <color indexed="81"/>
            <rFont val="돋움"/>
            <family val="3"/>
            <charset val="129"/>
          </rPr>
          <t>캐나다</t>
        </r>
        <r>
          <rPr>
            <b/>
            <sz val="9"/>
            <color indexed="81"/>
            <rFont val="Tahoma"/>
            <family val="2"/>
          </rPr>
          <t xml:space="preserve"> 30</t>
        </r>
        <r>
          <rPr>
            <b/>
            <sz val="9"/>
            <color indexed="81"/>
            <rFont val="돋움"/>
            <family val="3"/>
            <charset val="129"/>
          </rPr>
          <t>년</t>
        </r>
        <r>
          <rPr>
            <b/>
            <sz val="9"/>
            <color indexed="81"/>
            <rFont val="Tahoma"/>
            <family val="2"/>
          </rPr>
          <t xml:space="preserve"> </t>
        </r>
        <r>
          <rPr>
            <b/>
            <sz val="9"/>
            <color indexed="81"/>
            <rFont val="돋움"/>
            <family val="3"/>
            <charset val="129"/>
          </rPr>
          <t>만에</t>
        </r>
        <r>
          <rPr>
            <b/>
            <sz val="9"/>
            <color indexed="81"/>
            <rFont val="Tahoma"/>
            <family val="2"/>
          </rPr>
          <t xml:space="preserve"> </t>
        </r>
        <r>
          <rPr>
            <b/>
            <sz val="9"/>
            <color indexed="81"/>
            <rFont val="돋움"/>
            <family val="3"/>
            <charset val="129"/>
          </rPr>
          <t>최악의</t>
        </r>
        <r>
          <rPr>
            <b/>
            <sz val="9"/>
            <color indexed="81"/>
            <rFont val="Tahoma"/>
            <family val="2"/>
          </rPr>
          <t xml:space="preserve"> </t>
        </r>
        <r>
          <rPr>
            <b/>
            <sz val="9"/>
            <color indexed="81"/>
            <rFont val="돋움"/>
            <family val="3"/>
            <charset val="129"/>
          </rPr>
          <t>총기범죄</t>
        </r>
        <r>
          <rPr>
            <b/>
            <sz val="9"/>
            <color indexed="81"/>
            <rFont val="Tahoma"/>
            <family val="2"/>
          </rPr>
          <t xml:space="preserve"> 16</t>
        </r>
        <r>
          <rPr>
            <b/>
            <sz val="9"/>
            <color indexed="81"/>
            <rFont val="돋움"/>
            <family val="3"/>
            <charset val="129"/>
          </rPr>
          <t>명</t>
        </r>
        <r>
          <rPr>
            <b/>
            <sz val="9"/>
            <color indexed="81"/>
            <rFont val="Tahoma"/>
            <family val="2"/>
          </rPr>
          <t xml:space="preserve"> </t>
        </r>
        <r>
          <rPr>
            <b/>
            <sz val="9"/>
            <color indexed="81"/>
            <rFont val="돋움"/>
            <family val="3"/>
            <charset val="129"/>
          </rPr>
          <t>사망</t>
        </r>
        <r>
          <rPr>
            <b/>
            <sz val="9"/>
            <color indexed="81"/>
            <rFont val="Tahoma"/>
            <family val="2"/>
          </rPr>
          <t xml:space="preserve">… </t>
        </r>
      </text>
    </comment>
    <comment ref="H18" authorId="0">
      <text>
        <r>
          <rPr>
            <b/>
            <sz val="9"/>
            <color indexed="81"/>
            <rFont val="Tahoma"/>
            <family val="2"/>
          </rPr>
          <t>WTI 10</t>
        </r>
        <r>
          <rPr>
            <b/>
            <sz val="9"/>
            <color indexed="81"/>
            <rFont val="돋움"/>
            <family val="3"/>
            <charset val="129"/>
          </rPr>
          <t>달러</t>
        </r>
        <r>
          <rPr>
            <b/>
            <sz val="9"/>
            <color indexed="81"/>
            <rFont val="Tahoma"/>
            <family val="2"/>
          </rPr>
          <t xml:space="preserve"> </t>
        </r>
        <r>
          <rPr>
            <b/>
            <sz val="9"/>
            <color indexed="81"/>
            <rFont val="돋움"/>
            <family val="3"/>
            <charset val="129"/>
          </rPr>
          <t>붕괴</t>
        </r>
        <r>
          <rPr>
            <b/>
            <sz val="9"/>
            <color indexed="81"/>
            <rFont val="Tahoma"/>
            <family val="2"/>
          </rPr>
          <t xml:space="preserve"> </t>
        </r>
        <r>
          <rPr>
            <b/>
            <sz val="9"/>
            <color indexed="81"/>
            <rFont val="돋움"/>
            <family val="3"/>
            <charset val="129"/>
          </rPr>
          <t>초읽기</t>
        </r>
        <r>
          <rPr>
            <b/>
            <sz val="9"/>
            <color indexed="81"/>
            <rFont val="Tahoma"/>
            <family val="2"/>
          </rPr>
          <t xml:space="preserve">… </t>
        </r>
        <r>
          <rPr>
            <b/>
            <sz val="9"/>
            <color indexed="81"/>
            <rFont val="돋움"/>
            <family val="3"/>
            <charset val="129"/>
          </rPr>
          <t>원유</t>
        </r>
        <r>
          <rPr>
            <b/>
            <sz val="9"/>
            <color indexed="81"/>
            <rFont val="Tahoma"/>
            <family val="2"/>
          </rPr>
          <t xml:space="preserve"> 5</t>
        </r>
        <r>
          <rPr>
            <b/>
            <sz val="9"/>
            <color indexed="81"/>
            <rFont val="돋움"/>
            <family val="3"/>
            <charset val="129"/>
          </rPr>
          <t>월물</t>
        </r>
        <r>
          <rPr>
            <b/>
            <sz val="9"/>
            <color indexed="81"/>
            <rFont val="Tahoma"/>
            <family val="2"/>
          </rPr>
          <t xml:space="preserve"> </t>
        </r>
        <r>
          <rPr>
            <b/>
            <sz val="9"/>
            <color indexed="81"/>
            <rFont val="돋움"/>
            <family val="3"/>
            <charset val="129"/>
          </rPr>
          <t>하루</t>
        </r>
        <r>
          <rPr>
            <b/>
            <sz val="9"/>
            <color indexed="81"/>
            <rFont val="Tahoma"/>
            <family val="2"/>
          </rPr>
          <t xml:space="preserve"> 40% </t>
        </r>
        <r>
          <rPr>
            <b/>
            <sz val="9"/>
            <color indexed="81"/>
            <rFont val="돋움"/>
            <family val="3"/>
            <charset val="129"/>
          </rPr>
          <t>폭락</t>
        </r>
      </text>
    </comment>
    <comment ref="I18" authorId="0">
      <text>
        <r>
          <rPr>
            <b/>
            <sz val="9"/>
            <color indexed="81"/>
            <rFont val="돋움"/>
            <family val="3"/>
            <charset val="129"/>
          </rPr>
          <t>정제마진</t>
        </r>
        <r>
          <rPr>
            <b/>
            <sz val="9"/>
            <color indexed="81"/>
            <rFont val="Tahoma"/>
            <family val="2"/>
          </rPr>
          <t xml:space="preserve"> </t>
        </r>
        <r>
          <rPr>
            <b/>
            <sz val="9"/>
            <color indexed="81"/>
            <rFont val="돋움"/>
            <family val="3"/>
            <charset val="129"/>
          </rPr>
          <t>한달</t>
        </r>
        <r>
          <rPr>
            <b/>
            <sz val="9"/>
            <color indexed="81"/>
            <rFont val="Tahoma"/>
            <family val="2"/>
          </rPr>
          <t xml:space="preserve"> </t>
        </r>
        <r>
          <rPr>
            <b/>
            <sz val="9"/>
            <color indexed="81"/>
            <rFont val="돋움"/>
            <family val="3"/>
            <charset val="129"/>
          </rPr>
          <t>넘게</t>
        </r>
        <r>
          <rPr>
            <b/>
            <sz val="9"/>
            <color indexed="81"/>
            <rFont val="Tahoma"/>
            <family val="2"/>
          </rPr>
          <t xml:space="preserve"> </t>
        </r>
        <r>
          <rPr>
            <b/>
            <sz val="9"/>
            <color indexed="81"/>
            <rFont val="돋움"/>
            <family val="3"/>
            <charset val="129"/>
          </rPr>
          <t>마이너스인데</t>
        </r>
        <r>
          <rPr>
            <b/>
            <sz val="9"/>
            <color indexed="81"/>
            <rFont val="Tahoma"/>
            <family val="2"/>
          </rPr>
          <t xml:space="preserve">… </t>
        </r>
        <r>
          <rPr>
            <b/>
            <sz val="9"/>
            <color indexed="81"/>
            <rFont val="돋움"/>
            <family val="3"/>
            <charset val="129"/>
          </rPr>
          <t>유가</t>
        </r>
        <r>
          <rPr>
            <b/>
            <sz val="9"/>
            <color indexed="81"/>
            <rFont val="Tahoma"/>
            <family val="2"/>
          </rPr>
          <t xml:space="preserve"> </t>
        </r>
        <r>
          <rPr>
            <b/>
            <sz val="9"/>
            <color indexed="81"/>
            <rFont val="돋움"/>
            <family val="3"/>
            <charset val="129"/>
          </rPr>
          <t>추락에</t>
        </r>
        <r>
          <rPr>
            <b/>
            <sz val="9"/>
            <color indexed="81"/>
            <rFont val="Tahoma"/>
            <family val="2"/>
          </rPr>
          <t xml:space="preserve"> </t>
        </r>
        <r>
          <rPr>
            <b/>
            <sz val="9"/>
            <color indexed="81"/>
            <rFont val="돋움"/>
            <family val="3"/>
            <charset val="129"/>
          </rPr>
          <t>정유사</t>
        </r>
        <r>
          <rPr>
            <b/>
            <sz val="9"/>
            <color indexed="81"/>
            <rFont val="Tahoma"/>
            <family val="2"/>
          </rPr>
          <t xml:space="preserve"> '</t>
        </r>
        <r>
          <rPr>
            <b/>
            <sz val="9"/>
            <color indexed="81"/>
            <rFont val="돋움"/>
            <family val="3"/>
            <charset val="129"/>
          </rPr>
          <t>패닉</t>
        </r>
        <r>
          <rPr>
            <b/>
            <sz val="9"/>
            <color indexed="81"/>
            <rFont val="Tahoma"/>
            <family val="2"/>
          </rPr>
          <t xml:space="preserve">'… </t>
        </r>
        <r>
          <rPr>
            <b/>
            <sz val="9"/>
            <color indexed="81"/>
            <rFont val="돋움"/>
            <family val="3"/>
            <charset val="129"/>
          </rPr>
          <t>정유</t>
        </r>
        <r>
          <rPr>
            <b/>
            <sz val="9"/>
            <color indexed="81"/>
            <rFont val="Tahoma"/>
            <family val="2"/>
          </rPr>
          <t xml:space="preserve"> 1</t>
        </r>
        <r>
          <rPr>
            <b/>
            <sz val="9"/>
            <color indexed="81"/>
            <rFont val="돋움"/>
            <family val="3"/>
            <charset val="129"/>
          </rPr>
          <t>분기에만</t>
        </r>
        <r>
          <rPr>
            <b/>
            <sz val="9"/>
            <color indexed="81"/>
            <rFont val="Tahoma"/>
            <family val="2"/>
          </rPr>
          <t xml:space="preserve"> 3</t>
        </r>
        <r>
          <rPr>
            <b/>
            <sz val="9"/>
            <color indexed="81"/>
            <rFont val="돋움"/>
            <family val="3"/>
            <charset val="129"/>
          </rPr>
          <t>조</t>
        </r>
        <r>
          <rPr>
            <b/>
            <sz val="9"/>
            <color indexed="81"/>
            <rFont val="Tahoma"/>
            <family val="2"/>
          </rPr>
          <t xml:space="preserve"> </t>
        </r>
        <r>
          <rPr>
            <b/>
            <sz val="9"/>
            <color indexed="81"/>
            <rFont val="돋움"/>
            <family val="3"/>
            <charset val="129"/>
          </rPr>
          <t>적자</t>
        </r>
        <r>
          <rPr>
            <b/>
            <sz val="9"/>
            <color indexed="81"/>
            <rFont val="Tahoma"/>
            <family val="2"/>
          </rPr>
          <t xml:space="preserve"> </t>
        </r>
        <r>
          <rPr>
            <b/>
            <sz val="9"/>
            <color indexed="81"/>
            <rFont val="돋움"/>
            <family val="3"/>
            <charset val="129"/>
          </rPr>
          <t>공장</t>
        </r>
        <r>
          <rPr>
            <b/>
            <sz val="9"/>
            <color indexed="81"/>
            <rFont val="Tahoma"/>
            <family val="2"/>
          </rPr>
          <t xml:space="preserve"> </t>
        </r>
        <r>
          <rPr>
            <b/>
            <sz val="9"/>
            <color indexed="81"/>
            <rFont val="돋움"/>
            <family val="3"/>
            <charset val="129"/>
          </rPr>
          <t>가동</t>
        </r>
        <r>
          <rPr>
            <b/>
            <sz val="9"/>
            <color indexed="81"/>
            <rFont val="Tahoma"/>
            <family val="2"/>
          </rPr>
          <t xml:space="preserve"> </t>
        </r>
        <r>
          <rPr>
            <b/>
            <sz val="9"/>
            <color indexed="81"/>
            <rFont val="돋움"/>
            <family val="3"/>
            <charset val="129"/>
          </rPr>
          <t>줄여도</t>
        </r>
        <r>
          <rPr>
            <b/>
            <sz val="9"/>
            <color indexed="81"/>
            <rFont val="Tahoma"/>
            <family val="2"/>
          </rPr>
          <t xml:space="preserve"> </t>
        </r>
        <r>
          <rPr>
            <b/>
            <sz val="9"/>
            <color indexed="81"/>
            <rFont val="돋움"/>
            <family val="3"/>
            <charset val="129"/>
          </rPr>
          <t>손실</t>
        </r>
        <r>
          <rPr>
            <b/>
            <sz val="9"/>
            <color indexed="81"/>
            <rFont val="Tahoma"/>
            <family val="2"/>
          </rPr>
          <t xml:space="preserve"> </t>
        </r>
        <r>
          <rPr>
            <b/>
            <sz val="9"/>
            <color indexed="81"/>
            <rFont val="돋움"/>
            <family val="3"/>
            <charset val="129"/>
          </rPr>
          <t>눈덩이</t>
        </r>
        <r>
          <rPr>
            <b/>
            <sz val="9"/>
            <color indexed="81"/>
            <rFont val="Tahoma"/>
            <family val="2"/>
          </rPr>
          <t xml:space="preserve"> "</t>
        </r>
        <r>
          <rPr>
            <b/>
            <sz val="9"/>
            <color indexed="81"/>
            <rFont val="돋움"/>
            <family val="3"/>
            <charset val="129"/>
          </rPr>
          <t>이대로</t>
        </r>
        <r>
          <rPr>
            <b/>
            <sz val="9"/>
            <color indexed="81"/>
            <rFont val="Tahoma"/>
            <family val="2"/>
          </rPr>
          <t xml:space="preserve"> </t>
        </r>
        <r>
          <rPr>
            <b/>
            <sz val="9"/>
            <color indexed="81"/>
            <rFont val="돋움"/>
            <family val="3"/>
            <charset val="129"/>
          </rPr>
          <t>가면</t>
        </r>
        <r>
          <rPr>
            <b/>
            <sz val="9"/>
            <color indexed="81"/>
            <rFont val="Tahoma"/>
            <family val="2"/>
          </rPr>
          <t xml:space="preserve"> 2</t>
        </r>
        <r>
          <rPr>
            <b/>
            <sz val="9"/>
            <color indexed="81"/>
            <rFont val="돋움"/>
            <family val="3"/>
            <charset val="129"/>
          </rPr>
          <t>분기엔</t>
        </r>
        <r>
          <rPr>
            <b/>
            <sz val="9"/>
            <color indexed="81"/>
            <rFont val="Tahoma"/>
            <family val="2"/>
          </rPr>
          <t xml:space="preserve"> </t>
        </r>
        <r>
          <rPr>
            <b/>
            <sz val="9"/>
            <color indexed="81"/>
            <rFont val="돋움"/>
            <family val="3"/>
            <charset val="129"/>
          </rPr>
          <t>더</t>
        </r>
        <r>
          <rPr>
            <b/>
            <sz val="9"/>
            <color indexed="81"/>
            <rFont val="Tahoma"/>
            <family val="2"/>
          </rPr>
          <t xml:space="preserve"> </t>
        </r>
        <r>
          <rPr>
            <b/>
            <sz val="9"/>
            <color indexed="81"/>
            <rFont val="돋움"/>
            <family val="3"/>
            <charset val="129"/>
          </rPr>
          <t>암울</t>
        </r>
        <r>
          <rPr>
            <b/>
            <sz val="9"/>
            <color indexed="81"/>
            <rFont val="Tahoma"/>
            <family val="2"/>
          </rPr>
          <t>"</t>
        </r>
      </text>
    </comment>
    <comment ref="J18" authorId="0">
      <text>
        <r>
          <rPr>
            <b/>
            <sz val="9"/>
            <color indexed="81"/>
            <rFont val="돋움"/>
            <family val="3"/>
            <charset val="129"/>
          </rPr>
          <t>유동성</t>
        </r>
        <r>
          <rPr>
            <b/>
            <sz val="9"/>
            <color indexed="81"/>
            <rFont val="Tahoma"/>
            <family val="2"/>
          </rPr>
          <t xml:space="preserve"> </t>
        </r>
        <r>
          <rPr>
            <b/>
            <sz val="9"/>
            <color indexed="81"/>
            <rFont val="돋움"/>
            <family val="3"/>
            <charset val="129"/>
          </rPr>
          <t>위기</t>
        </r>
        <r>
          <rPr>
            <b/>
            <sz val="9"/>
            <color indexed="81"/>
            <rFont val="Tahoma"/>
            <family val="2"/>
          </rPr>
          <t xml:space="preserve"> </t>
        </r>
        <r>
          <rPr>
            <b/>
            <sz val="9"/>
            <color indexed="81"/>
            <rFont val="돋움"/>
            <family val="3"/>
            <charset val="129"/>
          </rPr>
          <t>대한항공</t>
        </r>
        <r>
          <rPr>
            <b/>
            <sz val="9"/>
            <color indexed="81"/>
            <rFont val="Tahoma"/>
            <family val="2"/>
          </rPr>
          <t xml:space="preserve"> </t>
        </r>
        <r>
          <rPr>
            <b/>
            <sz val="9"/>
            <color indexed="81"/>
            <rFont val="돋움"/>
            <family val="3"/>
            <charset val="129"/>
          </rPr>
          <t>결국</t>
        </r>
        <r>
          <rPr>
            <b/>
            <sz val="9"/>
            <color indexed="81"/>
            <rFont val="Tahoma"/>
            <family val="2"/>
          </rPr>
          <t xml:space="preserve"> 1</t>
        </r>
        <r>
          <rPr>
            <b/>
            <sz val="9"/>
            <color indexed="81"/>
            <rFont val="돋움"/>
            <family val="3"/>
            <charset val="129"/>
          </rPr>
          <t>조</t>
        </r>
        <r>
          <rPr>
            <b/>
            <sz val="9"/>
            <color indexed="81"/>
            <rFont val="Tahoma"/>
            <family val="2"/>
          </rPr>
          <t xml:space="preserve"> </t>
        </r>
        <r>
          <rPr>
            <b/>
            <sz val="9"/>
            <color indexed="81"/>
            <rFont val="돋움"/>
            <family val="3"/>
            <charset val="129"/>
          </rPr>
          <t>유상증자</t>
        </r>
        <r>
          <rPr>
            <b/>
            <sz val="9"/>
            <color indexed="81"/>
            <rFont val="Tahoma"/>
            <family val="2"/>
          </rPr>
          <t xml:space="preserve"> </t>
        </r>
        <r>
          <rPr>
            <b/>
            <sz val="9"/>
            <color indexed="81"/>
            <rFont val="돋움"/>
            <family val="3"/>
            <charset val="129"/>
          </rPr>
          <t>추진</t>
        </r>
      </text>
    </comment>
    <comment ref="K18" authorId="0">
      <text>
        <r>
          <rPr>
            <b/>
            <sz val="9"/>
            <color indexed="81"/>
            <rFont val="돋움"/>
            <family val="3"/>
            <charset val="129"/>
          </rPr>
          <t>신라호텔</t>
        </r>
        <r>
          <rPr>
            <b/>
            <sz val="9"/>
            <color indexed="81"/>
            <rFont val="Tahoma"/>
            <family val="2"/>
          </rPr>
          <t xml:space="preserve"> 1</t>
        </r>
        <r>
          <rPr>
            <b/>
            <sz val="9"/>
            <color indexed="81"/>
            <rFont val="돋움"/>
            <family val="3"/>
            <charset val="129"/>
          </rPr>
          <t>분기</t>
        </r>
        <r>
          <rPr>
            <b/>
            <sz val="9"/>
            <color indexed="81"/>
            <rFont val="Tahoma"/>
            <family val="2"/>
          </rPr>
          <t xml:space="preserve"> 110</t>
        </r>
        <r>
          <rPr>
            <b/>
            <sz val="9"/>
            <color indexed="81"/>
            <rFont val="돋움"/>
            <family val="3"/>
            <charset val="129"/>
          </rPr>
          <t>억</t>
        </r>
        <r>
          <rPr>
            <b/>
            <sz val="9"/>
            <color indexed="81"/>
            <rFont val="Tahoma"/>
            <family val="2"/>
          </rPr>
          <t xml:space="preserve"> </t>
        </r>
        <r>
          <rPr>
            <b/>
            <sz val="9"/>
            <color indexed="81"/>
            <rFont val="돋움"/>
            <family val="3"/>
            <charset val="129"/>
          </rPr>
          <t>적자</t>
        </r>
        <r>
          <rPr>
            <b/>
            <sz val="9"/>
            <color indexed="81"/>
            <rFont val="Tahoma"/>
            <family val="2"/>
          </rPr>
          <t xml:space="preserve">… </t>
        </r>
        <r>
          <rPr>
            <b/>
            <sz val="9"/>
            <color indexed="81"/>
            <rFont val="돋움"/>
            <family val="3"/>
            <charset val="129"/>
          </rPr>
          <t>반년치</t>
        </r>
        <r>
          <rPr>
            <b/>
            <sz val="9"/>
            <color indexed="81"/>
            <rFont val="Tahoma"/>
            <family val="2"/>
          </rPr>
          <t xml:space="preserve"> </t>
        </r>
        <r>
          <rPr>
            <b/>
            <sz val="9"/>
            <color indexed="81"/>
            <rFont val="돋움"/>
            <family val="3"/>
            <charset val="129"/>
          </rPr>
          <t>이익</t>
        </r>
        <r>
          <rPr>
            <b/>
            <sz val="9"/>
            <color indexed="81"/>
            <rFont val="Tahoma"/>
            <family val="2"/>
          </rPr>
          <t xml:space="preserve"> </t>
        </r>
        <r>
          <rPr>
            <b/>
            <sz val="9"/>
            <color indexed="81"/>
            <rFont val="돋움"/>
            <family val="3"/>
            <charset val="129"/>
          </rPr>
          <t>까먹었다</t>
        </r>
        <r>
          <rPr>
            <b/>
            <sz val="9"/>
            <color indexed="81"/>
            <rFont val="Tahoma"/>
            <family val="2"/>
          </rPr>
          <t>.</t>
        </r>
      </text>
    </comment>
    <comment ref="L18" authorId="0">
      <text>
        <r>
          <rPr>
            <b/>
            <sz val="9"/>
            <color indexed="81"/>
            <rFont val="돋움"/>
            <family val="3"/>
            <charset val="129"/>
          </rPr>
          <t>거꾸로가는</t>
        </r>
        <r>
          <rPr>
            <b/>
            <sz val="9"/>
            <color indexed="81"/>
            <rFont val="Tahoma"/>
            <family val="2"/>
          </rPr>
          <t xml:space="preserve"> </t>
        </r>
        <r>
          <rPr>
            <b/>
            <sz val="9"/>
            <color indexed="81"/>
            <rFont val="돋움"/>
            <family val="3"/>
            <charset val="129"/>
          </rPr>
          <t>세계화
너도나도</t>
        </r>
        <r>
          <rPr>
            <b/>
            <sz val="9"/>
            <color indexed="81"/>
            <rFont val="Tahoma"/>
            <family val="2"/>
          </rPr>
          <t xml:space="preserve"> </t>
        </r>
        <r>
          <rPr>
            <b/>
            <sz val="9"/>
            <color indexed="81"/>
            <rFont val="돋움"/>
            <family val="3"/>
            <charset val="129"/>
          </rPr>
          <t>타국</t>
        </r>
        <r>
          <rPr>
            <b/>
            <sz val="9"/>
            <color indexed="81"/>
            <rFont val="Tahoma"/>
            <family val="2"/>
          </rPr>
          <t xml:space="preserve"> </t>
        </r>
        <r>
          <rPr>
            <b/>
            <sz val="9"/>
            <color indexed="81"/>
            <rFont val="돋움"/>
            <family val="3"/>
            <charset val="129"/>
          </rPr>
          <t>유입환자</t>
        </r>
        <r>
          <rPr>
            <b/>
            <sz val="9"/>
            <color indexed="81"/>
            <rFont val="Tahoma"/>
            <family val="2"/>
          </rPr>
          <t xml:space="preserve"> </t>
        </r>
        <r>
          <rPr>
            <b/>
            <sz val="9"/>
            <color indexed="81"/>
            <rFont val="돋움"/>
            <family val="3"/>
            <charset val="129"/>
          </rPr>
          <t>차단
유럽</t>
        </r>
        <r>
          <rPr>
            <b/>
            <sz val="9"/>
            <color indexed="81"/>
            <rFont val="Tahoma"/>
            <family val="2"/>
          </rPr>
          <t xml:space="preserve"> </t>
        </r>
        <r>
          <rPr>
            <b/>
            <sz val="9"/>
            <color indexed="81"/>
            <rFont val="돋움"/>
            <family val="3"/>
            <charset val="129"/>
          </rPr>
          <t>경계</t>
        </r>
        <r>
          <rPr>
            <b/>
            <sz val="9"/>
            <color indexed="81"/>
            <rFont val="Tahoma"/>
            <family val="2"/>
          </rPr>
          <t xml:space="preserve"> </t>
        </r>
        <r>
          <rPr>
            <b/>
            <sz val="9"/>
            <color indexed="81"/>
            <rFont val="돋움"/>
            <family val="3"/>
            <charset val="129"/>
          </rPr>
          <t>허문</t>
        </r>
        <r>
          <rPr>
            <b/>
            <sz val="9"/>
            <color indexed="81"/>
            <rFont val="Tahoma"/>
            <family val="2"/>
          </rPr>
          <t xml:space="preserve"> </t>
        </r>
        <r>
          <rPr>
            <b/>
            <sz val="9"/>
            <color indexed="81"/>
            <rFont val="돋움"/>
            <family val="3"/>
            <charset val="129"/>
          </rPr>
          <t>솅겐조약</t>
        </r>
        <r>
          <rPr>
            <b/>
            <sz val="9"/>
            <color indexed="81"/>
            <rFont val="Tahoma"/>
            <family val="2"/>
          </rPr>
          <t xml:space="preserve"> </t>
        </r>
        <r>
          <rPr>
            <b/>
            <sz val="9"/>
            <color indexed="81"/>
            <rFont val="돋움"/>
            <family val="3"/>
            <charset val="129"/>
          </rPr>
          <t xml:space="preserve">위협
</t>
        </r>
        <r>
          <rPr>
            <b/>
            <sz val="9"/>
            <color indexed="81"/>
            <rFont val="Tahoma"/>
            <family val="2"/>
          </rPr>
          <t>"</t>
        </r>
        <r>
          <rPr>
            <b/>
            <sz val="9"/>
            <color indexed="81"/>
            <rFont val="돋움"/>
            <family val="3"/>
            <charset val="129"/>
          </rPr>
          <t>관광</t>
        </r>
        <r>
          <rPr>
            <b/>
            <sz val="9"/>
            <color indexed="81"/>
            <rFont val="Tahoma"/>
            <family val="2"/>
          </rPr>
          <t xml:space="preserve"> </t>
        </r>
        <r>
          <rPr>
            <b/>
            <sz val="9"/>
            <color indexed="81"/>
            <rFont val="돋움"/>
            <family val="3"/>
            <charset val="129"/>
          </rPr>
          <t>항공</t>
        </r>
        <r>
          <rPr>
            <b/>
            <sz val="9"/>
            <color indexed="81"/>
            <rFont val="Tahoma"/>
            <family val="2"/>
          </rPr>
          <t xml:space="preserve"> </t>
        </r>
        <r>
          <rPr>
            <b/>
            <sz val="9"/>
            <color indexed="81"/>
            <rFont val="돋움"/>
            <family val="3"/>
            <charset val="129"/>
          </rPr>
          <t>산업</t>
        </r>
        <r>
          <rPr>
            <b/>
            <sz val="9"/>
            <color indexed="81"/>
            <rFont val="Tahoma"/>
            <family val="2"/>
          </rPr>
          <t xml:space="preserve"> </t>
        </r>
        <r>
          <rPr>
            <b/>
            <sz val="9"/>
            <color indexed="81"/>
            <rFont val="돋움"/>
            <family val="3"/>
            <charset val="129"/>
          </rPr>
          <t>궤멸적</t>
        </r>
        <r>
          <rPr>
            <b/>
            <sz val="9"/>
            <color indexed="81"/>
            <rFont val="Tahoma"/>
            <family val="2"/>
          </rPr>
          <t xml:space="preserve"> </t>
        </r>
        <r>
          <rPr>
            <b/>
            <sz val="9"/>
            <color indexed="81"/>
            <rFont val="돋움"/>
            <family val="3"/>
            <charset val="129"/>
          </rPr>
          <t>침체</t>
        </r>
        <r>
          <rPr>
            <b/>
            <sz val="9"/>
            <color indexed="81"/>
            <rFont val="Tahoma"/>
            <family val="2"/>
          </rPr>
          <t xml:space="preserve">"
</t>
        </r>
      </text>
    </comment>
    <comment ref="M18" authorId="0">
      <text>
        <r>
          <rPr>
            <b/>
            <sz val="9"/>
            <color indexed="81"/>
            <rFont val="Tahoma"/>
            <family val="2"/>
          </rPr>
          <t>100</t>
        </r>
        <r>
          <rPr>
            <b/>
            <sz val="9"/>
            <color indexed="81"/>
            <rFont val="돋움"/>
            <family val="3"/>
            <charset val="129"/>
          </rPr>
          <t>년</t>
        </r>
        <r>
          <rPr>
            <b/>
            <sz val="9"/>
            <color indexed="81"/>
            <rFont val="Tahoma"/>
            <family val="2"/>
          </rPr>
          <t xml:space="preserve"> </t>
        </r>
        <r>
          <rPr>
            <b/>
            <sz val="9"/>
            <color indexed="81"/>
            <rFont val="돋움"/>
            <family val="3"/>
            <charset val="129"/>
          </rPr>
          <t>넘은</t>
        </r>
        <r>
          <rPr>
            <b/>
            <sz val="9"/>
            <color indexed="81"/>
            <rFont val="Tahoma"/>
            <family val="2"/>
          </rPr>
          <t xml:space="preserve"> </t>
        </r>
        <r>
          <rPr>
            <b/>
            <sz val="9"/>
            <color indexed="81"/>
            <rFont val="돋움"/>
            <family val="3"/>
            <charset val="129"/>
          </rPr>
          <t>미백화점</t>
        </r>
        <r>
          <rPr>
            <b/>
            <sz val="9"/>
            <color indexed="81"/>
            <rFont val="Tahoma"/>
            <family val="2"/>
          </rPr>
          <t xml:space="preserve"> </t>
        </r>
        <r>
          <rPr>
            <b/>
            <sz val="9"/>
            <color indexed="81"/>
            <rFont val="돋움"/>
            <family val="3"/>
            <charset val="129"/>
          </rPr>
          <t>줄도산</t>
        </r>
        <r>
          <rPr>
            <b/>
            <sz val="9"/>
            <color indexed="81"/>
            <rFont val="Tahoma"/>
            <family val="2"/>
          </rPr>
          <t xml:space="preserve"> </t>
        </r>
        <r>
          <rPr>
            <b/>
            <sz val="9"/>
            <color indexed="81"/>
            <rFont val="돋움"/>
            <family val="3"/>
            <charset val="129"/>
          </rPr>
          <t>위기</t>
        </r>
        <r>
          <rPr>
            <b/>
            <sz val="9"/>
            <color indexed="81"/>
            <rFont val="Tahoma"/>
            <family val="2"/>
          </rPr>
          <t xml:space="preserve"> </t>
        </r>
        <r>
          <rPr>
            <b/>
            <sz val="9"/>
            <color indexed="81"/>
            <rFont val="돋움"/>
            <family val="3"/>
            <charset val="129"/>
          </rPr>
          <t>코로나에</t>
        </r>
        <r>
          <rPr>
            <b/>
            <sz val="9"/>
            <color indexed="81"/>
            <rFont val="Tahoma"/>
            <family val="2"/>
          </rPr>
          <t xml:space="preserve"> </t>
        </r>
        <r>
          <rPr>
            <b/>
            <sz val="9"/>
            <color indexed="81"/>
            <rFont val="돋움"/>
            <family val="3"/>
            <charset val="129"/>
          </rPr>
          <t>쓰러지는</t>
        </r>
        <r>
          <rPr>
            <b/>
            <sz val="9"/>
            <color indexed="81"/>
            <rFont val="Tahoma"/>
            <family val="2"/>
          </rPr>
          <t xml:space="preserve"> </t>
        </r>
        <r>
          <rPr>
            <b/>
            <sz val="9"/>
            <color indexed="81"/>
            <rFont val="돋움"/>
            <family val="3"/>
            <charset val="129"/>
          </rPr>
          <t>글로벌</t>
        </r>
        <r>
          <rPr>
            <b/>
            <sz val="9"/>
            <color indexed="81"/>
            <rFont val="Tahoma"/>
            <family val="2"/>
          </rPr>
          <t xml:space="preserve"> </t>
        </r>
        <r>
          <rPr>
            <b/>
            <sz val="9"/>
            <color indexed="81"/>
            <rFont val="돋움"/>
            <family val="3"/>
            <charset val="129"/>
          </rPr>
          <t xml:space="preserve">기업들
</t>
        </r>
        <r>
          <rPr>
            <b/>
            <sz val="9"/>
            <color indexed="81"/>
            <rFont val="Tahoma"/>
            <family val="2"/>
          </rPr>
          <t>113</t>
        </r>
        <r>
          <rPr>
            <b/>
            <sz val="9"/>
            <color indexed="81"/>
            <rFont val="돋움"/>
            <family val="3"/>
            <charset val="129"/>
          </rPr>
          <t>년</t>
        </r>
        <r>
          <rPr>
            <b/>
            <sz val="9"/>
            <color indexed="81"/>
            <rFont val="Tahoma"/>
            <family val="2"/>
          </rPr>
          <t xml:space="preserve"> </t>
        </r>
        <r>
          <rPr>
            <b/>
            <sz val="9"/>
            <color indexed="81"/>
            <rFont val="돋움"/>
            <family val="3"/>
            <charset val="129"/>
          </rPr>
          <t>니만</t>
        </r>
        <r>
          <rPr>
            <b/>
            <sz val="9"/>
            <color indexed="81"/>
            <rFont val="Tahoma"/>
            <family val="2"/>
          </rPr>
          <t xml:space="preserve"> </t>
        </r>
        <r>
          <rPr>
            <b/>
            <sz val="9"/>
            <color indexed="81"/>
            <rFont val="돋움"/>
            <family val="3"/>
            <charset val="129"/>
          </rPr>
          <t>마커스</t>
        </r>
        <r>
          <rPr>
            <b/>
            <sz val="9"/>
            <color indexed="81"/>
            <rFont val="Tahoma"/>
            <family val="2"/>
          </rPr>
          <t xml:space="preserve"> </t>
        </r>
        <r>
          <rPr>
            <b/>
            <sz val="9"/>
            <color indexed="81"/>
            <rFont val="돋움"/>
            <family val="3"/>
            <charset val="129"/>
          </rPr>
          <t>파산</t>
        </r>
        <r>
          <rPr>
            <b/>
            <sz val="9"/>
            <color indexed="81"/>
            <rFont val="Tahoma"/>
            <family val="2"/>
          </rPr>
          <t xml:space="preserve"> </t>
        </r>
        <r>
          <rPr>
            <b/>
            <sz val="9"/>
            <color indexed="81"/>
            <rFont val="돋움"/>
            <family val="3"/>
            <charset val="129"/>
          </rPr>
          <t xml:space="preserve">임박
</t>
        </r>
        <r>
          <rPr>
            <b/>
            <sz val="9"/>
            <color indexed="81"/>
            <rFont val="Tahoma"/>
            <family val="2"/>
          </rPr>
          <t>118</t>
        </r>
        <r>
          <rPr>
            <b/>
            <sz val="9"/>
            <color indexed="81"/>
            <rFont val="돋움"/>
            <family val="3"/>
            <charset val="129"/>
          </rPr>
          <t>년</t>
        </r>
        <r>
          <rPr>
            <b/>
            <sz val="9"/>
            <color indexed="81"/>
            <rFont val="Tahoma"/>
            <family val="2"/>
          </rPr>
          <t xml:space="preserve"> JC</t>
        </r>
        <r>
          <rPr>
            <b/>
            <sz val="9"/>
            <color indexed="81"/>
            <rFont val="돋움"/>
            <family val="3"/>
            <charset val="129"/>
          </rPr>
          <t>페니</t>
        </r>
        <r>
          <rPr>
            <b/>
            <sz val="9"/>
            <color indexed="81"/>
            <rFont val="Tahoma"/>
            <family val="2"/>
          </rPr>
          <t xml:space="preserve"> </t>
        </r>
        <r>
          <rPr>
            <b/>
            <sz val="9"/>
            <color indexed="81"/>
            <rFont val="돋움"/>
            <family val="3"/>
            <charset val="129"/>
          </rPr>
          <t>부도</t>
        </r>
        <r>
          <rPr>
            <b/>
            <sz val="9"/>
            <color indexed="81"/>
            <rFont val="Tahoma"/>
            <family val="2"/>
          </rPr>
          <t xml:space="preserve"> </t>
        </r>
        <r>
          <rPr>
            <b/>
            <sz val="9"/>
            <color indexed="81"/>
            <rFont val="돋움"/>
            <family val="3"/>
            <charset val="129"/>
          </rPr>
          <t>위기
유나이티드</t>
        </r>
        <r>
          <rPr>
            <b/>
            <sz val="9"/>
            <color indexed="81"/>
            <rFont val="Tahoma"/>
            <family val="2"/>
          </rPr>
          <t xml:space="preserve">, </t>
        </r>
        <r>
          <rPr>
            <b/>
            <sz val="9"/>
            <color indexed="81"/>
            <rFont val="돋움"/>
            <family val="3"/>
            <charset val="129"/>
          </rPr>
          <t>리스로</t>
        </r>
        <r>
          <rPr>
            <b/>
            <sz val="9"/>
            <color indexed="81"/>
            <rFont val="Tahoma"/>
            <family val="2"/>
          </rPr>
          <t xml:space="preserve"> </t>
        </r>
        <r>
          <rPr>
            <b/>
            <sz val="9"/>
            <color indexed="81"/>
            <rFont val="돋움"/>
            <family val="3"/>
            <charset val="129"/>
          </rPr>
          <t>비용</t>
        </r>
        <r>
          <rPr>
            <b/>
            <sz val="9"/>
            <color indexed="81"/>
            <rFont val="Tahoma"/>
            <family val="2"/>
          </rPr>
          <t xml:space="preserve"> </t>
        </r>
        <r>
          <rPr>
            <b/>
            <sz val="9"/>
            <color indexed="81"/>
            <rFont val="돋움"/>
            <family val="3"/>
            <charset val="129"/>
          </rPr>
          <t xml:space="preserve">절감
</t>
        </r>
      </text>
    </comment>
    <comment ref="N18" authorId="0">
      <text>
        <r>
          <rPr>
            <b/>
            <sz val="9"/>
            <color indexed="81"/>
            <rFont val="돋움"/>
            <family val="3"/>
            <charset val="129"/>
          </rPr>
          <t>중국</t>
        </r>
        <r>
          <rPr>
            <b/>
            <sz val="9"/>
            <color indexed="81"/>
            <rFont val="Tahoma"/>
            <family val="2"/>
          </rPr>
          <t xml:space="preserve"> 1</t>
        </r>
        <r>
          <rPr>
            <b/>
            <sz val="9"/>
            <color indexed="81"/>
            <rFont val="돋움"/>
            <family val="3"/>
            <charset val="129"/>
          </rPr>
          <t>분기</t>
        </r>
        <r>
          <rPr>
            <b/>
            <sz val="9"/>
            <color indexed="81"/>
            <rFont val="Tahoma"/>
            <family val="2"/>
          </rPr>
          <t xml:space="preserve"> </t>
        </r>
        <r>
          <rPr>
            <b/>
            <sz val="9"/>
            <color indexed="81"/>
            <rFont val="돋움"/>
            <family val="3"/>
            <charset val="129"/>
          </rPr>
          <t>역성장에</t>
        </r>
        <r>
          <rPr>
            <b/>
            <sz val="9"/>
            <color indexed="81"/>
            <rFont val="Tahoma"/>
            <family val="2"/>
          </rPr>
          <t xml:space="preserve"> </t>
        </r>
        <r>
          <rPr>
            <b/>
            <sz val="9"/>
            <color indexed="81"/>
            <rFont val="돋움"/>
            <family val="3"/>
            <charset val="129"/>
          </rPr>
          <t>충격</t>
        </r>
        <r>
          <rPr>
            <b/>
            <sz val="9"/>
            <color indexed="81"/>
            <rFont val="Tahoma"/>
            <family val="2"/>
          </rPr>
          <t xml:space="preserve">… </t>
        </r>
        <r>
          <rPr>
            <b/>
            <sz val="9"/>
            <color indexed="81"/>
            <rFont val="돋움"/>
            <family val="3"/>
            <charset val="129"/>
          </rPr>
          <t>두달만에</t>
        </r>
        <r>
          <rPr>
            <b/>
            <sz val="9"/>
            <color indexed="81"/>
            <rFont val="Tahoma"/>
            <family val="2"/>
          </rPr>
          <t xml:space="preserve"> </t>
        </r>
        <r>
          <rPr>
            <b/>
            <sz val="9"/>
            <color indexed="81"/>
            <rFont val="돋움"/>
            <family val="3"/>
            <charset val="129"/>
          </rPr>
          <t>기준금리</t>
        </r>
        <r>
          <rPr>
            <b/>
            <sz val="9"/>
            <color indexed="81"/>
            <rFont val="Tahoma"/>
            <family val="2"/>
          </rPr>
          <t xml:space="preserve"> </t>
        </r>
        <r>
          <rPr>
            <b/>
            <sz val="9"/>
            <color indexed="81"/>
            <rFont val="돋움"/>
            <family val="3"/>
            <charset val="129"/>
          </rPr>
          <t>또</t>
        </r>
        <r>
          <rPr>
            <b/>
            <sz val="9"/>
            <color indexed="81"/>
            <rFont val="Tahoma"/>
            <family val="2"/>
          </rPr>
          <t xml:space="preserve"> </t>
        </r>
        <r>
          <rPr>
            <b/>
            <sz val="9"/>
            <color indexed="81"/>
            <rFont val="돋움"/>
            <family val="3"/>
            <charset val="129"/>
          </rPr>
          <t xml:space="preserve">인하
</t>
        </r>
        <r>
          <rPr>
            <b/>
            <sz val="9"/>
            <color indexed="81"/>
            <rFont val="Tahoma"/>
            <family val="2"/>
          </rPr>
          <t>1</t>
        </r>
        <r>
          <rPr>
            <b/>
            <sz val="9"/>
            <color indexed="81"/>
            <rFont val="돋움"/>
            <family val="3"/>
            <charset val="129"/>
          </rPr>
          <t>년</t>
        </r>
        <r>
          <rPr>
            <b/>
            <sz val="9"/>
            <color indexed="81"/>
            <rFont val="Tahoma"/>
            <family val="2"/>
          </rPr>
          <t xml:space="preserve"> </t>
        </r>
        <r>
          <rPr>
            <b/>
            <sz val="9"/>
            <color indexed="81"/>
            <rFont val="돋움"/>
            <family val="3"/>
            <charset val="129"/>
          </rPr>
          <t>만기</t>
        </r>
        <r>
          <rPr>
            <b/>
            <sz val="9"/>
            <color indexed="81"/>
            <rFont val="Tahoma"/>
            <family val="2"/>
          </rPr>
          <t xml:space="preserve"> </t>
        </r>
        <r>
          <rPr>
            <b/>
            <sz val="9"/>
            <color indexed="81"/>
            <rFont val="돋움"/>
            <family val="3"/>
            <charset val="129"/>
          </rPr>
          <t>대출우대금리</t>
        </r>
        <r>
          <rPr>
            <b/>
            <sz val="9"/>
            <color indexed="81"/>
            <rFont val="Tahoma"/>
            <family val="2"/>
          </rPr>
          <t xml:space="preserve"> 0.2% </t>
        </r>
        <r>
          <rPr>
            <b/>
            <sz val="9"/>
            <color indexed="81"/>
            <rFont val="돋움"/>
            <family val="3"/>
            <charset val="129"/>
          </rPr>
          <t>낮춤</t>
        </r>
      </text>
    </comment>
  </commentList>
</comments>
</file>

<file path=xl/comments2.xml><?xml version="1.0" encoding="utf-8"?>
<comments xmlns="http://schemas.openxmlformats.org/spreadsheetml/2006/main">
  <authors>
    <author>황지석</author>
  </authors>
  <commentList>
    <comment ref="B3" authorId="0">
      <text>
        <r>
          <rPr>
            <sz val="12"/>
            <color indexed="81"/>
            <rFont val="돋움"/>
            <family val="3"/>
            <charset val="129"/>
          </rPr>
          <t>미국 셰일 업체에서 생산하는 석유
1) 가격 상승 요인
 - 세계 석유 소비량 증가
  ex) 여행객 증가(항공유 소비 증가), 세계 공장 가동률 등 산업 생산량 증가(공장유 소비 증가), 자동차 생산량, 소비량 증가(휘발유, 경유 소비 증가) 등
  - OPEC의 석유 생산량 조정(감산)
2) 가격 하락 요인
 - 상승요인의 반대</t>
        </r>
      </text>
    </comment>
    <comment ref="F3" authorId="0">
      <text>
        <r>
          <rPr>
            <sz val="12"/>
            <color indexed="81"/>
            <rFont val="돋움"/>
            <family val="3"/>
            <charset val="129"/>
          </rPr>
          <t>말그대로 금값
1) 상승 요인
 - 세계 공포지수 상승(VIX 지수)
 - 안전자산 선호도 증가
 - 세계 경제 침체, 경제 불안, 경제 악화 등
2) 하락 요인
 - 상승의 반대</t>
        </r>
        <r>
          <rPr>
            <sz val="9"/>
            <color indexed="81"/>
            <rFont val="Tahoma"/>
            <family val="2"/>
          </rPr>
          <t xml:space="preserve">
</t>
        </r>
      </text>
    </comment>
    <comment ref="R3" authorId="0">
      <text>
        <r>
          <rPr>
            <sz val="12"/>
            <color indexed="81"/>
            <rFont val="돋움"/>
            <family val="3"/>
            <charset val="129"/>
          </rPr>
          <t>호주 달러 1달러를 USD로 표시한 것
* 달러의 가격에 영향을 받음
 1) 달러가치 상승 = 호주 달러 선물 하락
 2) 달러가치 하락 = 호주 달러 선물 상승
즉!!
원/달러 상승 = 호주 선물 하락
원/달러 하락 = 호주 선물 상승</t>
        </r>
      </text>
    </comment>
    <comment ref="B90" authorId="0">
      <text>
        <r>
          <rPr>
            <sz val="12"/>
            <color indexed="81"/>
            <rFont val="돋움"/>
            <family val="3"/>
            <charset val="129"/>
          </rPr>
          <t>미국 셰일 업체에서 생산하는 석유
1) 가격 상승 요인
 - 세계 석유 소비량 증가
  ex) 여행객 증가(항공유 소비 증가), 세계 공장 가동률 등 산업 생산량 증가(공장유 소비 증가), 자동차 생산량, 소비량 증가(휘발유, 경유 소비 증가) 등
  - OPEC의 석유 생산량 조정(감산)
2) 가격 하락 요인
 - 상승요인의 반대</t>
        </r>
      </text>
    </comment>
    <comment ref="F90" authorId="0">
      <text>
        <r>
          <rPr>
            <sz val="12"/>
            <color indexed="81"/>
            <rFont val="돋움"/>
            <family val="3"/>
            <charset val="129"/>
          </rPr>
          <t>말그대로 금값
1) 상승 요인
 - 세계 공포지수 상승(VIX 지수)
 - 안전자산 선호도 증가
 - 세계 경제 침체, 경제 불안, 경제 악화 등
2) 하락 요인
 - 상승의 반대</t>
        </r>
        <r>
          <rPr>
            <sz val="9"/>
            <color indexed="81"/>
            <rFont val="Tahoma"/>
            <family val="2"/>
          </rPr>
          <t xml:space="preserve">
</t>
        </r>
      </text>
    </comment>
    <comment ref="R90" authorId="0">
      <text>
        <r>
          <rPr>
            <sz val="12"/>
            <color indexed="81"/>
            <rFont val="돋움"/>
            <family val="3"/>
            <charset val="129"/>
          </rPr>
          <t>호주 달러 1달러를 USD로 표시한 것
* 달러의 가격에 영향을 받음
 1) 달러가치 상승 = 호주 달러 선물 하락
 2) 달러가치 하락 = 호주 달러 선물 상승
즉!!
원/달러 상승 = 호주 선물 하락
원/달러 하락 = 호주 선물 상승</t>
        </r>
      </text>
    </comment>
  </commentList>
</comments>
</file>

<file path=xl/comments3.xml><?xml version="1.0" encoding="utf-8"?>
<comments xmlns="http://schemas.openxmlformats.org/spreadsheetml/2006/main">
  <authors>
    <author>황지석</author>
  </authors>
  <commentList>
    <comment ref="I216" authorId="0">
      <text>
        <r>
          <rPr>
            <b/>
            <sz val="14"/>
            <color indexed="81"/>
            <rFont val="돋움"/>
            <family val="3"/>
            <charset val="129"/>
          </rPr>
          <t>1. 환율이란?</t>
        </r>
        <r>
          <rPr>
            <sz val="14"/>
            <color indexed="81"/>
            <rFont val="돋움"/>
            <family val="3"/>
            <charset val="129"/>
          </rPr>
          <t xml:space="preserve">
 - 자국 화폐와 외국 화폐의 교환 비율 → 외국 화폐 1단위와 교환되는 자국 화폐의 단위로 표시(원/달러, 원/엔 등)
</t>
        </r>
        <r>
          <rPr>
            <b/>
            <sz val="14"/>
            <color indexed="81"/>
            <rFont val="돋움"/>
            <family val="3"/>
            <charset val="129"/>
          </rPr>
          <t>2. 환율결정의 요인</t>
        </r>
        <r>
          <rPr>
            <sz val="14"/>
            <color indexed="81"/>
            <rFont val="돋움"/>
            <family val="3"/>
            <charset val="129"/>
          </rPr>
          <t xml:space="preserve">
 1) 외화의 수요
외화가 해외로 나가는 것으로서, 외국 물건을 수입하거나 외국의 서비스를 이용하고 대금을 지불할 때, 외국의 부동산이나 주식을 구입할 때 외화의 수요 증가
 2) 외화의 공급
외화가 국내로 들어오는 것으로서, 외국인이 우리나라의 재화와 서비스를 구입하거나, 우리나라의 주식이나 채권에 투자할 때 외화의 공급 증가
</t>
        </r>
        <r>
          <rPr>
            <b/>
            <sz val="14"/>
            <color indexed="81"/>
            <rFont val="Tahoma"/>
            <family val="2"/>
          </rPr>
          <t xml:space="preserve">
</t>
        </r>
        <r>
          <rPr>
            <b/>
            <sz val="14"/>
            <color indexed="81"/>
            <rFont val="돋움"/>
            <family val="3"/>
            <charset val="129"/>
          </rPr>
          <t>3. 환율변동의 요인</t>
        </r>
        <r>
          <rPr>
            <sz val="14"/>
            <color indexed="81"/>
            <rFont val="돋움"/>
            <family val="3"/>
            <charset val="129"/>
          </rPr>
          <t xml:space="preserve">
1) 환율의 상승 원인
외화 수요 증가(해외 관광 증가, 해외 송금 증가, 외채상환 증가, 해외 투자 증가 등), 외화 공급 감소(외국인 관광객의 감소, 외국인 국내 투자 감소 등) → 원화 가치 하락, 원화의 평가 절하
2) 환율의 하락 원인
외화 수요 감소(해외 관광 감소, 해외 송금 감소, 해외 투자 감소 등), 외화 공급 증가(외국인 관광객의 증가, 차관 도입 증가, 외국인 국내 투자 증가 등) → 원화 가치 상승, 원화의 평가 절상
</t>
        </r>
        <r>
          <rPr>
            <sz val="12"/>
            <color indexed="81"/>
            <rFont val="돋움"/>
            <family val="3"/>
            <charset val="129"/>
          </rPr>
          <t xml:space="preserve">
</t>
        </r>
        <r>
          <rPr>
            <b/>
            <sz val="14"/>
            <color indexed="81"/>
            <rFont val="돋움"/>
            <family val="3"/>
            <charset val="129"/>
          </rPr>
          <t>4. 환율상승 시</t>
        </r>
        <r>
          <rPr>
            <sz val="14"/>
            <color indexed="81"/>
            <rFont val="돋움"/>
            <family val="3"/>
            <charset val="129"/>
          </rPr>
          <t xml:space="preserve">
1) 상품 수지
외국에 수출하는 우리나라 상품의 가격이 상대적으로 떨어지는 효과로 수출 증가, 수입 감소
2) 서비스 수지
외국 여행 경비의 증가로 외국 여행 수요 감소, 유학 감소, 외국인 국내 여행 증가
3) 기타
원자재 가격 상승으로 국내 물가 상승, 외국에 빚을 진 기업의 채무 상환 부담 증가
</t>
        </r>
        <r>
          <rPr>
            <b/>
            <sz val="14"/>
            <color indexed="81"/>
            <rFont val="돋움"/>
            <family val="3"/>
            <charset val="129"/>
          </rPr>
          <t>5. 환율하락 시</t>
        </r>
        <r>
          <rPr>
            <sz val="14"/>
            <color indexed="81"/>
            <rFont val="돋움"/>
            <family val="3"/>
            <charset val="129"/>
          </rPr>
          <t xml:space="preserve">
1) 상품 수지
외국에 수출하는 우리나라 상품의 가격이 상대적으로 높아지는 효과로 수출 감소, 수입 증가
2) 서비스 수지
외국 여행 경비의 감소로 외국 여행 수요 증가, 유학 증가, 외국인 국내 여행 감소
3) 기타
원자재 가격 하락으로 국내 물가 하락, 외국에 빚을 진 기업의 채무 상환 부담 감소
</t>
        </r>
        <r>
          <rPr>
            <sz val="12"/>
            <color indexed="81"/>
            <rFont val="돋움"/>
            <family val="3"/>
            <charset val="129"/>
          </rPr>
          <t xml:space="preserve">
</t>
        </r>
      </text>
    </comment>
  </commentList>
</comments>
</file>

<file path=xl/comments4.xml><?xml version="1.0" encoding="utf-8"?>
<comments xmlns="http://schemas.openxmlformats.org/spreadsheetml/2006/main">
  <authors>
    <author>황지석</author>
  </authors>
  <commentList>
    <comment ref="V4" authorId="0">
      <text>
        <r>
          <rPr>
            <b/>
            <sz val="11"/>
            <color indexed="81"/>
            <rFont val="돋움"/>
            <family val="3"/>
            <charset val="129"/>
          </rPr>
          <t>지니계수</t>
        </r>
        <r>
          <rPr>
            <b/>
            <sz val="11"/>
            <color indexed="81"/>
            <rFont val="Tahoma"/>
            <family val="2"/>
          </rPr>
          <t xml:space="preserve">?
</t>
        </r>
        <r>
          <rPr>
            <sz val="11"/>
            <color indexed="81"/>
            <rFont val="돋움"/>
            <family val="3"/>
            <charset val="129"/>
          </rPr>
          <t>어느</t>
        </r>
        <r>
          <rPr>
            <sz val="11"/>
            <color indexed="81"/>
            <rFont val="Tahoma"/>
            <family val="2"/>
          </rPr>
          <t xml:space="preserve"> </t>
        </r>
        <r>
          <rPr>
            <sz val="11"/>
            <color indexed="81"/>
            <rFont val="돋움"/>
            <family val="3"/>
            <charset val="129"/>
          </rPr>
          <t>한</t>
        </r>
        <r>
          <rPr>
            <sz val="11"/>
            <color indexed="81"/>
            <rFont val="Tahoma"/>
            <family val="2"/>
          </rPr>
          <t xml:space="preserve"> </t>
        </r>
        <r>
          <rPr>
            <sz val="11"/>
            <color indexed="81"/>
            <rFont val="돋움"/>
            <family val="3"/>
            <charset val="129"/>
          </rPr>
          <t>국가의</t>
        </r>
        <r>
          <rPr>
            <sz val="11"/>
            <color indexed="81"/>
            <rFont val="Tahoma"/>
            <family val="2"/>
          </rPr>
          <t xml:space="preserve"> </t>
        </r>
        <r>
          <rPr>
            <sz val="11"/>
            <color indexed="81"/>
            <rFont val="돋움"/>
            <family val="3"/>
            <charset val="129"/>
          </rPr>
          <t>소득분배</t>
        </r>
        <r>
          <rPr>
            <sz val="11"/>
            <color indexed="81"/>
            <rFont val="Tahoma"/>
            <family val="2"/>
          </rPr>
          <t xml:space="preserve"> </t>
        </r>
        <r>
          <rPr>
            <sz val="11"/>
            <color indexed="81"/>
            <rFont val="돋움"/>
            <family val="3"/>
            <charset val="129"/>
          </rPr>
          <t>상태를</t>
        </r>
        <r>
          <rPr>
            <sz val="11"/>
            <color indexed="81"/>
            <rFont val="Tahoma"/>
            <family val="2"/>
          </rPr>
          <t xml:space="preserve"> </t>
        </r>
        <r>
          <rPr>
            <sz val="11"/>
            <color indexed="81"/>
            <rFont val="돋움"/>
            <family val="3"/>
            <charset val="129"/>
          </rPr>
          <t>숫자로</t>
        </r>
        <r>
          <rPr>
            <sz val="11"/>
            <color indexed="81"/>
            <rFont val="Tahoma"/>
            <family val="2"/>
          </rPr>
          <t xml:space="preserve"> </t>
        </r>
        <r>
          <rPr>
            <sz val="11"/>
            <color indexed="81"/>
            <rFont val="돋움"/>
            <family val="3"/>
            <charset val="129"/>
          </rPr>
          <t>표시해놓은</t>
        </r>
        <r>
          <rPr>
            <sz val="11"/>
            <color indexed="81"/>
            <rFont val="Tahoma"/>
            <family val="2"/>
          </rPr>
          <t xml:space="preserve"> </t>
        </r>
        <r>
          <rPr>
            <sz val="11"/>
            <color indexed="81"/>
            <rFont val="돋움"/>
            <family val="3"/>
            <charset val="129"/>
          </rPr>
          <t xml:space="preserve">것
</t>
        </r>
        <r>
          <rPr>
            <sz val="11"/>
            <color indexed="81"/>
            <rFont val="Tahoma"/>
            <family val="2"/>
          </rPr>
          <t>(</t>
        </r>
        <r>
          <rPr>
            <sz val="11"/>
            <color indexed="81"/>
            <rFont val="돋움"/>
            <family val="3"/>
            <charset val="129"/>
          </rPr>
          <t>균등</t>
        </r>
        <r>
          <rPr>
            <sz val="11"/>
            <color indexed="81"/>
            <rFont val="Tahoma"/>
            <family val="2"/>
          </rPr>
          <t>)0&lt;=</t>
        </r>
        <r>
          <rPr>
            <sz val="11"/>
            <color indexed="81"/>
            <rFont val="돋움"/>
            <family val="3"/>
            <charset val="129"/>
          </rPr>
          <t>지니계수</t>
        </r>
        <r>
          <rPr>
            <sz val="11"/>
            <color indexed="81"/>
            <rFont val="Tahoma"/>
            <family val="2"/>
          </rPr>
          <t>&lt;=1(</t>
        </r>
        <r>
          <rPr>
            <sz val="11"/>
            <color indexed="81"/>
            <rFont val="돋움"/>
            <family val="3"/>
            <charset val="129"/>
          </rPr>
          <t>불균등</t>
        </r>
        <r>
          <rPr>
            <sz val="11"/>
            <color indexed="81"/>
            <rFont val="Tahoma"/>
            <family val="2"/>
          </rPr>
          <t xml:space="preserve">)
</t>
        </r>
        <r>
          <rPr>
            <sz val="11"/>
            <color indexed="81"/>
            <rFont val="돋움"/>
            <family val="3"/>
            <charset val="129"/>
          </rPr>
          <t>일반적으로</t>
        </r>
        <r>
          <rPr>
            <sz val="11"/>
            <color indexed="81"/>
            <rFont val="Tahoma"/>
            <family val="2"/>
          </rPr>
          <t xml:space="preserve"> 0.4 </t>
        </r>
        <r>
          <rPr>
            <sz val="11"/>
            <color indexed="81"/>
            <rFont val="돋움"/>
            <family val="3"/>
            <charset val="129"/>
          </rPr>
          <t>이상이면</t>
        </r>
        <r>
          <rPr>
            <sz val="11"/>
            <color indexed="81"/>
            <rFont val="Tahoma"/>
            <family val="2"/>
          </rPr>
          <t xml:space="preserve"> </t>
        </r>
        <r>
          <rPr>
            <sz val="11"/>
            <color indexed="81"/>
            <rFont val="돋움"/>
            <family val="3"/>
            <charset val="129"/>
          </rPr>
          <t>불균등한</t>
        </r>
        <r>
          <rPr>
            <sz val="11"/>
            <color indexed="81"/>
            <rFont val="Tahoma"/>
            <family val="2"/>
          </rPr>
          <t xml:space="preserve"> </t>
        </r>
        <r>
          <rPr>
            <sz val="11"/>
            <color indexed="81"/>
            <rFont val="돋움"/>
            <family val="3"/>
            <charset val="129"/>
          </rPr>
          <t>것으로</t>
        </r>
        <r>
          <rPr>
            <sz val="11"/>
            <color indexed="81"/>
            <rFont val="Tahoma"/>
            <family val="2"/>
          </rPr>
          <t xml:space="preserve"> </t>
        </r>
        <r>
          <rPr>
            <sz val="11"/>
            <color indexed="81"/>
            <rFont val="돋움"/>
            <family val="3"/>
            <charset val="129"/>
          </rPr>
          <t>본다</t>
        </r>
        <r>
          <rPr>
            <sz val="11"/>
            <color indexed="81"/>
            <rFont val="Tahoma"/>
            <family val="2"/>
          </rPr>
          <t>.
0.5</t>
        </r>
        <r>
          <rPr>
            <sz val="11"/>
            <color indexed="81"/>
            <rFont val="돋움"/>
            <family val="3"/>
            <charset val="129"/>
          </rPr>
          <t>이상</t>
        </r>
        <r>
          <rPr>
            <sz val="11"/>
            <color indexed="81"/>
            <rFont val="Tahoma"/>
            <family val="2"/>
          </rPr>
          <t xml:space="preserve"> = </t>
        </r>
        <r>
          <rPr>
            <sz val="11"/>
            <color indexed="81"/>
            <rFont val="돋움"/>
            <family val="3"/>
            <charset val="129"/>
          </rPr>
          <t>고</t>
        </r>
        <r>
          <rPr>
            <sz val="11"/>
            <color indexed="81"/>
            <rFont val="Tahoma"/>
            <family val="2"/>
          </rPr>
          <t xml:space="preserve"> </t>
        </r>
        <r>
          <rPr>
            <sz val="11"/>
            <color indexed="81"/>
            <rFont val="돋움"/>
            <family val="3"/>
            <charset val="129"/>
          </rPr>
          <t xml:space="preserve">불균등
</t>
        </r>
        <r>
          <rPr>
            <sz val="11"/>
            <color indexed="81"/>
            <rFont val="Tahoma"/>
            <family val="2"/>
          </rPr>
          <t xml:space="preserve">0.5~0.4 = </t>
        </r>
        <r>
          <rPr>
            <sz val="11"/>
            <color indexed="81"/>
            <rFont val="돋움"/>
            <family val="3"/>
            <charset val="129"/>
          </rPr>
          <t>중</t>
        </r>
        <r>
          <rPr>
            <sz val="11"/>
            <color indexed="81"/>
            <rFont val="Tahoma"/>
            <family val="2"/>
          </rPr>
          <t xml:space="preserve"> </t>
        </r>
        <r>
          <rPr>
            <sz val="11"/>
            <color indexed="81"/>
            <rFont val="돋움"/>
            <family val="3"/>
            <charset val="129"/>
          </rPr>
          <t xml:space="preserve">불균등
</t>
        </r>
        <r>
          <rPr>
            <sz val="11"/>
            <color indexed="81"/>
            <rFont val="Tahoma"/>
            <family val="2"/>
          </rPr>
          <t xml:space="preserve">0.4 </t>
        </r>
        <r>
          <rPr>
            <sz val="11"/>
            <color indexed="81"/>
            <rFont val="돋움"/>
            <family val="3"/>
            <charset val="129"/>
          </rPr>
          <t>미만</t>
        </r>
        <r>
          <rPr>
            <sz val="11"/>
            <color indexed="81"/>
            <rFont val="Tahoma"/>
            <family val="2"/>
          </rPr>
          <t xml:space="preserve"> = </t>
        </r>
        <r>
          <rPr>
            <sz val="11"/>
            <color indexed="81"/>
            <rFont val="돋움"/>
            <family val="3"/>
            <charset val="129"/>
          </rPr>
          <t>저</t>
        </r>
        <r>
          <rPr>
            <sz val="11"/>
            <color indexed="81"/>
            <rFont val="Tahoma"/>
            <family val="2"/>
          </rPr>
          <t xml:space="preserve"> </t>
        </r>
        <r>
          <rPr>
            <sz val="11"/>
            <color indexed="81"/>
            <rFont val="돋움"/>
            <family val="3"/>
            <charset val="129"/>
          </rPr>
          <t>불균등</t>
        </r>
      </text>
    </comment>
    <comment ref="B39" authorId="0">
      <text>
        <r>
          <rPr>
            <b/>
            <sz val="12"/>
            <color indexed="81"/>
            <rFont val="돋움"/>
            <family val="3"/>
            <charset val="129"/>
          </rPr>
          <t>경제성장률</t>
        </r>
        <r>
          <rPr>
            <b/>
            <sz val="12"/>
            <color indexed="81"/>
            <rFont val="Tahoma"/>
            <family val="2"/>
          </rPr>
          <t xml:space="preserve">?
</t>
        </r>
        <r>
          <rPr>
            <sz val="12"/>
            <color indexed="81"/>
            <rFont val="돋움"/>
            <family val="3"/>
            <charset val="129"/>
          </rPr>
          <t>각</t>
        </r>
        <r>
          <rPr>
            <sz val="12"/>
            <color indexed="81"/>
            <rFont val="Tahoma"/>
            <family val="2"/>
          </rPr>
          <t xml:space="preserve"> </t>
        </r>
        <r>
          <rPr>
            <sz val="12"/>
            <color indexed="81"/>
            <rFont val="돋움"/>
            <family val="3"/>
            <charset val="129"/>
          </rPr>
          <t>경제활도</t>
        </r>
        <r>
          <rPr>
            <sz val="12"/>
            <color indexed="81"/>
            <rFont val="Tahoma"/>
            <family val="2"/>
          </rPr>
          <t xml:space="preserve"> </t>
        </r>
        <r>
          <rPr>
            <sz val="12"/>
            <color indexed="81"/>
            <rFont val="돋움"/>
            <family val="3"/>
            <charset val="129"/>
          </rPr>
          <t>부분이</t>
        </r>
        <r>
          <rPr>
            <sz val="12"/>
            <color indexed="81"/>
            <rFont val="Tahoma"/>
            <family val="2"/>
          </rPr>
          <t xml:space="preserve"> </t>
        </r>
        <r>
          <rPr>
            <sz val="12"/>
            <color indexed="81"/>
            <rFont val="돋움"/>
            <family val="3"/>
            <charset val="129"/>
          </rPr>
          <t>만들어낸</t>
        </r>
        <r>
          <rPr>
            <sz val="12"/>
            <color indexed="81"/>
            <rFont val="Tahoma"/>
            <family val="2"/>
          </rPr>
          <t xml:space="preserve"> </t>
        </r>
        <r>
          <rPr>
            <sz val="12"/>
            <color indexed="81"/>
            <rFont val="돋움"/>
            <family val="3"/>
            <charset val="129"/>
          </rPr>
          <t>부가가치가</t>
        </r>
        <r>
          <rPr>
            <sz val="12"/>
            <color indexed="81"/>
            <rFont val="Tahoma"/>
            <family val="2"/>
          </rPr>
          <t xml:space="preserve"> </t>
        </r>
        <r>
          <rPr>
            <sz val="12"/>
            <color indexed="81"/>
            <rFont val="돋움"/>
            <family val="3"/>
            <charset val="129"/>
          </rPr>
          <t>얼마나</t>
        </r>
        <r>
          <rPr>
            <sz val="12"/>
            <color indexed="81"/>
            <rFont val="Tahoma"/>
            <family val="2"/>
          </rPr>
          <t xml:space="preserve"> </t>
        </r>
        <r>
          <rPr>
            <sz val="12"/>
            <color indexed="81"/>
            <rFont val="돋움"/>
            <family val="3"/>
            <charset val="129"/>
          </rPr>
          <t>증가했는지를</t>
        </r>
        <r>
          <rPr>
            <sz val="12"/>
            <color indexed="81"/>
            <rFont val="Tahoma"/>
            <family val="2"/>
          </rPr>
          <t xml:space="preserve"> </t>
        </r>
        <r>
          <rPr>
            <sz val="12"/>
            <color indexed="81"/>
            <rFont val="돋움"/>
            <family val="3"/>
            <charset val="129"/>
          </rPr>
          <t>통해서</t>
        </r>
        <r>
          <rPr>
            <sz val="12"/>
            <color indexed="81"/>
            <rFont val="Tahoma"/>
            <family val="2"/>
          </rPr>
          <t xml:space="preserve"> </t>
        </r>
        <r>
          <rPr>
            <sz val="12"/>
            <color indexed="81"/>
            <rFont val="돋움"/>
            <family val="3"/>
            <charset val="129"/>
          </rPr>
          <t>측정할</t>
        </r>
        <r>
          <rPr>
            <sz val="12"/>
            <color indexed="81"/>
            <rFont val="Tahoma"/>
            <family val="2"/>
          </rPr>
          <t xml:space="preserve"> </t>
        </r>
        <r>
          <rPr>
            <sz val="12"/>
            <color indexed="81"/>
            <rFont val="돋움"/>
            <family val="3"/>
            <charset val="129"/>
          </rPr>
          <t>수</t>
        </r>
        <r>
          <rPr>
            <sz val="12"/>
            <color indexed="81"/>
            <rFont val="Tahoma"/>
            <family val="2"/>
          </rPr>
          <t xml:space="preserve"> </t>
        </r>
        <r>
          <rPr>
            <sz val="12"/>
            <color indexed="81"/>
            <rFont val="돋움"/>
            <family val="3"/>
            <charset val="129"/>
          </rPr>
          <t xml:space="preserve">있음
</t>
        </r>
        <r>
          <rPr>
            <sz val="12"/>
            <color indexed="81"/>
            <rFont val="Tahoma"/>
            <family val="2"/>
          </rPr>
          <t>GDP</t>
        </r>
        <r>
          <rPr>
            <sz val="12"/>
            <color indexed="81"/>
            <rFont val="돋움"/>
            <family val="3"/>
            <charset val="129"/>
          </rPr>
          <t>성장률</t>
        </r>
        <r>
          <rPr>
            <sz val="12"/>
            <color indexed="81"/>
            <rFont val="Tahoma"/>
            <family val="2"/>
          </rPr>
          <t xml:space="preserve"> = </t>
        </r>
        <r>
          <rPr>
            <sz val="12"/>
            <color indexed="81"/>
            <rFont val="돋움"/>
            <family val="3"/>
            <charset val="129"/>
          </rPr>
          <t>금년도</t>
        </r>
        <r>
          <rPr>
            <sz val="12"/>
            <color indexed="81"/>
            <rFont val="Tahoma"/>
            <family val="2"/>
          </rPr>
          <t xml:space="preserve"> </t>
        </r>
        <r>
          <rPr>
            <sz val="12"/>
            <color indexed="81"/>
            <rFont val="돋움"/>
            <family val="3"/>
            <charset val="129"/>
          </rPr>
          <t>실질</t>
        </r>
        <r>
          <rPr>
            <sz val="12"/>
            <color indexed="81"/>
            <rFont val="Tahoma"/>
            <family val="2"/>
          </rPr>
          <t xml:space="preserve">GDP - </t>
        </r>
        <r>
          <rPr>
            <sz val="12"/>
            <color indexed="81"/>
            <rFont val="돋움"/>
            <family val="3"/>
            <charset val="129"/>
          </rPr>
          <t>전년도</t>
        </r>
        <r>
          <rPr>
            <sz val="12"/>
            <color indexed="81"/>
            <rFont val="Tahoma"/>
            <family val="2"/>
          </rPr>
          <t xml:space="preserve"> </t>
        </r>
        <r>
          <rPr>
            <sz val="12"/>
            <color indexed="81"/>
            <rFont val="돋움"/>
            <family val="3"/>
            <charset val="129"/>
          </rPr>
          <t>실질</t>
        </r>
        <r>
          <rPr>
            <sz val="12"/>
            <color indexed="81"/>
            <rFont val="Tahoma"/>
            <family val="2"/>
          </rPr>
          <t xml:space="preserve">GDP / </t>
        </r>
        <r>
          <rPr>
            <sz val="12"/>
            <color indexed="81"/>
            <rFont val="돋움"/>
            <family val="3"/>
            <charset val="129"/>
          </rPr>
          <t>전년도</t>
        </r>
        <r>
          <rPr>
            <sz val="12"/>
            <color indexed="81"/>
            <rFont val="Tahoma"/>
            <family val="2"/>
          </rPr>
          <t xml:space="preserve"> </t>
        </r>
        <r>
          <rPr>
            <sz val="12"/>
            <color indexed="81"/>
            <rFont val="돋움"/>
            <family val="3"/>
            <charset val="129"/>
          </rPr>
          <t>실질</t>
        </r>
        <r>
          <rPr>
            <sz val="12"/>
            <color indexed="81"/>
            <rFont val="Tahoma"/>
            <family val="2"/>
          </rPr>
          <t>GDP * 100</t>
        </r>
      </text>
    </comment>
    <comment ref="D39" authorId="0">
      <text>
        <r>
          <rPr>
            <b/>
            <sz val="12"/>
            <color indexed="81"/>
            <rFont val="Tahoma"/>
            <family val="2"/>
          </rPr>
          <t xml:space="preserve">GDP?
</t>
        </r>
        <r>
          <rPr>
            <b/>
            <sz val="12"/>
            <color indexed="81"/>
            <rFont val="돋움"/>
            <family val="3"/>
            <charset val="129"/>
          </rPr>
          <t xml:space="preserve">
</t>
        </r>
        <r>
          <rPr>
            <sz val="12"/>
            <color indexed="81"/>
            <rFont val="돋움"/>
            <family val="3"/>
            <charset val="129"/>
          </rPr>
          <t>주어진</t>
        </r>
        <r>
          <rPr>
            <sz val="12"/>
            <color indexed="81"/>
            <rFont val="Tahoma"/>
            <family val="2"/>
          </rPr>
          <t xml:space="preserve"> </t>
        </r>
        <r>
          <rPr>
            <sz val="12"/>
            <color indexed="81"/>
            <rFont val="돋움"/>
            <family val="3"/>
            <charset val="129"/>
          </rPr>
          <t>기간내에</t>
        </r>
        <r>
          <rPr>
            <sz val="12"/>
            <color indexed="81"/>
            <rFont val="Tahoma"/>
            <family val="2"/>
          </rPr>
          <t xml:space="preserve"> </t>
        </r>
        <r>
          <rPr>
            <sz val="12"/>
            <color indexed="81"/>
            <rFont val="돋움"/>
            <family val="3"/>
            <charset val="129"/>
          </rPr>
          <t>한</t>
        </r>
        <r>
          <rPr>
            <sz val="12"/>
            <color indexed="81"/>
            <rFont val="Tahoma"/>
            <family val="2"/>
          </rPr>
          <t xml:space="preserve"> </t>
        </r>
        <r>
          <rPr>
            <sz val="12"/>
            <color indexed="81"/>
            <rFont val="돋움"/>
            <family val="3"/>
            <charset val="129"/>
          </rPr>
          <t>나라</t>
        </r>
        <r>
          <rPr>
            <sz val="12"/>
            <color indexed="81"/>
            <rFont val="Tahoma"/>
            <family val="2"/>
          </rPr>
          <t xml:space="preserve"> </t>
        </r>
        <r>
          <rPr>
            <sz val="12"/>
            <color indexed="81"/>
            <rFont val="돋움"/>
            <family val="3"/>
            <charset val="129"/>
          </rPr>
          <t>안에서</t>
        </r>
        <r>
          <rPr>
            <sz val="12"/>
            <color indexed="81"/>
            <rFont val="Tahoma"/>
            <family val="2"/>
          </rPr>
          <t xml:space="preserve"> </t>
        </r>
        <r>
          <rPr>
            <sz val="12"/>
            <color indexed="81"/>
            <rFont val="돋움"/>
            <family val="3"/>
            <charset val="129"/>
          </rPr>
          <t>생산된</t>
        </r>
        <r>
          <rPr>
            <sz val="12"/>
            <color indexed="81"/>
            <rFont val="Tahoma"/>
            <family val="2"/>
          </rPr>
          <t xml:space="preserve"> </t>
        </r>
        <r>
          <rPr>
            <sz val="12"/>
            <color indexed="81"/>
            <rFont val="돋움"/>
            <family val="3"/>
            <charset val="129"/>
          </rPr>
          <t>모든</t>
        </r>
        <r>
          <rPr>
            <sz val="12"/>
            <color indexed="81"/>
            <rFont val="Tahoma"/>
            <family val="2"/>
          </rPr>
          <t xml:space="preserve"> </t>
        </r>
        <r>
          <rPr>
            <sz val="12"/>
            <color indexed="81"/>
            <rFont val="돋움"/>
            <family val="3"/>
            <charset val="129"/>
          </rPr>
          <t>최종재화와</t>
        </r>
        <r>
          <rPr>
            <sz val="12"/>
            <color indexed="81"/>
            <rFont val="Tahoma"/>
            <family val="2"/>
          </rPr>
          <t xml:space="preserve"> </t>
        </r>
        <r>
          <rPr>
            <sz val="12"/>
            <color indexed="81"/>
            <rFont val="돋움"/>
            <family val="3"/>
            <charset val="129"/>
          </rPr>
          <t>서비스의</t>
        </r>
        <r>
          <rPr>
            <sz val="12"/>
            <color indexed="81"/>
            <rFont val="Tahoma"/>
            <family val="2"/>
          </rPr>
          <t xml:space="preserve"> </t>
        </r>
        <r>
          <rPr>
            <sz val="12"/>
            <color indexed="81"/>
            <rFont val="돋움"/>
            <family val="3"/>
            <charset val="129"/>
          </rPr>
          <t>시장가치</t>
        </r>
        <r>
          <rPr>
            <b/>
            <sz val="12"/>
            <color indexed="81"/>
            <rFont val="돋움"/>
            <family val="3"/>
            <charset val="129"/>
          </rPr>
          <t xml:space="preserve">
</t>
        </r>
        <r>
          <rPr>
            <b/>
            <sz val="9"/>
            <color indexed="81"/>
            <rFont val="돋움"/>
            <family val="3"/>
            <charset val="129"/>
          </rPr>
          <t xml:space="preserve">
</t>
        </r>
      </text>
    </comment>
    <comment ref="F39" authorId="0">
      <text>
        <r>
          <rPr>
            <b/>
            <sz val="12"/>
            <color indexed="81"/>
            <rFont val="Tahoma"/>
            <family val="2"/>
          </rPr>
          <t>GDP</t>
        </r>
        <r>
          <rPr>
            <b/>
            <sz val="12"/>
            <color indexed="81"/>
            <rFont val="돋움"/>
            <family val="3"/>
            <charset val="129"/>
          </rPr>
          <t>디플레이터</t>
        </r>
        <r>
          <rPr>
            <b/>
            <sz val="12"/>
            <color indexed="81"/>
            <rFont val="Tahoma"/>
            <family val="2"/>
          </rPr>
          <t>?</t>
        </r>
        <r>
          <rPr>
            <sz val="12"/>
            <color indexed="81"/>
            <rFont val="돋움"/>
            <family val="3"/>
            <charset val="129"/>
          </rPr>
          <t xml:space="preserve">
기준연도의</t>
        </r>
        <r>
          <rPr>
            <sz val="12"/>
            <color indexed="81"/>
            <rFont val="Tahoma"/>
            <family val="2"/>
          </rPr>
          <t xml:space="preserve"> </t>
        </r>
        <r>
          <rPr>
            <sz val="12"/>
            <color indexed="81"/>
            <rFont val="돋움"/>
            <family val="3"/>
            <charset val="129"/>
          </rPr>
          <t>물가수준</t>
        </r>
        <r>
          <rPr>
            <sz val="12"/>
            <color indexed="81"/>
            <rFont val="Tahoma"/>
            <family val="2"/>
          </rPr>
          <t xml:space="preserve"> </t>
        </r>
        <r>
          <rPr>
            <sz val="12"/>
            <color indexed="81"/>
            <rFont val="돋움"/>
            <family val="3"/>
            <charset val="129"/>
          </rPr>
          <t>대비</t>
        </r>
        <r>
          <rPr>
            <sz val="12"/>
            <color indexed="81"/>
            <rFont val="Tahoma"/>
            <family val="2"/>
          </rPr>
          <t xml:space="preserve"> </t>
        </r>
        <r>
          <rPr>
            <sz val="12"/>
            <color indexed="81"/>
            <rFont val="돋움"/>
            <family val="3"/>
            <charset val="129"/>
          </rPr>
          <t>현재</t>
        </r>
        <r>
          <rPr>
            <sz val="12"/>
            <color indexed="81"/>
            <rFont val="Tahoma"/>
            <family val="2"/>
          </rPr>
          <t xml:space="preserve"> </t>
        </r>
        <r>
          <rPr>
            <sz val="12"/>
            <color indexed="81"/>
            <rFont val="돋움"/>
            <family val="3"/>
            <charset val="129"/>
          </rPr>
          <t xml:space="preserve">물가수준
</t>
        </r>
        <r>
          <rPr>
            <sz val="12"/>
            <color indexed="81"/>
            <rFont val="Tahoma"/>
            <family val="2"/>
          </rPr>
          <t xml:space="preserve">GDP </t>
        </r>
        <r>
          <rPr>
            <sz val="12"/>
            <color indexed="81"/>
            <rFont val="돋움"/>
            <family val="3"/>
            <charset val="129"/>
          </rPr>
          <t>디플레이터</t>
        </r>
        <r>
          <rPr>
            <sz val="12"/>
            <color indexed="81"/>
            <rFont val="Tahoma"/>
            <family val="2"/>
          </rPr>
          <t xml:space="preserve"> = </t>
        </r>
        <r>
          <rPr>
            <sz val="12"/>
            <color indexed="81"/>
            <rFont val="돋움"/>
            <family val="3"/>
            <charset val="129"/>
          </rPr>
          <t>명목</t>
        </r>
        <r>
          <rPr>
            <sz val="12"/>
            <color indexed="81"/>
            <rFont val="Tahoma"/>
            <family val="2"/>
          </rPr>
          <t>GDP/</t>
        </r>
        <r>
          <rPr>
            <sz val="12"/>
            <color indexed="81"/>
            <rFont val="돋움"/>
            <family val="3"/>
            <charset val="129"/>
          </rPr>
          <t>실질</t>
        </r>
        <r>
          <rPr>
            <sz val="12"/>
            <color indexed="81"/>
            <rFont val="Tahoma"/>
            <family val="2"/>
          </rPr>
          <t xml:space="preserve">GDP * 100
# </t>
        </r>
        <r>
          <rPr>
            <sz val="12"/>
            <color indexed="81"/>
            <rFont val="돋움"/>
            <family val="3"/>
            <charset val="129"/>
          </rPr>
          <t>명목</t>
        </r>
        <r>
          <rPr>
            <sz val="12"/>
            <color indexed="81"/>
            <rFont val="Tahoma"/>
            <family val="2"/>
          </rPr>
          <t xml:space="preserve">GDP
- </t>
        </r>
        <r>
          <rPr>
            <sz val="12"/>
            <color indexed="81"/>
            <rFont val="돋움"/>
            <family val="3"/>
            <charset val="129"/>
          </rPr>
          <t>화폐로</t>
        </r>
        <r>
          <rPr>
            <sz val="12"/>
            <color indexed="81"/>
            <rFont val="Tahoma"/>
            <family val="2"/>
          </rPr>
          <t xml:space="preserve"> </t>
        </r>
        <r>
          <rPr>
            <sz val="12"/>
            <color indexed="81"/>
            <rFont val="돋움"/>
            <family val="3"/>
            <charset val="129"/>
          </rPr>
          <t>측정</t>
        </r>
        <r>
          <rPr>
            <sz val="12"/>
            <color indexed="81"/>
            <rFont val="Tahoma"/>
            <family val="2"/>
          </rPr>
          <t xml:space="preserve">, </t>
        </r>
        <r>
          <rPr>
            <sz val="12"/>
            <color indexed="81"/>
            <rFont val="돋움"/>
            <family val="3"/>
            <charset val="129"/>
          </rPr>
          <t>물가변동률에</t>
        </r>
        <r>
          <rPr>
            <sz val="12"/>
            <color indexed="81"/>
            <rFont val="Tahoma"/>
            <family val="2"/>
          </rPr>
          <t xml:space="preserve"> </t>
        </r>
        <r>
          <rPr>
            <sz val="12"/>
            <color indexed="81"/>
            <rFont val="돋움"/>
            <family val="3"/>
            <charset val="129"/>
          </rPr>
          <t>영향을</t>
        </r>
        <r>
          <rPr>
            <sz val="12"/>
            <color indexed="81"/>
            <rFont val="Tahoma"/>
            <family val="2"/>
          </rPr>
          <t xml:space="preserve"> </t>
        </r>
        <r>
          <rPr>
            <sz val="12"/>
            <color indexed="81"/>
            <rFont val="돋움"/>
            <family val="3"/>
            <charset val="129"/>
          </rPr>
          <t xml:space="preserve">받음
</t>
        </r>
        <r>
          <rPr>
            <sz val="12"/>
            <color indexed="81"/>
            <rFont val="Tahoma"/>
            <family val="2"/>
          </rPr>
          <t xml:space="preserve"># </t>
        </r>
        <r>
          <rPr>
            <sz val="12"/>
            <color indexed="81"/>
            <rFont val="돋움"/>
            <family val="3"/>
            <charset val="129"/>
          </rPr>
          <t>실질</t>
        </r>
        <r>
          <rPr>
            <sz val="12"/>
            <color indexed="81"/>
            <rFont val="Tahoma"/>
            <family val="2"/>
          </rPr>
          <t xml:space="preserve">GDP
- </t>
        </r>
        <r>
          <rPr>
            <sz val="12"/>
            <color indexed="81"/>
            <rFont val="돋움"/>
            <family val="3"/>
            <charset val="129"/>
          </rPr>
          <t>실물로</t>
        </r>
        <r>
          <rPr>
            <sz val="12"/>
            <color indexed="81"/>
            <rFont val="Tahoma"/>
            <family val="2"/>
          </rPr>
          <t xml:space="preserve"> </t>
        </r>
        <r>
          <rPr>
            <sz val="12"/>
            <color indexed="81"/>
            <rFont val="돋움"/>
            <family val="3"/>
            <charset val="129"/>
          </rPr>
          <t>측정</t>
        </r>
        <r>
          <rPr>
            <sz val="12"/>
            <color indexed="81"/>
            <rFont val="Tahoma"/>
            <family val="2"/>
          </rPr>
          <t xml:space="preserve">, </t>
        </r>
        <r>
          <rPr>
            <sz val="12"/>
            <color indexed="81"/>
            <rFont val="돋움"/>
            <family val="3"/>
            <charset val="129"/>
          </rPr>
          <t>생산량에</t>
        </r>
        <r>
          <rPr>
            <sz val="12"/>
            <color indexed="81"/>
            <rFont val="Tahoma"/>
            <family val="2"/>
          </rPr>
          <t xml:space="preserve"> </t>
        </r>
        <r>
          <rPr>
            <sz val="12"/>
            <color indexed="81"/>
            <rFont val="돋움"/>
            <family val="3"/>
            <charset val="129"/>
          </rPr>
          <t>영향을</t>
        </r>
        <r>
          <rPr>
            <sz val="12"/>
            <color indexed="81"/>
            <rFont val="Tahoma"/>
            <family val="2"/>
          </rPr>
          <t xml:space="preserve"> </t>
        </r>
        <r>
          <rPr>
            <sz val="12"/>
            <color indexed="81"/>
            <rFont val="돋움"/>
            <family val="3"/>
            <charset val="129"/>
          </rPr>
          <t xml:space="preserve">받음
</t>
        </r>
        <r>
          <rPr>
            <u/>
            <sz val="12"/>
            <color indexed="81"/>
            <rFont val="Tahoma"/>
            <family val="2"/>
          </rPr>
          <t xml:space="preserve">1) </t>
        </r>
        <r>
          <rPr>
            <u/>
            <sz val="12"/>
            <color indexed="81"/>
            <rFont val="돋움"/>
            <family val="3"/>
            <charset val="129"/>
          </rPr>
          <t>시간이</t>
        </r>
        <r>
          <rPr>
            <u/>
            <sz val="12"/>
            <color indexed="81"/>
            <rFont val="Tahoma"/>
            <family val="2"/>
          </rPr>
          <t xml:space="preserve"> </t>
        </r>
        <r>
          <rPr>
            <u/>
            <sz val="12"/>
            <color indexed="81"/>
            <rFont val="돋움"/>
            <family val="3"/>
            <charset val="129"/>
          </rPr>
          <t>흐름에</t>
        </r>
        <r>
          <rPr>
            <u/>
            <sz val="12"/>
            <color indexed="81"/>
            <rFont val="Tahoma"/>
            <family val="2"/>
          </rPr>
          <t xml:space="preserve"> </t>
        </r>
        <r>
          <rPr>
            <u/>
            <sz val="12"/>
            <color indexed="81"/>
            <rFont val="돋움"/>
            <family val="3"/>
            <charset val="129"/>
          </rPr>
          <t>따라</t>
        </r>
        <r>
          <rPr>
            <u/>
            <sz val="12"/>
            <color indexed="81"/>
            <rFont val="Tahoma"/>
            <family val="2"/>
          </rPr>
          <t xml:space="preserve"> </t>
        </r>
        <r>
          <rPr>
            <u/>
            <sz val="12"/>
            <color indexed="81"/>
            <rFont val="돋움"/>
            <family val="3"/>
            <charset val="129"/>
          </rPr>
          <t>경제의</t>
        </r>
        <r>
          <rPr>
            <u/>
            <sz val="12"/>
            <color indexed="81"/>
            <rFont val="Tahoma"/>
            <family val="2"/>
          </rPr>
          <t xml:space="preserve"> </t>
        </r>
        <r>
          <rPr>
            <u/>
            <sz val="12"/>
            <color indexed="81"/>
            <rFont val="돋움"/>
            <family val="3"/>
            <charset val="129"/>
          </rPr>
          <t>생산량은</t>
        </r>
        <r>
          <rPr>
            <u/>
            <sz val="12"/>
            <color indexed="81"/>
            <rFont val="Tahoma"/>
            <family val="2"/>
          </rPr>
          <t xml:space="preserve"> </t>
        </r>
        <r>
          <rPr>
            <u/>
            <sz val="12"/>
            <color indexed="81"/>
            <rFont val="돋움"/>
            <family val="3"/>
            <charset val="129"/>
          </rPr>
          <t>증가하는</t>
        </r>
        <r>
          <rPr>
            <u/>
            <sz val="12"/>
            <color indexed="81"/>
            <rFont val="Tahoma"/>
            <family val="2"/>
          </rPr>
          <t xml:space="preserve"> </t>
        </r>
        <r>
          <rPr>
            <u/>
            <sz val="12"/>
            <color indexed="81"/>
            <rFont val="돋움"/>
            <family val="3"/>
            <charset val="129"/>
          </rPr>
          <t>반면</t>
        </r>
        <r>
          <rPr>
            <u/>
            <sz val="12"/>
            <color indexed="81"/>
            <rFont val="Tahoma"/>
            <family val="2"/>
          </rPr>
          <t xml:space="preserve"> </t>
        </r>
        <r>
          <rPr>
            <u/>
            <sz val="12"/>
            <color indexed="81"/>
            <rFont val="돋움"/>
            <family val="3"/>
            <charset val="129"/>
          </rPr>
          <t>가격은</t>
        </r>
        <r>
          <rPr>
            <u/>
            <sz val="12"/>
            <color indexed="81"/>
            <rFont val="Tahoma"/>
            <family val="2"/>
          </rPr>
          <t xml:space="preserve"> </t>
        </r>
        <r>
          <rPr>
            <u/>
            <sz val="12"/>
            <color indexed="81"/>
            <rFont val="돋움"/>
            <family val="3"/>
            <charset val="129"/>
          </rPr>
          <t>변함이</t>
        </r>
        <r>
          <rPr>
            <u/>
            <sz val="12"/>
            <color indexed="81"/>
            <rFont val="Tahoma"/>
            <family val="2"/>
          </rPr>
          <t xml:space="preserve"> </t>
        </r>
        <r>
          <rPr>
            <u/>
            <sz val="12"/>
            <color indexed="81"/>
            <rFont val="돋움"/>
            <family val="3"/>
            <charset val="129"/>
          </rPr>
          <t>없을</t>
        </r>
        <r>
          <rPr>
            <u/>
            <sz val="12"/>
            <color indexed="81"/>
            <rFont val="Tahoma"/>
            <family val="2"/>
          </rPr>
          <t xml:space="preserve"> </t>
        </r>
        <r>
          <rPr>
            <u/>
            <sz val="12"/>
            <color indexed="81"/>
            <rFont val="돋움"/>
            <family val="3"/>
            <charset val="129"/>
          </rPr>
          <t>때</t>
        </r>
        <r>
          <rPr>
            <sz val="12"/>
            <color indexed="81"/>
            <rFont val="돋움"/>
            <family val="3"/>
            <charset val="129"/>
          </rPr>
          <t xml:space="preserve">
</t>
        </r>
        <r>
          <rPr>
            <sz val="12"/>
            <color indexed="81"/>
            <rFont val="Tahoma"/>
            <family val="2"/>
          </rPr>
          <t xml:space="preserve">- </t>
        </r>
        <r>
          <rPr>
            <sz val="12"/>
            <color indexed="81"/>
            <rFont val="돋움"/>
            <family val="3"/>
            <charset val="129"/>
          </rPr>
          <t>명목</t>
        </r>
        <r>
          <rPr>
            <sz val="12"/>
            <color indexed="81"/>
            <rFont val="Tahoma"/>
            <family val="2"/>
          </rPr>
          <t>GDP</t>
        </r>
        <r>
          <rPr>
            <sz val="12"/>
            <color indexed="81"/>
            <rFont val="돋움"/>
            <family val="3"/>
            <charset val="129"/>
          </rPr>
          <t>와</t>
        </r>
        <r>
          <rPr>
            <sz val="12"/>
            <color indexed="81"/>
            <rFont val="Tahoma"/>
            <family val="2"/>
          </rPr>
          <t xml:space="preserve"> </t>
        </r>
        <r>
          <rPr>
            <sz val="12"/>
            <color indexed="81"/>
            <rFont val="돋움"/>
            <family val="3"/>
            <charset val="129"/>
          </rPr>
          <t>실질</t>
        </r>
        <r>
          <rPr>
            <sz val="12"/>
            <color indexed="81"/>
            <rFont val="Tahoma"/>
            <family val="2"/>
          </rPr>
          <t>GDP</t>
        </r>
        <r>
          <rPr>
            <sz val="12"/>
            <color indexed="81"/>
            <rFont val="돋움"/>
            <family val="3"/>
            <charset val="129"/>
          </rPr>
          <t>모두</t>
        </r>
        <r>
          <rPr>
            <sz val="12"/>
            <color indexed="81"/>
            <rFont val="Tahoma"/>
            <family val="2"/>
          </rPr>
          <t xml:space="preserve"> </t>
        </r>
        <r>
          <rPr>
            <sz val="12"/>
            <color indexed="81"/>
            <rFont val="돋움"/>
            <family val="3"/>
            <charset val="129"/>
          </rPr>
          <t>증가하므로</t>
        </r>
        <r>
          <rPr>
            <sz val="12"/>
            <color indexed="81"/>
            <rFont val="Tahoma"/>
            <family val="2"/>
          </rPr>
          <t xml:space="preserve"> </t>
        </r>
        <r>
          <rPr>
            <sz val="12"/>
            <color indexed="81"/>
            <rFont val="돋움"/>
            <family val="3"/>
            <charset val="129"/>
          </rPr>
          <t>디플레이터는</t>
        </r>
        <r>
          <rPr>
            <sz val="12"/>
            <color indexed="81"/>
            <rFont val="Tahoma"/>
            <family val="2"/>
          </rPr>
          <t xml:space="preserve"> </t>
        </r>
        <r>
          <rPr>
            <sz val="12"/>
            <color indexed="81"/>
            <rFont val="돋움"/>
            <family val="3"/>
            <charset val="129"/>
          </rPr>
          <t xml:space="preserve">변동없음
</t>
        </r>
        <r>
          <rPr>
            <u/>
            <sz val="12"/>
            <color indexed="81"/>
            <rFont val="Tahoma"/>
            <family val="2"/>
          </rPr>
          <t xml:space="preserve">2) </t>
        </r>
        <r>
          <rPr>
            <u/>
            <sz val="12"/>
            <color indexed="81"/>
            <rFont val="돋움"/>
            <family val="3"/>
            <charset val="129"/>
          </rPr>
          <t>시간이</t>
        </r>
        <r>
          <rPr>
            <u/>
            <sz val="12"/>
            <color indexed="81"/>
            <rFont val="Tahoma"/>
            <family val="2"/>
          </rPr>
          <t xml:space="preserve"> </t>
        </r>
        <r>
          <rPr>
            <u/>
            <sz val="12"/>
            <color indexed="81"/>
            <rFont val="돋움"/>
            <family val="3"/>
            <charset val="129"/>
          </rPr>
          <t>흐름에</t>
        </r>
        <r>
          <rPr>
            <u/>
            <sz val="12"/>
            <color indexed="81"/>
            <rFont val="Tahoma"/>
            <family val="2"/>
          </rPr>
          <t xml:space="preserve"> </t>
        </r>
        <r>
          <rPr>
            <u/>
            <sz val="12"/>
            <color indexed="81"/>
            <rFont val="돋움"/>
            <family val="3"/>
            <charset val="129"/>
          </rPr>
          <t>따라</t>
        </r>
        <r>
          <rPr>
            <u/>
            <sz val="12"/>
            <color indexed="81"/>
            <rFont val="Tahoma"/>
            <family val="2"/>
          </rPr>
          <t xml:space="preserve"> </t>
        </r>
        <r>
          <rPr>
            <u/>
            <sz val="12"/>
            <color indexed="81"/>
            <rFont val="돋움"/>
            <family val="3"/>
            <charset val="129"/>
          </rPr>
          <t>가격은</t>
        </r>
        <r>
          <rPr>
            <u/>
            <sz val="12"/>
            <color indexed="81"/>
            <rFont val="Tahoma"/>
            <family val="2"/>
          </rPr>
          <t xml:space="preserve"> </t>
        </r>
        <r>
          <rPr>
            <u/>
            <sz val="12"/>
            <color indexed="81"/>
            <rFont val="돋움"/>
            <family val="3"/>
            <charset val="129"/>
          </rPr>
          <t>상승하고</t>
        </r>
        <r>
          <rPr>
            <u/>
            <sz val="12"/>
            <color indexed="81"/>
            <rFont val="Tahoma"/>
            <family val="2"/>
          </rPr>
          <t xml:space="preserve"> </t>
        </r>
        <r>
          <rPr>
            <u/>
            <sz val="12"/>
            <color indexed="81"/>
            <rFont val="돋움"/>
            <family val="3"/>
            <charset val="129"/>
          </rPr>
          <t>생산량이</t>
        </r>
        <r>
          <rPr>
            <u/>
            <sz val="12"/>
            <color indexed="81"/>
            <rFont val="Tahoma"/>
            <family val="2"/>
          </rPr>
          <t xml:space="preserve"> </t>
        </r>
        <r>
          <rPr>
            <u/>
            <sz val="12"/>
            <color indexed="81"/>
            <rFont val="돋움"/>
            <family val="3"/>
            <charset val="129"/>
          </rPr>
          <t>변화가</t>
        </r>
        <r>
          <rPr>
            <u/>
            <sz val="12"/>
            <color indexed="81"/>
            <rFont val="Tahoma"/>
            <family val="2"/>
          </rPr>
          <t xml:space="preserve"> </t>
        </r>
        <r>
          <rPr>
            <u/>
            <sz val="12"/>
            <color indexed="81"/>
            <rFont val="돋움"/>
            <family val="3"/>
            <charset val="129"/>
          </rPr>
          <t>없는</t>
        </r>
        <r>
          <rPr>
            <u/>
            <sz val="12"/>
            <color indexed="81"/>
            <rFont val="Tahoma"/>
            <family val="2"/>
          </rPr>
          <t xml:space="preserve"> </t>
        </r>
        <r>
          <rPr>
            <u/>
            <sz val="12"/>
            <color indexed="81"/>
            <rFont val="돋움"/>
            <family val="3"/>
            <charset val="129"/>
          </rPr>
          <t>경우</t>
        </r>
        <r>
          <rPr>
            <sz val="12"/>
            <color indexed="81"/>
            <rFont val="돋움"/>
            <family val="3"/>
            <charset val="129"/>
          </rPr>
          <t xml:space="preserve">
</t>
        </r>
        <r>
          <rPr>
            <sz val="12"/>
            <color indexed="81"/>
            <rFont val="Tahoma"/>
            <family val="2"/>
          </rPr>
          <t xml:space="preserve">- </t>
        </r>
        <r>
          <rPr>
            <sz val="12"/>
            <color indexed="81"/>
            <rFont val="돋움"/>
            <family val="3"/>
            <charset val="129"/>
          </rPr>
          <t>명목</t>
        </r>
        <r>
          <rPr>
            <sz val="12"/>
            <color indexed="81"/>
            <rFont val="Tahoma"/>
            <family val="2"/>
          </rPr>
          <t>GDP</t>
        </r>
        <r>
          <rPr>
            <sz val="12"/>
            <color indexed="81"/>
            <rFont val="돋움"/>
            <family val="3"/>
            <charset val="129"/>
          </rPr>
          <t>는</t>
        </r>
        <r>
          <rPr>
            <sz val="12"/>
            <color indexed="81"/>
            <rFont val="Tahoma"/>
            <family val="2"/>
          </rPr>
          <t xml:space="preserve"> </t>
        </r>
        <r>
          <rPr>
            <sz val="12"/>
            <color indexed="81"/>
            <rFont val="돋움"/>
            <family val="3"/>
            <charset val="129"/>
          </rPr>
          <t>상승하지만</t>
        </r>
        <r>
          <rPr>
            <sz val="12"/>
            <color indexed="81"/>
            <rFont val="Tahoma"/>
            <family val="2"/>
          </rPr>
          <t xml:space="preserve"> </t>
        </r>
        <r>
          <rPr>
            <sz val="12"/>
            <color indexed="81"/>
            <rFont val="돋움"/>
            <family val="3"/>
            <charset val="129"/>
          </rPr>
          <t>실질</t>
        </r>
        <r>
          <rPr>
            <sz val="12"/>
            <color indexed="81"/>
            <rFont val="Tahoma"/>
            <family val="2"/>
          </rPr>
          <t>GDP</t>
        </r>
        <r>
          <rPr>
            <sz val="12"/>
            <color indexed="81"/>
            <rFont val="돋움"/>
            <family val="3"/>
            <charset val="129"/>
          </rPr>
          <t>는</t>
        </r>
        <r>
          <rPr>
            <sz val="12"/>
            <color indexed="81"/>
            <rFont val="Tahoma"/>
            <family val="2"/>
          </rPr>
          <t xml:space="preserve"> </t>
        </r>
        <r>
          <rPr>
            <sz val="12"/>
            <color indexed="81"/>
            <rFont val="돋움"/>
            <family val="3"/>
            <charset val="129"/>
          </rPr>
          <t>변하지</t>
        </r>
        <r>
          <rPr>
            <sz val="12"/>
            <color indexed="81"/>
            <rFont val="Tahoma"/>
            <family val="2"/>
          </rPr>
          <t xml:space="preserve"> </t>
        </r>
        <r>
          <rPr>
            <sz val="12"/>
            <color indexed="81"/>
            <rFont val="돋움"/>
            <family val="3"/>
            <charset val="129"/>
          </rPr>
          <t>않으므로</t>
        </r>
        <r>
          <rPr>
            <sz val="12"/>
            <color indexed="81"/>
            <rFont val="Tahoma"/>
            <family val="2"/>
          </rPr>
          <t xml:space="preserve"> </t>
        </r>
        <r>
          <rPr>
            <sz val="12"/>
            <color indexed="81"/>
            <rFont val="돋움"/>
            <family val="3"/>
            <charset val="129"/>
          </rPr>
          <t>디플에이터는</t>
        </r>
        <r>
          <rPr>
            <sz val="12"/>
            <color indexed="81"/>
            <rFont val="Tahoma"/>
            <family val="2"/>
          </rPr>
          <t xml:space="preserve"> </t>
        </r>
        <r>
          <rPr>
            <sz val="12"/>
            <color indexed="81"/>
            <rFont val="돋움"/>
            <family val="3"/>
            <charset val="129"/>
          </rPr>
          <t>상승</t>
        </r>
      </text>
    </comment>
  </commentList>
</comments>
</file>

<file path=xl/sharedStrings.xml><?xml version="1.0" encoding="utf-8"?>
<sst xmlns="http://schemas.openxmlformats.org/spreadsheetml/2006/main" count="1573" uniqueCount="368">
  <si>
    <t>누적</t>
    <phoneticPr fontId="1" type="noConversion"/>
  </si>
  <si>
    <t>최저점(1년)</t>
    <phoneticPr fontId="1" type="noConversion"/>
  </si>
  <si>
    <t>누적</t>
    <phoneticPr fontId="1" type="noConversion"/>
  </si>
  <si>
    <t>최고점(1년)</t>
    <phoneticPr fontId="1" type="noConversion"/>
  </si>
  <si>
    <t>최고점(셀내)</t>
    <phoneticPr fontId="1" type="noConversion"/>
  </si>
  <si>
    <t>최저점(셀내)</t>
    <phoneticPr fontId="1" type="noConversion"/>
  </si>
  <si>
    <t>일본니케이</t>
    <phoneticPr fontId="1" type="noConversion"/>
  </si>
  <si>
    <t>인도네시아</t>
    <phoneticPr fontId="1" type="noConversion"/>
  </si>
  <si>
    <t>태국</t>
    <phoneticPr fontId="1" type="noConversion"/>
  </si>
  <si>
    <t>중국상해종합</t>
    <phoneticPr fontId="1" type="noConversion"/>
  </si>
  <si>
    <t>해외 지수</t>
    <phoneticPr fontId="1" type="noConversion"/>
  </si>
  <si>
    <t>나스닥종합</t>
    <phoneticPr fontId="1" type="noConversion"/>
  </si>
  <si>
    <t>S&amp;P500</t>
    <phoneticPr fontId="1" type="noConversion"/>
  </si>
  <si>
    <t>필라델-반도체</t>
    <phoneticPr fontId="1" type="noConversion"/>
  </si>
  <si>
    <t>홍콩항셍</t>
    <phoneticPr fontId="1" type="noConversion"/>
  </si>
  <si>
    <t>호주</t>
    <phoneticPr fontId="1" type="noConversion"/>
  </si>
  <si>
    <t>대만</t>
    <phoneticPr fontId="1" type="noConversion"/>
  </si>
  <si>
    <t>프랑스</t>
    <phoneticPr fontId="1" type="noConversion"/>
  </si>
  <si>
    <t>독일 DAX</t>
    <phoneticPr fontId="1" type="noConversion"/>
  </si>
  <si>
    <t>날짜</t>
    <phoneticPr fontId="1" type="noConversion"/>
  </si>
  <si>
    <t>지수 (종가 기준)</t>
    <phoneticPr fontId="1" type="noConversion"/>
  </si>
  <si>
    <t>투자자매매동향 (단위:억)</t>
    <phoneticPr fontId="1" type="noConversion"/>
  </si>
  <si>
    <t>프로그램매매 (단위:억)</t>
    <phoneticPr fontId="1" type="noConversion"/>
  </si>
  <si>
    <t>증시자금동향 (단위:억)</t>
    <phoneticPr fontId="1" type="noConversion"/>
  </si>
  <si>
    <t>코스피</t>
    <phoneticPr fontId="1" type="noConversion"/>
  </si>
  <si>
    <t>코스닥</t>
    <phoneticPr fontId="1" type="noConversion"/>
  </si>
  <si>
    <t>의약품</t>
    <phoneticPr fontId="1" type="noConversion"/>
  </si>
  <si>
    <t>제약</t>
    <phoneticPr fontId="1" type="noConversion"/>
  </si>
  <si>
    <t>외국인</t>
    <phoneticPr fontId="1" type="noConversion"/>
  </si>
  <si>
    <t>개인</t>
    <phoneticPr fontId="1" type="noConversion"/>
  </si>
  <si>
    <t>기관계</t>
    <phoneticPr fontId="1" type="noConversion"/>
  </si>
  <si>
    <t>차익</t>
    <phoneticPr fontId="1" type="noConversion"/>
  </si>
  <si>
    <t>비차익</t>
    <phoneticPr fontId="1" type="noConversion"/>
  </si>
  <si>
    <t>고객예탁금</t>
    <phoneticPr fontId="1" type="noConversion"/>
  </si>
  <si>
    <t>선물거래예수금</t>
    <phoneticPr fontId="1" type="noConversion"/>
  </si>
  <si>
    <t>위탁자미수금</t>
    <phoneticPr fontId="1" type="noConversion"/>
  </si>
  <si>
    <t>신용융자잔고</t>
    <phoneticPr fontId="1" type="noConversion"/>
  </si>
  <si>
    <t>펀드설정잔액</t>
    <phoneticPr fontId="1" type="noConversion"/>
  </si>
  <si>
    <t>주요 뉴스 및 시황</t>
    <phoneticPr fontId="1" type="noConversion"/>
  </si>
  <si>
    <t>인도</t>
    <phoneticPr fontId="1" type="noConversion"/>
  </si>
  <si>
    <t>원/달러</t>
    <phoneticPr fontId="1" type="noConversion"/>
  </si>
  <si>
    <t>다우존스</t>
    <phoneticPr fontId="1" type="noConversion"/>
  </si>
  <si>
    <t>최고점(1년)</t>
    <phoneticPr fontId="1" type="noConversion"/>
  </si>
  <si>
    <t>최저점(1년)</t>
    <phoneticPr fontId="1" type="noConversion"/>
  </si>
  <si>
    <t>추세</t>
    <phoneticPr fontId="1" type="noConversion"/>
  </si>
  <si>
    <t>상황</t>
    <phoneticPr fontId="1" type="noConversion"/>
  </si>
  <si>
    <t>상황</t>
    <phoneticPr fontId="1" type="noConversion"/>
  </si>
  <si>
    <t>추세</t>
    <phoneticPr fontId="1" type="noConversion"/>
  </si>
  <si>
    <t>강보합</t>
    <phoneticPr fontId="1" type="noConversion"/>
  </si>
  <si>
    <t>추세</t>
    <phoneticPr fontId="1" type="noConversion"/>
  </si>
  <si>
    <t>약보합</t>
    <phoneticPr fontId="1" type="noConversion"/>
  </si>
  <si>
    <t>추세</t>
    <phoneticPr fontId="1" type="noConversion"/>
  </si>
  <si>
    <t>상승세</t>
    <phoneticPr fontId="1" type="noConversion"/>
  </si>
  <si>
    <t>추세</t>
    <phoneticPr fontId="1" type="noConversion"/>
  </si>
  <si>
    <t>추세</t>
    <phoneticPr fontId="1" type="noConversion"/>
  </si>
  <si>
    <t>하락세</t>
    <phoneticPr fontId="1" type="noConversion"/>
  </si>
  <si>
    <t>현재지수</t>
    <phoneticPr fontId="1" type="noConversion"/>
  </si>
  <si>
    <t>현재지수</t>
    <phoneticPr fontId="1" type="noConversion"/>
  </si>
  <si>
    <t>현재지수</t>
    <phoneticPr fontId="1" type="noConversion"/>
  </si>
  <si>
    <t>어제지수</t>
    <phoneticPr fontId="1" type="noConversion"/>
  </si>
  <si>
    <t>최고지수</t>
    <phoneticPr fontId="1" type="noConversion"/>
  </si>
  <si>
    <t>최저지수</t>
    <phoneticPr fontId="1" type="noConversion"/>
  </si>
  <si>
    <t>어제지수</t>
    <phoneticPr fontId="1" type="noConversion"/>
  </si>
  <si>
    <t>어제지수</t>
    <phoneticPr fontId="1" type="noConversion"/>
  </si>
  <si>
    <t>최고지수</t>
    <phoneticPr fontId="1" type="noConversion"/>
  </si>
  <si>
    <t>최저지수</t>
    <phoneticPr fontId="1" type="noConversion"/>
  </si>
  <si>
    <t>전고점</t>
    <phoneticPr fontId="1" type="noConversion"/>
  </si>
  <si>
    <t>80하단</t>
    <phoneticPr fontId="1" type="noConversion"/>
  </si>
  <si>
    <t>80중단</t>
    <phoneticPr fontId="1" type="noConversion"/>
  </si>
  <si>
    <t>80상단</t>
    <phoneticPr fontId="1" type="noConversion"/>
  </si>
  <si>
    <t>240하단</t>
    <phoneticPr fontId="1" type="noConversion"/>
  </si>
  <si>
    <t>240중단</t>
    <phoneticPr fontId="1" type="noConversion"/>
  </si>
  <si>
    <t>240상단</t>
    <phoneticPr fontId="1" type="noConversion"/>
  </si>
  <si>
    <t>20일선</t>
    <phoneticPr fontId="1" type="noConversion"/>
  </si>
  <si>
    <t>전전고점</t>
    <phoneticPr fontId="1" type="noConversion"/>
  </si>
  <si>
    <t>하락추세선</t>
    <phoneticPr fontId="1" type="noConversion"/>
  </si>
  <si>
    <t>상승추세선</t>
    <phoneticPr fontId="1" type="noConversion"/>
  </si>
  <si>
    <t>5일선</t>
    <phoneticPr fontId="1" type="noConversion"/>
  </si>
  <si>
    <t>38% 조정</t>
    <phoneticPr fontId="1" type="noConversion"/>
  </si>
  <si>
    <t>50% 조정</t>
    <phoneticPr fontId="1" type="noConversion"/>
  </si>
  <si>
    <t>골크 / 
데크</t>
    <phoneticPr fontId="1" type="noConversion"/>
  </si>
  <si>
    <t>최신화 날짜 (2020.01.01)</t>
    <phoneticPr fontId="1" type="noConversion"/>
  </si>
  <si>
    <t>7일기준</t>
    <phoneticPr fontId="1" type="noConversion"/>
  </si>
  <si>
    <t>30일기준</t>
    <phoneticPr fontId="1" type="noConversion"/>
  </si>
  <si>
    <t>60일기준</t>
    <phoneticPr fontId="1" type="noConversion"/>
  </si>
  <si>
    <t>7일기준</t>
    <phoneticPr fontId="1" type="noConversion"/>
  </si>
  <si>
    <t>10일기준</t>
    <phoneticPr fontId="1" type="noConversion"/>
  </si>
  <si>
    <t>30일기준</t>
    <phoneticPr fontId="1" type="noConversion"/>
  </si>
  <si>
    <t>매매 추세</t>
    <phoneticPr fontId="1" type="noConversion"/>
  </si>
  <si>
    <t>30일기준</t>
    <phoneticPr fontId="1" type="noConversion"/>
  </si>
  <si>
    <t>60일기준</t>
    <phoneticPr fontId="1" type="noConversion"/>
  </si>
  <si>
    <t>매매추세</t>
    <phoneticPr fontId="1" type="noConversion"/>
  </si>
  <si>
    <t>3일기준</t>
    <phoneticPr fontId="1" type="noConversion"/>
  </si>
  <si>
    <t>3일기준</t>
    <phoneticPr fontId="1" type="noConversion"/>
  </si>
  <si>
    <t>?</t>
    <phoneticPr fontId="1" type="noConversion"/>
  </si>
  <si>
    <t>MSCI EM</t>
    <phoneticPr fontId="1" type="noConversion"/>
  </si>
  <si>
    <t>2월</t>
    <phoneticPr fontId="1" type="noConversion"/>
  </si>
  <si>
    <t>5월</t>
    <phoneticPr fontId="1" type="noConversion"/>
  </si>
  <si>
    <t>8월</t>
    <phoneticPr fontId="1" type="noConversion"/>
  </si>
  <si>
    <t>11월</t>
    <phoneticPr fontId="1" type="noConversion"/>
  </si>
  <si>
    <t>비중 ?</t>
    <phoneticPr fontId="1" type="noConversion"/>
  </si>
  <si>
    <t>?</t>
    <phoneticPr fontId="1" type="noConversion"/>
  </si>
  <si>
    <t>내년</t>
    <phoneticPr fontId="1" type="noConversion"/>
  </si>
  <si>
    <t>?</t>
    <phoneticPr fontId="1" type="noConversion"/>
  </si>
  <si>
    <t>고객예탁금 상승</t>
    <phoneticPr fontId="1" type="noConversion"/>
  </si>
  <si>
    <t xml:space="preserve"> = 주식 투자 상승</t>
  </si>
  <si>
    <t>위탁자미수금 상승</t>
    <phoneticPr fontId="1" type="noConversion"/>
  </si>
  <si>
    <t xml:space="preserve"> = 개인의 무리한 투자 상승</t>
  </si>
  <si>
    <t>신용융자잔고 상승</t>
    <phoneticPr fontId="1" type="noConversion"/>
  </si>
  <si>
    <t xml:space="preserve"> = 위험자산 투자 상승</t>
  </si>
  <si>
    <t>개인이 주식을 구매하면</t>
    <phoneticPr fontId="1" type="noConversion"/>
  </si>
  <si>
    <t>예수금으로 빠져나가는데</t>
    <phoneticPr fontId="1" type="noConversion"/>
  </si>
  <si>
    <t>이것을 현금으로 내지못하면</t>
    <phoneticPr fontId="1" type="noConversion"/>
  </si>
  <si>
    <t>다음날 주식에서 매도가 됨</t>
    <phoneticPr fontId="1" type="noConversion"/>
  </si>
  <si>
    <t>이때 내지못한 금액을</t>
    <phoneticPr fontId="1" type="noConversion"/>
  </si>
  <si>
    <t>위탁자 미수금이라고 함</t>
    <phoneticPr fontId="1" type="noConversion"/>
  </si>
  <si>
    <t>개인이 주식에 투자를 하는데</t>
    <phoneticPr fontId="1" type="noConversion"/>
  </si>
  <si>
    <t>자신의 현금이 없으니깐</t>
    <phoneticPr fontId="1" type="noConversion"/>
  </si>
  <si>
    <t>신용을 담보로하여 은행에서</t>
    <phoneticPr fontId="1" type="noConversion"/>
  </si>
  <si>
    <t>돈을 빌려서 투자를 함</t>
    <phoneticPr fontId="1" type="noConversion"/>
  </si>
  <si>
    <t>그러면 신용융자잔고가 늘어남</t>
    <phoneticPr fontId="1" type="noConversion"/>
  </si>
  <si>
    <t>고객예탁금이란</t>
    <phoneticPr fontId="1" type="noConversion"/>
  </si>
  <si>
    <t>개인이 주식에 투자하기위해</t>
    <phoneticPr fontId="1" type="noConversion"/>
  </si>
  <si>
    <t>증권계좌에 넣어놓은 돈을</t>
    <phoneticPr fontId="1" type="noConversion"/>
  </si>
  <si>
    <t>의미함</t>
    <phoneticPr fontId="1" type="noConversion"/>
  </si>
  <si>
    <t>즉, 고객예탁금이 증가한다는</t>
    <phoneticPr fontId="1" type="noConversion"/>
  </si>
  <si>
    <t>것은 주식투자가 활성화됨을</t>
    <phoneticPr fontId="1" type="noConversion"/>
  </si>
  <si>
    <t>금</t>
    <phoneticPr fontId="1" type="noConversion"/>
  </si>
  <si>
    <t>구리 현물</t>
    <phoneticPr fontId="1" type="noConversion"/>
  </si>
  <si>
    <t>국고채권 10년</t>
    <phoneticPr fontId="1" type="noConversion"/>
  </si>
  <si>
    <t>T-Note 5년</t>
    <phoneticPr fontId="1" type="noConversion"/>
  </si>
  <si>
    <t>국고채권 5년</t>
    <phoneticPr fontId="1" type="noConversion"/>
  </si>
  <si>
    <t>T-Note 10년</t>
    <phoneticPr fontId="1" type="noConversion"/>
  </si>
  <si>
    <t>국고채권 3년</t>
    <phoneticPr fontId="1" type="noConversion"/>
  </si>
  <si>
    <t>T-Note 1년</t>
    <phoneticPr fontId="1" type="noConversion"/>
  </si>
  <si>
    <t>구리가격과 증시 관계</t>
    <phoneticPr fontId="1" type="noConversion"/>
  </si>
  <si>
    <t>T-NOTE와 증시 관계</t>
    <phoneticPr fontId="1" type="noConversion"/>
  </si>
  <si>
    <t>2020.01.10 최신화</t>
    <phoneticPr fontId="1" type="noConversion"/>
  </si>
  <si>
    <t>경기동행지수순환변동치</t>
    <phoneticPr fontId="1" type="noConversion"/>
  </si>
  <si>
    <t>경기선행지수순환변동치</t>
    <phoneticPr fontId="1" type="noConversion"/>
  </si>
  <si>
    <t>전산업생산지수(농림어업제외)</t>
    <phoneticPr fontId="1" type="noConversion"/>
  </si>
  <si>
    <t>2012년 평균</t>
    <phoneticPr fontId="1" type="noConversion"/>
  </si>
  <si>
    <t>2013년 평균</t>
    <phoneticPr fontId="1" type="noConversion"/>
  </si>
  <si>
    <t>2014년 평균</t>
    <phoneticPr fontId="1" type="noConversion"/>
  </si>
  <si>
    <t>2015년 평균</t>
    <phoneticPr fontId="1" type="noConversion"/>
  </si>
  <si>
    <t>2016년 평균</t>
    <phoneticPr fontId="1" type="noConversion"/>
  </si>
  <si>
    <t>2017년 평균</t>
    <phoneticPr fontId="1" type="noConversion"/>
  </si>
  <si>
    <t>2018년 평균</t>
    <phoneticPr fontId="1" type="noConversion"/>
  </si>
  <si>
    <r>
      <t>제조업부채비율</t>
    </r>
    <r>
      <rPr>
        <b/>
        <sz val="11"/>
        <color rgb="FF7030A0"/>
        <rFont val="맑은 고딕"/>
        <family val="3"/>
        <charset val="129"/>
        <scheme val="minor"/>
      </rPr>
      <t>(년)</t>
    </r>
    <phoneticPr fontId="1" type="noConversion"/>
  </si>
  <si>
    <t>제조업매출액세전순이익</t>
    <phoneticPr fontId="1" type="noConversion"/>
  </si>
  <si>
    <r>
      <t>제조업매출액증감률</t>
    </r>
    <r>
      <rPr>
        <b/>
        <sz val="11"/>
        <color rgb="FF7030A0"/>
        <rFont val="맑은 고딕"/>
        <family val="3"/>
        <charset val="129"/>
        <scheme val="minor"/>
      </rPr>
      <t>(년)</t>
    </r>
    <phoneticPr fontId="1" type="noConversion"/>
  </si>
  <si>
    <t>1999년</t>
  </si>
  <si>
    <t>1999년</t>
    <phoneticPr fontId="1" type="noConversion"/>
  </si>
  <si>
    <t>2000년</t>
  </si>
  <si>
    <t>2001년</t>
  </si>
  <si>
    <t>2002년</t>
  </si>
  <si>
    <t>2003년</t>
  </si>
  <si>
    <t>2004년</t>
  </si>
  <si>
    <t>2005년</t>
  </si>
  <si>
    <t>2006년</t>
  </si>
  <si>
    <t>2007년</t>
  </si>
  <si>
    <t>2008년</t>
  </si>
  <si>
    <t>2009년</t>
  </si>
  <si>
    <t>2010년</t>
  </si>
  <si>
    <t>2011년</t>
  </si>
  <si>
    <t>2012년</t>
  </si>
  <si>
    <t>2013년</t>
  </si>
  <si>
    <t>2014년</t>
  </si>
  <si>
    <t>2015년</t>
  </si>
  <si>
    <t>2016년</t>
  </si>
  <si>
    <t>2017년</t>
  </si>
  <si>
    <t>2018년</t>
  </si>
  <si>
    <t>2002년</t>
    <phoneticPr fontId="1" type="noConversion"/>
  </si>
  <si>
    <r>
      <t>1인당GNI</t>
    </r>
    <r>
      <rPr>
        <b/>
        <sz val="11"/>
        <rFont val="맑은 고딕"/>
        <family val="3"/>
        <charset val="129"/>
        <scheme val="minor"/>
      </rPr>
      <t>(단위:달러)</t>
    </r>
    <r>
      <rPr>
        <b/>
        <sz val="11"/>
        <color rgb="FF7030A0"/>
        <rFont val="맑은 고딕"/>
        <family val="3"/>
        <charset val="129"/>
        <scheme val="minor"/>
      </rPr>
      <t>(년)</t>
    </r>
    <phoneticPr fontId="1" type="noConversion"/>
  </si>
  <si>
    <r>
      <t>주택보급률</t>
    </r>
    <r>
      <rPr>
        <b/>
        <sz val="11"/>
        <color rgb="FF7030A0"/>
        <rFont val="맑은 고딕"/>
        <family val="3"/>
        <charset val="129"/>
        <scheme val="minor"/>
      </rPr>
      <t>(년)</t>
    </r>
    <phoneticPr fontId="1" type="noConversion"/>
  </si>
  <si>
    <r>
      <t>수출입의대GNI비율</t>
    </r>
    <r>
      <rPr>
        <b/>
        <sz val="11"/>
        <color rgb="FF7030A0"/>
        <rFont val="맑은 고딕"/>
        <family val="3"/>
        <charset val="129"/>
        <scheme val="minor"/>
      </rPr>
      <t>(년)</t>
    </r>
    <phoneticPr fontId="1" type="noConversion"/>
  </si>
  <si>
    <t>기준금리</t>
    <phoneticPr fontId="1" type="noConversion"/>
  </si>
  <si>
    <t>국민소독, 경기, 기업경영</t>
    <phoneticPr fontId="1" type="noConversion"/>
  </si>
  <si>
    <t>2001년</t>
    <phoneticPr fontId="1" type="noConversion"/>
  </si>
  <si>
    <t>2019년</t>
  </si>
  <si>
    <t>2020년</t>
  </si>
  <si>
    <t>월, 분기, 년 단위 확인(2020.01)</t>
    <phoneticPr fontId="1" type="noConversion"/>
  </si>
  <si>
    <t>1998년</t>
    <phoneticPr fontId="1" type="noConversion"/>
  </si>
  <si>
    <t>2011년</t>
    <phoneticPr fontId="1" type="noConversion"/>
  </si>
  <si>
    <r>
      <t>국내총투자율</t>
    </r>
    <r>
      <rPr>
        <b/>
        <sz val="11"/>
        <color rgb="FF00B0F0"/>
        <rFont val="맑은 고딕"/>
        <family val="3"/>
        <charset val="129"/>
        <scheme val="minor"/>
      </rPr>
      <t>(분기)</t>
    </r>
    <phoneticPr fontId="1" type="noConversion"/>
  </si>
  <si>
    <r>
      <t>가구당월평균소득</t>
    </r>
    <r>
      <rPr>
        <b/>
        <sz val="11"/>
        <color rgb="FF00B0F0"/>
        <rFont val="맑은 고딕"/>
        <family val="3"/>
        <charset val="129"/>
        <scheme val="minor"/>
      </rPr>
      <t>(분기)</t>
    </r>
    <phoneticPr fontId="1" type="noConversion"/>
  </si>
  <si>
    <r>
      <t>가계신용</t>
    </r>
    <r>
      <rPr>
        <b/>
        <sz val="11"/>
        <color rgb="FF00B0F0"/>
        <rFont val="맑은 고딕"/>
        <family val="3"/>
        <charset val="129"/>
        <scheme val="minor"/>
      </rPr>
      <t>(분기)</t>
    </r>
    <phoneticPr fontId="1" type="noConversion"/>
  </si>
  <si>
    <r>
      <t>대외채무</t>
    </r>
    <r>
      <rPr>
        <b/>
        <sz val="11"/>
        <color rgb="FF00B0F0"/>
        <rFont val="맑은 고딕"/>
        <family val="3"/>
        <charset val="129"/>
        <scheme val="minor"/>
      </rPr>
      <t>(분기)</t>
    </r>
    <phoneticPr fontId="1" type="noConversion"/>
  </si>
  <si>
    <t>경제관련 사회통계</t>
    <phoneticPr fontId="1" type="noConversion"/>
  </si>
  <si>
    <t>2014 4분기</t>
    <phoneticPr fontId="1" type="noConversion"/>
  </si>
  <si>
    <t>2015 1분기</t>
    <phoneticPr fontId="1" type="noConversion"/>
  </si>
  <si>
    <t>2015 2분기</t>
    <phoneticPr fontId="1" type="noConversion"/>
  </si>
  <si>
    <t>2015 3분기</t>
    <phoneticPr fontId="1" type="noConversion"/>
  </si>
  <si>
    <t>2015 4분기</t>
    <phoneticPr fontId="1" type="noConversion"/>
  </si>
  <si>
    <t>2016 1분기</t>
    <phoneticPr fontId="1" type="noConversion"/>
  </si>
  <si>
    <t>2016 2분기</t>
    <phoneticPr fontId="1" type="noConversion"/>
  </si>
  <si>
    <t>2016 3분기</t>
    <phoneticPr fontId="1" type="noConversion"/>
  </si>
  <si>
    <t>2016 4분기</t>
    <phoneticPr fontId="1" type="noConversion"/>
  </si>
  <si>
    <t>2017 1분기</t>
    <phoneticPr fontId="1" type="noConversion"/>
  </si>
  <si>
    <t>2017 2분기</t>
    <phoneticPr fontId="1" type="noConversion"/>
  </si>
  <si>
    <t>2017 3분기</t>
    <phoneticPr fontId="1" type="noConversion"/>
  </si>
  <si>
    <t>2017 4분기</t>
    <phoneticPr fontId="1" type="noConversion"/>
  </si>
  <si>
    <t>2018 1분기</t>
    <phoneticPr fontId="1" type="noConversion"/>
  </si>
  <si>
    <t>2018 2분기</t>
    <phoneticPr fontId="1" type="noConversion"/>
  </si>
  <si>
    <t>2018 3분기</t>
    <phoneticPr fontId="1" type="noConversion"/>
  </si>
  <si>
    <t>2018 4분기</t>
    <phoneticPr fontId="1" type="noConversion"/>
  </si>
  <si>
    <t>2019 1분기</t>
    <phoneticPr fontId="1" type="noConversion"/>
  </si>
  <si>
    <t>2019 2분기</t>
    <phoneticPr fontId="1" type="noConversion"/>
  </si>
  <si>
    <t>2019 3분기</t>
    <phoneticPr fontId="1" type="noConversion"/>
  </si>
  <si>
    <t>2012년</t>
    <phoneticPr fontId="1" type="noConversion"/>
  </si>
  <si>
    <t>2013년</t>
    <phoneticPr fontId="1" type="noConversion"/>
  </si>
  <si>
    <t>2014년</t>
    <phoneticPr fontId="1" type="noConversion"/>
  </si>
  <si>
    <t>2010년</t>
    <phoneticPr fontId="1" type="noConversion"/>
  </si>
  <si>
    <r>
      <t>제조업업황실적BSI</t>
    </r>
    <r>
      <rPr>
        <b/>
        <sz val="11"/>
        <color theme="9" tint="-0.249977111117893"/>
        <rFont val="맑은 고딕"/>
        <family val="3"/>
        <charset val="129"/>
        <scheme val="minor"/>
      </rPr>
      <t>(월)</t>
    </r>
    <phoneticPr fontId="1" type="noConversion"/>
  </si>
  <si>
    <r>
      <t>소비자심리지수</t>
    </r>
    <r>
      <rPr>
        <b/>
        <sz val="11"/>
        <color theme="9" tint="-0.249977111117893"/>
        <rFont val="맑은 고딕"/>
        <family val="3"/>
        <charset val="129"/>
        <scheme val="minor"/>
      </rPr>
      <t>(월)</t>
    </r>
    <phoneticPr fontId="1" type="noConversion"/>
  </si>
  <si>
    <r>
      <t>경제심리지수</t>
    </r>
    <r>
      <rPr>
        <b/>
        <sz val="11"/>
        <color theme="9" tint="-0.249977111117893"/>
        <rFont val="맑은 고딕"/>
        <family val="3"/>
        <charset val="129"/>
        <scheme val="minor"/>
      </rPr>
      <t>(월)</t>
    </r>
    <phoneticPr fontId="1" type="noConversion"/>
  </si>
  <si>
    <r>
      <t>제조업생산지수</t>
    </r>
    <r>
      <rPr>
        <b/>
        <sz val="11"/>
        <color theme="9" tint="-0.249977111117893"/>
        <rFont val="맑은 고딕"/>
        <family val="3"/>
        <charset val="129"/>
        <scheme val="minor"/>
      </rPr>
      <t>(월)</t>
    </r>
    <phoneticPr fontId="1" type="noConversion"/>
  </si>
  <si>
    <r>
      <t>서비스업생산지수</t>
    </r>
    <r>
      <rPr>
        <b/>
        <sz val="11"/>
        <color theme="9" tint="-0.249977111117893"/>
        <rFont val="맑은 고딕"/>
        <family val="3"/>
        <charset val="129"/>
        <scheme val="minor"/>
      </rPr>
      <t>(월)</t>
    </r>
    <phoneticPr fontId="1" type="noConversion"/>
  </si>
  <si>
    <r>
      <t>도소매업지수</t>
    </r>
    <r>
      <rPr>
        <b/>
        <sz val="11"/>
        <color theme="9" tint="-0.249977111117893"/>
        <rFont val="맑은 고딕"/>
        <family val="3"/>
        <charset val="129"/>
        <scheme val="minor"/>
      </rPr>
      <t>(월)</t>
    </r>
    <phoneticPr fontId="1" type="noConversion"/>
  </si>
  <si>
    <r>
      <t>자동차판매업지수</t>
    </r>
    <r>
      <rPr>
        <b/>
        <sz val="11"/>
        <color theme="9" tint="-0.249977111117893"/>
        <rFont val="맑은 고딕"/>
        <family val="3"/>
        <charset val="129"/>
        <scheme val="minor"/>
      </rPr>
      <t>(월)</t>
    </r>
    <phoneticPr fontId="1" type="noConversion"/>
  </si>
  <si>
    <r>
      <t>소매판매액지수</t>
    </r>
    <r>
      <rPr>
        <b/>
        <sz val="11"/>
        <color theme="9" tint="-0.249977111117893"/>
        <rFont val="맑은 고딕"/>
        <family val="3"/>
        <charset val="129"/>
        <scheme val="minor"/>
      </rPr>
      <t>(월)</t>
    </r>
    <phoneticPr fontId="1" type="noConversion"/>
  </si>
  <si>
    <r>
      <t>개인신용카드 사용액</t>
    </r>
    <r>
      <rPr>
        <b/>
        <sz val="11"/>
        <color theme="9" tint="-0.249977111117893"/>
        <rFont val="맑은 고딕"/>
        <family val="3"/>
        <charset val="129"/>
        <scheme val="minor"/>
      </rPr>
      <t>(월)</t>
    </r>
    <phoneticPr fontId="1" type="noConversion"/>
  </si>
  <si>
    <t>2012년 합계</t>
    <phoneticPr fontId="1" type="noConversion"/>
  </si>
  <si>
    <t>2013년 합계</t>
    <phoneticPr fontId="1" type="noConversion"/>
  </si>
  <si>
    <t>2014년 합계</t>
    <phoneticPr fontId="1" type="noConversion"/>
  </si>
  <si>
    <t>2015년 합계</t>
    <phoneticPr fontId="1" type="noConversion"/>
  </si>
  <si>
    <t>2016년 합계</t>
    <phoneticPr fontId="1" type="noConversion"/>
  </si>
  <si>
    <t>2017년 합계</t>
    <phoneticPr fontId="1" type="noConversion"/>
  </si>
  <si>
    <t>2018년 합계</t>
    <phoneticPr fontId="1" type="noConversion"/>
  </si>
  <si>
    <t>소비자물가지수</t>
    <phoneticPr fontId="1" type="noConversion"/>
  </si>
  <si>
    <t>생활물가지수</t>
    <phoneticPr fontId="1" type="noConversion"/>
  </si>
  <si>
    <t>생산자물가지수</t>
    <phoneticPr fontId="1" type="noConversion"/>
  </si>
  <si>
    <t>수출물가지수</t>
    <phoneticPr fontId="1" type="noConversion"/>
  </si>
  <si>
    <t>수입물가지수</t>
    <phoneticPr fontId="1" type="noConversion"/>
  </si>
  <si>
    <t>주택매매가격지수</t>
    <phoneticPr fontId="1" type="noConversion"/>
  </si>
  <si>
    <t>주택전세가격지수</t>
    <phoneticPr fontId="1" type="noConversion"/>
  </si>
  <si>
    <t>수출금액지수</t>
    <phoneticPr fontId="1" type="noConversion"/>
  </si>
  <si>
    <t>수입금액지수</t>
    <phoneticPr fontId="1" type="noConversion"/>
  </si>
  <si>
    <t>2019년 추정</t>
    <phoneticPr fontId="1" type="noConversion"/>
  </si>
  <si>
    <t>2019년 추정</t>
    <phoneticPr fontId="1" type="noConversion"/>
  </si>
  <si>
    <t>M1(단위 : 십억원)</t>
    <phoneticPr fontId="1" type="noConversion"/>
  </si>
  <si>
    <t>M2(단위 : 십억원)</t>
    <phoneticPr fontId="1" type="noConversion"/>
  </si>
  <si>
    <t>Lf(단위 : 십억원)</t>
    <phoneticPr fontId="1" type="noConversion"/>
  </si>
  <si>
    <t>L(단위 : 십억원)</t>
    <phoneticPr fontId="1" type="noConversion"/>
  </si>
  <si>
    <t>예금은행총예금(단위:십억)</t>
    <phoneticPr fontId="1" type="noConversion"/>
  </si>
  <si>
    <t>예금은행대출금(단위 :십억)</t>
    <phoneticPr fontId="1" type="noConversion"/>
  </si>
  <si>
    <t>가계대출연체율(%)</t>
    <phoneticPr fontId="1" type="noConversion"/>
  </si>
  <si>
    <t>예금은행 수신금리(연%)</t>
    <phoneticPr fontId="1" type="noConversion"/>
  </si>
  <si>
    <t>예금은행 대출금리(연%)</t>
    <phoneticPr fontId="1" type="noConversion"/>
  </si>
  <si>
    <t>주식거래대금(단위 : 천억)</t>
    <phoneticPr fontId="1" type="noConversion"/>
  </si>
  <si>
    <t>채권거래대금(단위 : 천억)</t>
    <phoneticPr fontId="1" type="noConversion"/>
  </si>
  <si>
    <t>국고채발행액(단위 : 십억)</t>
    <phoneticPr fontId="1" type="noConversion"/>
  </si>
  <si>
    <t>금융계정(단위:백만달러)</t>
    <phoneticPr fontId="1" type="noConversion"/>
  </si>
  <si>
    <t>직접투자(자산)(단위:백만달러)</t>
    <phoneticPr fontId="1" type="noConversion"/>
  </si>
  <si>
    <t>직접투자(부채)(단위:백만달러)</t>
    <phoneticPr fontId="1" type="noConversion"/>
  </si>
  <si>
    <t>2019년</t>
    <phoneticPr fontId="1" type="noConversion"/>
  </si>
  <si>
    <t>* 국고채권과 증시 관계 *
1. 국고채권이란?
: 국가가 일시적으로 경비를 충당하기 휘하여 발행하는 단기의 국채 증권
2. 국고채권이 망하려면?
: 국가가 망하지 않는 한 국고채권이 망하지 않는다.(그만큼 안전자산)
3. 3년, 5년, 10년물 간의 금리차이
: 당연히 적금도 오래들면 금리가 높듯이 년수가 높을수록 금리가 높음
But! 단기간 국고채권이 장기간 국고채권의 금리를 넘어선다면?
-&gt; 경기 침체가 임박헀다는 전망
-&gt; 장기 국채로 자금이 몰리면서 단기 국채와 금리차가 줄어들거나 역전
4. 국고채권이 상승 또는 하락 한다면 어떤 신호?
1) 상승 : 국고채권 투자자가 줄어들어 금리가 금리가 올라간다.(즉, 위험자산 선호)
2) 하락 : 국고채권 투자자가 늘어나 금리가 낮아진다.(즉, 안전자산을 선호한다)</t>
    <phoneticPr fontId="1" type="noConversion"/>
  </si>
  <si>
    <t>1)</t>
    <phoneticPr fontId="1" type="noConversion"/>
  </si>
  <si>
    <t>2)</t>
    <phoneticPr fontId="1" type="noConversion"/>
  </si>
  <si>
    <t>3)</t>
    <phoneticPr fontId="1" type="noConversion"/>
  </si>
  <si>
    <t>4)</t>
    <phoneticPr fontId="1" type="noConversion"/>
  </si>
  <si>
    <t>5)</t>
    <phoneticPr fontId="1" type="noConversion"/>
  </si>
  <si>
    <t>순번</t>
    <phoneticPr fontId="1" type="noConversion"/>
  </si>
  <si>
    <t>우리 증시 개선할 점</t>
    <phoneticPr fontId="1" type="noConversion"/>
  </si>
  <si>
    <t>6)</t>
    <phoneticPr fontId="1" type="noConversion"/>
  </si>
  <si>
    <t>7)</t>
    <phoneticPr fontId="1" type="noConversion"/>
  </si>
  <si>
    <t>8)</t>
    <phoneticPr fontId="1" type="noConversion"/>
  </si>
  <si>
    <t>9)</t>
    <phoneticPr fontId="1" type="noConversion"/>
  </si>
  <si>
    <t>10)</t>
    <phoneticPr fontId="1" type="noConversion"/>
  </si>
  <si>
    <t>11)</t>
    <phoneticPr fontId="1" type="noConversion"/>
  </si>
  <si>
    <t>12)</t>
    <phoneticPr fontId="1" type="noConversion"/>
  </si>
  <si>
    <t>13)</t>
    <phoneticPr fontId="1" type="noConversion"/>
  </si>
  <si>
    <t>14)</t>
    <phoneticPr fontId="1" type="noConversion"/>
  </si>
  <si>
    <t>15)</t>
    <phoneticPr fontId="1" type="noConversion"/>
  </si>
  <si>
    <t>16)</t>
    <phoneticPr fontId="1" type="noConversion"/>
  </si>
  <si>
    <t>17)</t>
    <phoneticPr fontId="1" type="noConversion"/>
  </si>
  <si>
    <t>18)</t>
    <phoneticPr fontId="1" type="noConversion"/>
  </si>
  <si>
    <t>19)</t>
    <phoneticPr fontId="1" type="noConversion"/>
  </si>
  <si>
    <t>20)</t>
    <phoneticPr fontId="1" type="noConversion"/>
  </si>
  <si>
    <t>21)</t>
    <phoneticPr fontId="1" type="noConversion"/>
  </si>
  <si>
    <t>22)</t>
    <phoneticPr fontId="1" type="noConversion"/>
  </si>
  <si>
    <t>23)</t>
    <phoneticPr fontId="1" type="noConversion"/>
  </si>
  <si>
    <t>24)</t>
    <phoneticPr fontId="1" type="noConversion"/>
  </si>
  <si>
    <t>25)</t>
    <phoneticPr fontId="1" type="noConversion"/>
  </si>
  <si>
    <t>26)</t>
    <phoneticPr fontId="1" type="noConversion"/>
  </si>
  <si>
    <t>27)</t>
    <phoneticPr fontId="1" type="noConversion"/>
  </si>
  <si>
    <t>28)</t>
    <phoneticPr fontId="1" type="noConversion"/>
  </si>
  <si>
    <t>29)</t>
    <phoneticPr fontId="1" type="noConversion"/>
  </si>
  <si>
    <t>30)</t>
    <phoneticPr fontId="1" type="noConversion"/>
  </si>
  <si>
    <t>31)</t>
    <phoneticPr fontId="1" type="noConversion"/>
  </si>
  <si>
    <t>32)</t>
    <phoneticPr fontId="1" type="noConversion"/>
  </si>
  <si>
    <t>33)</t>
    <phoneticPr fontId="1" type="noConversion"/>
  </si>
  <si>
    <t>34)</t>
    <phoneticPr fontId="1" type="noConversion"/>
  </si>
  <si>
    <t>35)</t>
    <phoneticPr fontId="1" type="noConversion"/>
  </si>
  <si>
    <t>36)</t>
    <phoneticPr fontId="1" type="noConversion"/>
  </si>
  <si>
    <t>37)</t>
    <phoneticPr fontId="1" type="noConversion"/>
  </si>
  <si>
    <t>38)</t>
    <phoneticPr fontId="1" type="noConversion"/>
  </si>
  <si>
    <t>개선 된다면 변화</t>
    <phoneticPr fontId="1" type="noConversion"/>
  </si>
  <si>
    <t>주 52 시간제 근무 축소 필요</t>
    <phoneticPr fontId="1" type="noConversion"/>
  </si>
  <si>
    <t>외국인들이 한국에 회사 설립 활발해 잘 것</t>
    <phoneticPr fontId="1" type="noConversion"/>
  </si>
  <si>
    <t>공매도 금지 필요</t>
    <phoneticPr fontId="1" type="noConversion"/>
  </si>
  <si>
    <t>개선할점</t>
    <phoneticPr fontId="1" type="noConversion"/>
  </si>
  <si>
    <t>호재</t>
    <phoneticPr fontId="1" type="noConversion"/>
  </si>
  <si>
    <t>악재</t>
    <phoneticPr fontId="1" type="noConversion"/>
  </si>
  <si>
    <t>오일</t>
    <phoneticPr fontId="1" type="noConversion"/>
  </si>
  <si>
    <t>골드</t>
    <phoneticPr fontId="1" type="noConversion"/>
  </si>
  <si>
    <t>호주달러</t>
    <phoneticPr fontId="1" type="noConversion"/>
  </si>
  <si>
    <t>S&amp;P</t>
    <phoneticPr fontId="1" type="noConversion"/>
  </si>
  <si>
    <t>파운드</t>
    <phoneticPr fontId="1" type="noConversion"/>
  </si>
  <si>
    <t>엔화</t>
    <phoneticPr fontId="1" type="noConversion"/>
  </si>
  <si>
    <t>유로</t>
    <phoneticPr fontId="1" type="noConversion"/>
  </si>
  <si>
    <t>나스닥</t>
    <phoneticPr fontId="1" type="noConversion"/>
  </si>
  <si>
    <t>캐나다</t>
    <phoneticPr fontId="1" type="noConversion"/>
  </si>
  <si>
    <t>국내증시</t>
    <phoneticPr fontId="1" type="noConversion"/>
  </si>
  <si>
    <t>상</t>
    <phoneticPr fontId="1" type="noConversion"/>
  </si>
  <si>
    <t>중</t>
    <phoneticPr fontId="1" type="noConversion"/>
  </si>
  <si>
    <t>하</t>
    <phoneticPr fontId="1" type="noConversion"/>
  </si>
  <si>
    <t>해외증시</t>
    <phoneticPr fontId="1" type="noConversion"/>
  </si>
  <si>
    <t>주요뉴스</t>
    <phoneticPr fontId="1" type="noConversion"/>
  </si>
  <si>
    <t>복붙</t>
    <phoneticPr fontId="1" type="noConversion"/>
  </si>
  <si>
    <t>증시예상</t>
    <phoneticPr fontId="1" type="noConversion"/>
  </si>
  <si>
    <t>예상</t>
    <phoneticPr fontId="1" type="noConversion"/>
  </si>
  <si>
    <t>결과</t>
    <phoneticPr fontId="1" type="noConversion"/>
  </si>
  <si>
    <t>해외선물</t>
    <phoneticPr fontId="1" type="noConversion"/>
  </si>
  <si>
    <t>2020-03.24</t>
    <phoneticPr fontId="1" type="noConversion"/>
  </si>
  <si>
    <t>달러 / 금 / 구리 / 국고채권</t>
    <phoneticPr fontId="1" type="noConversion"/>
  </si>
  <si>
    <t>코스피</t>
    <phoneticPr fontId="1" type="noConversion"/>
  </si>
  <si>
    <t>코스닥</t>
    <phoneticPr fontId="1" type="noConversion"/>
  </si>
  <si>
    <t>금 가격과 증시 관계
1. 금가격이 상승하는 이유는
: 안전자산을 선호함
2. 즉, 금값의 상승은 위험자산 -&gt; 안전자산으로 이동을 의미
3. 안전자산으로 이동하면 시장은 안좋은 것이고 주식은 떨어짐</t>
    <phoneticPr fontId="1" type="noConversion"/>
  </si>
  <si>
    <r>
      <rPr>
        <b/>
        <sz val="11"/>
        <color theme="1"/>
        <rFont val="맑은 고딕"/>
        <family val="3"/>
        <charset val="129"/>
        <scheme val="minor"/>
      </rPr>
      <t>2. 환율결정의 요인</t>
    </r>
    <r>
      <rPr>
        <sz val="11"/>
        <color theme="1"/>
        <rFont val="맑은 고딕"/>
        <family val="2"/>
        <charset val="129"/>
        <scheme val="minor"/>
      </rPr>
      <t xml:space="preserve">
- 외화의 수요 증가(외화가 해외로 나감) = 환율 상승
- 외화의 공급 증가(외화가 국내로 들어옴) = 환율 하락
</t>
    </r>
    <r>
      <rPr>
        <b/>
        <sz val="11"/>
        <color theme="1"/>
        <rFont val="맑은 고딕"/>
        <family val="3"/>
        <charset val="129"/>
        <scheme val="minor"/>
      </rPr>
      <t>3. 환율변동의 요인</t>
    </r>
    <r>
      <rPr>
        <sz val="11"/>
        <color theme="1"/>
        <rFont val="맑은 고딕"/>
        <family val="2"/>
        <charset val="129"/>
        <scheme val="minor"/>
      </rPr>
      <t xml:space="preserve">
- 상승 원인 = 해외 관광 증가, 해외 송금 증가, 외채상환 증가, 해외 투자 증가, 외국인 관광객 감소, 외국인 국내 투자 감소
- 하락 원인 = 해외 관광 감소, 해외 송금 감소, 해외 투자 감소, 외국인 관광객 증가, 외국인 국내 투자 증가
</t>
    </r>
    <r>
      <rPr>
        <b/>
        <sz val="11"/>
        <color theme="1"/>
        <rFont val="맑은 고딕"/>
        <family val="3"/>
        <charset val="129"/>
        <scheme val="minor"/>
      </rPr>
      <t>4. 환율상승 시</t>
    </r>
    <r>
      <rPr>
        <sz val="11"/>
        <color theme="1"/>
        <rFont val="맑은 고딕"/>
        <family val="2"/>
        <charset val="129"/>
        <scheme val="minor"/>
      </rPr>
      <t xml:space="preserve"> : 수출 증가, 수입 감소, 외국 여행 수요 감소, 외국인 국내 여행 증가, 국내 물가 상승, 채무 상환 부담 증가
</t>
    </r>
    <r>
      <rPr>
        <b/>
        <sz val="11"/>
        <color theme="1"/>
        <rFont val="맑은 고딕"/>
        <family val="3"/>
        <charset val="129"/>
        <scheme val="minor"/>
      </rPr>
      <t>5. 환율하락 시 :</t>
    </r>
    <r>
      <rPr>
        <sz val="11"/>
        <color theme="1"/>
        <rFont val="맑은 고딕"/>
        <family val="2"/>
        <charset val="129"/>
        <scheme val="minor"/>
      </rPr>
      <t xml:space="preserve"> 수출 감소, 수입 증가, 외국 여행 수요 증가, 외국인 국내 여행 감소, 국내 물가 하락, 채무 상환 부담 감소</t>
    </r>
    <phoneticPr fontId="1" type="noConversion"/>
  </si>
  <si>
    <t>외환보유액(단위:천달러)</t>
    <phoneticPr fontId="1" type="noConversion"/>
  </si>
  <si>
    <t>경상수지(단위:백만달러)</t>
    <phoneticPr fontId="1" type="noConversion"/>
  </si>
  <si>
    <t>실업률</t>
    <phoneticPr fontId="1" type="noConversion"/>
  </si>
  <si>
    <t>취업자수(단위:천명)</t>
    <phoneticPr fontId="1" type="noConversion"/>
  </si>
  <si>
    <t>고용률</t>
    <phoneticPr fontId="1" type="noConversion"/>
  </si>
  <si>
    <t>GDP디플레이터(분기)</t>
    <phoneticPr fontId="1" type="noConversion"/>
  </si>
  <si>
    <t>경제성장률(분기)</t>
    <phoneticPr fontId="1" type="noConversion"/>
  </si>
  <si>
    <t>기준금리(수시로)</t>
    <phoneticPr fontId="1" type="noConversion"/>
  </si>
  <si>
    <t>추계인구(년)</t>
    <phoneticPr fontId="1" type="noConversion"/>
  </si>
  <si>
    <t>고령인구비율(65이상)(년)</t>
    <phoneticPr fontId="1" type="noConversion"/>
  </si>
  <si>
    <t>합계출산율(년)</t>
    <phoneticPr fontId="1" type="noConversion"/>
  </si>
  <si>
    <t>지니계수(년)</t>
    <phoneticPr fontId="1" type="noConversion"/>
  </si>
  <si>
    <t>2019 4분기</t>
    <phoneticPr fontId="1" type="noConversion"/>
  </si>
  <si>
    <t>GDP(분기)(단위:십억)</t>
    <phoneticPr fontId="1" type="noConversion"/>
  </si>
  <si>
    <t>2019년</t>
    <phoneticPr fontId="1" type="noConversion"/>
  </si>
  <si>
    <t>근월물</t>
    <phoneticPr fontId="1" type="noConversion"/>
  </si>
  <si>
    <t>차월물</t>
    <phoneticPr fontId="1" type="noConversion"/>
  </si>
  <si>
    <t>현재대비
틱수</t>
    <phoneticPr fontId="1" type="noConversion"/>
  </si>
  <si>
    <t>Crude Oil(WTI)</t>
    <phoneticPr fontId="1" type="noConversion"/>
  </si>
  <si>
    <t>골드</t>
    <phoneticPr fontId="1" type="noConversion"/>
  </si>
  <si>
    <t>구리</t>
    <phoneticPr fontId="1" type="noConversion"/>
  </si>
  <si>
    <t>천연가스</t>
    <phoneticPr fontId="1" type="noConversion"/>
  </si>
  <si>
    <t>호주</t>
    <phoneticPr fontId="1" type="noConversion"/>
  </si>
  <si>
    <t>니케이</t>
    <phoneticPr fontId="1" type="noConversion"/>
  </si>
  <si>
    <t>엔화</t>
    <phoneticPr fontId="1" type="noConversion"/>
  </si>
  <si>
    <t>파운드</t>
    <phoneticPr fontId="1" type="noConversion"/>
  </si>
  <si>
    <t>유로</t>
    <phoneticPr fontId="1" type="noConversion"/>
  </si>
  <si>
    <t>캐나다</t>
    <phoneticPr fontId="1" type="noConversion"/>
  </si>
  <si>
    <t>휴무</t>
    <phoneticPr fontId="1" type="noConversion"/>
  </si>
  <si>
    <t>근월물(5월)</t>
    <phoneticPr fontId="1" type="noConversion"/>
  </si>
  <si>
    <t>차월물(6월)</t>
    <phoneticPr fontId="1" type="noConversion"/>
  </si>
  <si>
    <t>근월물(6월)</t>
    <phoneticPr fontId="1" type="noConversion"/>
  </si>
  <si>
    <t>차월물(8월)</t>
    <phoneticPr fontId="1" type="noConversion"/>
  </si>
  <si>
    <t>차월물(7월)</t>
    <phoneticPr fontId="1" type="noConversion"/>
  </si>
  <si>
    <t>E-mini S&amp;P</t>
    <phoneticPr fontId="1" type="noConversion"/>
  </si>
  <si>
    <t>E-mini 나스닥</t>
    <phoneticPr fontId="1" type="noConversion"/>
  </si>
  <si>
    <t>중</t>
    <phoneticPr fontId="1" type="noConversion"/>
  </si>
  <si>
    <t>USD가치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</si>
</sst>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0"/>
    <numFmt numFmtId="177" formatCode="[Red]0;[Blue]&quot;-&quot;0"/>
    <numFmt numFmtId="178" formatCode="0.00&quot;%&quot;"/>
    <numFmt numFmtId="179" formatCode="#,#00.0"/>
    <numFmt numFmtId="180" formatCode="0.000"/>
    <numFmt numFmtId="181" formatCode="#,#00"/>
    <numFmt numFmtId="182" formatCode="0.0"/>
    <numFmt numFmtId="183" formatCode="0.0000"/>
    <numFmt numFmtId="184" formatCode="0&quot;틱&quot;"/>
    <numFmt numFmtId="185" formatCode="0.00000"/>
    <numFmt numFmtId="186" formatCode="General&quot;틱&quot;"/>
  </numFmts>
  <fonts count="43" x14ac:knownFonts="1">
    <font>
      <sz val="11"/>
      <color theme="1"/>
      <name val="맑은 고딕"/>
      <family val="2"/>
      <charset val="129"/>
      <scheme val="minor"/>
    </font>
    <font>
      <sz val="8"/>
      <name val="맑은 고딕"/>
      <family val="2"/>
      <charset val="129"/>
      <scheme val="minor"/>
    </font>
    <font>
      <b/>
      <u/>
      <sz val="11"/>
      <color theme="1"/>
      <name val="맑은 고딕"/>
      <family val="3"/>
      <charset val="129"/>
      <scheme val="minor"/>
    </font>
    <font>
      <sz val="11"/>
      <color rgb="FFFF0000"/>
      <name val="맑은 고딕"/>
      <family val="2"/>
      <charset val="129"/>
      <scheme val="minor"/>
    </font>
    <font>
      <sz val="11"/>
      <color rgb="FF2406BA"/>
      <name val="맑은 고딕"/>
      <family val="2"/>
      <charset val="129"/>
      <scheme val="minor"/>
    </font>
    <font>
      <b/>
      <sz val="11"/>
      <color theme="1"/>
      <name val="맑은 고딕"/>
      <family val="3"/>
      <charset val="129"/>
      <scheme val="minor"/>
    </font>
    <font>
      <b/>
      <sz val="48"/>
      <color theme="1"/>
      <name val="맑은 고딕"/>
      <family val="3"/>
      <charset val="129"/>
      <scheme val="minor"/>
    </font>
    <font>
      <b/>
      <sz val="11"/>
      <color rgb="FFFF0000"/>
      <name val="맑은 고딕"/>
      <family val="3"/>
      <charset val="129"/>
      <scheme val="minor"/>
    </font>
    <font>
      <sz val="11"/>
      <color theme="1"/>
      <name val="맑은 고딕"/>
      <family val="3"/>
      <charset val="129"/>
      <scheme val="minor"/>
    </font>
    <font>
      <b/>
      <sz val="11"/>
      <color rgb="FF0000FF"/>
      <name val="맑은 고딕"/>
      <family val="3"/>
      <charset val="129"/>
      <scheme val="minor"/>
    </font>
    <font>
      <sz val="11"/>
      <name val="맑은 고딕"/>
      <family val="2"/>
      <charset val="129"/>
      <scheme val="minor"/>
    </font>
    <font>
      <sz val="11"/>
      <name val="맑은 고딕"/>
      <family val="3"/>
      <charset val="129"/>
      <scheme val="minor"/>
    </font>
    <font>
      <b/>
      <sz val="11"/>
      <name val="맑은 고딕"/>
      <family val="3"/>
      <charset val="129"/>
      <scheme val="minor"/>
    </font>
    <font>
      <b/>
      <sz val="12"/>
      <color theme="1"/>
      <name val="맑은 고딕"/>
      <family val="3"/>
      <charset val="129"/>
      <scheme val="minor"/>
    </font>
    <font>
      <b/>
      <sz val="11"/>
      <color rgb="FF7030A0"/>
      <name val="맑은 고딕"/>
      <family val="3"/>
      <charset val="129"/>
      <scheme val="minor"/>
    </font>
    <font>
      <b/>
      <sz val="20"/>
      <color theme="1"/>
      <name val="맑은 고딕"/>
      <family val="3"/>
      <charset val="129"/>
      <scheme val="minor"/>
    </font>
    <font>
      <b/>
      <sz val="11"/>
      <color rgb="FF00B0F0"/>
      <name val="맑은 고딕"/>
      <family val="3"/>
      <charset val="129"/>
      <scheme val="minor"/>
    </font>
    <font>
      <b/>
      <sz val="11"/>
      <color theme="9" tint="-0.249977111117893"/>
      <name val="맑은 고딕"/>
      <family val="3"/>
      <charset val="129"/>
      <scheme val="minor"/>
    </font>
    <font>
      <sz val="12"/>
      <color theme="1"/>
      <name val="맑은 고딕"/>
      <family val="2"/>
      <charset val="129"/>
      <scheme val="minor"/>
    </font>
    <font>
      <sz val="12"/>
      <color theme="1"/>
      <name val="맑은 고딕"/>
      <family val="3"/>
      <charset val="129"/>
      <scheme val="minor"/>
    </font>
    <font>
      <b/>
      <sz val="18"/>
      <color theme="1"/>
      <name val="맑은 고딕"/>
      <family val="3"/>
      <charset val="129"/>
      <scheme val="minor"/>
    </font>
    <font>
      <b/>
      <sz val="11"/>
      <color theme="5"/>
      <name val="맑은 고딕"/>
      <family val="3"/>
      <charset val="129"/>
      <scheme val="minor"/>
    </font>
    <font>
      <sz val="9"/>
      <color indexed="81"/>
      <name val="Tahoma"/>
      <family val="2"/>
    </font>
    <font>
      <b/>
      <sz val="9"/>
      <color indexed="81"/>
      <name val="돋움"/>
      <family val="3"/>
      <charset val="129"/>
    </font>
    <font>
      <b/>
      <sz val="11"/>
      <color indexed="81"/>
      <name val="돋움"/>
      <family val="3"/>
      <charset val="129"/>
    </font>
    <font>
      <b/>
      <sz val="11"/>
      <color indexed="81"/>
      <name val="Tahoma"/>
      <family val="2"/>
    </font>
    <font>
      <sz val="11"/>
      <color indexed="81"/>
      <name val="Tahoma"/>
      <family val="2"/>
    </font>
    <font>
      <b/>
      <sz val="12"/>
      <color indexed="81"/>
      <name val="돋움"/>
      <family val="3"/>
      <charset val="129"/>
    </font>
    <font>
      <b/>
      <sz val="12"/>
      <color indexed="81"/>
      <name val="Tahoma"/>
      <family val="2"/>
    </font>
    <font>
      <sz val="12"/>
      <color indexed="81"/>
      <name val="Tahoma"/>
      <family val="2"/>
    </font>
    <font>
      <b/>
      <sz val="14"/>
      <color indexed="81"/>
      <name val="돋움"/>
      <family val="3"/>
      <charset val="129"/>
    </font>
    <font>
      <b/>
      <sz val="14"/>
      <color indexed="81"/>
      <name val="Tahoma"/>
      <family val="2"/>
    </font>
    <font>
      <sz val="12"/>
      <color indexed="81"/>
      <name val="돋움"/>
      <family val="3"/>
      <charset val="129"/>
    </font>
    <font>
      <sz val="14"/>
      <color indexed="81"/>
      <name val="돋움"/>
      <family val="3"/>
      <charset val="129"/>
    </font>
    <font>
      <sz val="11"/>
      <color indexed="81"/>
      <name val="돋움"/>
      <family val="3"/>
      <charset val="129"/>
    </font>
    <font>
      <u/>
      <sz val="12"/>
      <color indexed="81"/>
      <name val="Tahoma"/>
      <family val="2"/>
    </font>
    <font>
      <u/>
      <sz val="12"/>
      <color indexed="81"/>
      <name val="돋움"/>
      <family val="3"/>
      <charset val="129"/>
    </font>
    <font>
      <b/>
      <sz val="24"/>
      <color theme="1"/>
      <name val="맑은 고딕"/>
      <family val="3"/>
      <charset val="129"/>
      <scheme val="minor"/>
    </font>
    <font>
      <sz val="11"/>
      <color rgb="FF0000FF"/>
      <name val="맑은 고딕"/>
      <family val="2"/>
      <charset val="129"/>
      <scheme val="minor"/>
    </font>
    <font>
      <sz val="11"/>
      <color rgb="FFFF0000"/>
      <name val="맑은 고딕"/>
      <family val="3"/>
      <charset val="129"/>
      <scheme val="minor"/>
    </font>
    <font>
      <sz val="11"/>
      <color rgb="FF2406BA"/>
      <name val="맑은 고딕"/>
      <family val="3"/>
      <charset val="129"/>
      <scheme val="minor"/>
    </font>
    <font>
      <sz val="11"/>
      <color rgb="FF0000FF"/>
      <name val="맑은 고딕"/>
      <family val="3"/>
      <charset val="129"/>
      <scheme val="minor"/>
    </font>
    <font>
      <b/>
      <sz val="9"/>
      <color indexed="81"/>
      <name val="Tahoma"/>
      <family val="2"/>
    </font>
  </fonts>
  <fills count="20">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rgb="FFD85ECC"/>
        <bgColor indexed="64"/>
      </patternFill>
    </fill>
    <fill>
      <patternFill patternType="solid">
        <fgColor rgb="FFFFC000"/>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2" tint="-0.249977111117893"/>
        <bgColor indexed="64"/>
      </patternFill>
    </fill>
    <fill>
      <patternFill patternType="solid">
        <fgColor rgb="FFFF5050"/>
        <bgColor indexed="64"/>
      </patternFill>
    </fill>
    <fill>
      <patternFill patternType="solid">
        <fgColor theme="8" tint="0.59999389629810485"/>
        <bgColor indexed="64"/>
      </patternFill>
    </fill>
  </fills>
  <borders count="172">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thick">
        <color auto="1"/>
      </left>
      <right/>
      <top/>
      <bottom style="thin">
        <color auto="1"/>
      </bottom>
      <diagonal/>
    </border>
    <border>
      <left style="thick">
        <color auto="1"/>
      </left>
      <right/>
      <top style="thin">
        <color auto="1"/>
      </top>
      <bottom style="thin">
        <color auto="1"/>
      </bottom>
      <diagonal/>
    </border>
    <border>
      <left style="thick">
        <color auto="1"/>
      </left>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style="thick">
        <color auto="1"/>
      </top>
      <bottom style="thin">
        <color auto="1"/>
      </bottom>
      <diagonal/>
    </border>
    <border>
      <left style="thin">
        <color auto="1"/>
      </left>
      <right style="thick">
        <color theme="9" tint="-0.499984740745262"/>
      </right>
      <top style="thick">
        <color auto="1"/>
      </top>
      <bottom style="thin">
        <color auto="1"/>
      </bottom>
      <diagonal/>
    </border>
    <border>
      <left style="thin">
        <color auto="1"/>
      </left>
      <right style="thick">
        <color theme="9" tint="-0.499984740745262"/>
      </right>
      <top style="thin">
        <color auto="1"/>
      </top>
      <bottom style="thin">
        <color auto="1"/>
      </bottom>
      <diagonal/>
    </border>
    <border>
      <left style="thin">
        <color auto="1"/>
      </left>
      <right style="thick">
        <color theme="9" tint="-0.499984740745262"/>
      </right>
      <top style="thin">
        <color auto="1"/>
      </top>
      <bottom/>
      <diagonal/>
    </border>
    <border>
      <left style="thick">
        <color theme="9" tint="-0.499984740745262"/>
      </left>
      <right style="thin">
        <color auto="1"/>
      </right>
      <top style="thick">
        <color auto="1"/>
      </top>
      <bottom style="thin">
        <color auto="1"/>
      </bottom>
      <diagonal/>
    </border>
    <border>
      <left style="thick">
        <color theme="9" tint="-0.499984740745262"/>
      </left>
      <right style="thin">
        <color auto="1"/>
      </right>
      <top style="thin">
        <color auto="1"/>
      </top>
      <bottom style="thin">
        <color auto="1"/>
      </bottom>
      <diagonal/>
    </border>
    <border>
      <left style="thick">
        <color theme="9" tint="-0.499984740745262"/>
      </left>
      <right style="thin">
        <color auto="1"/>
      </right>
      <top style="thin">
        <color auto="1"/>
      </top>
      <bottom/>
      <diagonal/>
    </border>
    <border>
      <left style="thin">
        <color auto="1"/>
      </left>
      <right/>
      <top style="thick">
        <color auto="1"/>
      </top>
      <bottom style="thin">
        <color auto="1"/>
      </bottom>
      <diagonal/>
    </border>
    <border>
      <left style="thin">
        <color auto="1"/>
      </left>
      <right/>
      <top style="thin">
        <color auto="1"/>
      </top>
      <bottom/>
      <diagonal/>
    </border>
    <border>
      <left style="thick">
        <color auto="1"/>
      </left>
      <right/>
      <top/>
      <bottom/>
      <diagonal/>
    </border>
    <border>
      <left/>
      <right style="thick">
        <color auto="1"/>
      </right>
      <top/>
      <bottom/>
      <diagonal/>
    </border>
    <border>
      <left style="thin">
        <color auto="1"/>
      </left>
      <right/>
      <top/>
      <bottom style="thin">
        <color auto="1"/>
      </bottom>
      <diagonal/>
    </border>
    <border>
      <left style="thick">
        <color theme="9" tint="-0.499984740745262"/>
      </left>
      <right style="thin">
        <color auto="1"/>
      </right>
      <top/>
      <bottom/>
      <diagonal/>
    </border>
    <border>
      <left style="thin">
        <color auto="1"/>
      </left>
      <right style="thick">
        <color theme="9" tint="-0.499984740745262"/>
      </right>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ck">
        <color auto="1"/>
      </left>
      <right/>
      <top style="medium">
        <color auto="1"/>
      </top>
      <bottom style="thin">
        <color auto="1"/>
      </bottom>
      <diagonal/>
    </border>
    <border>
      <left style="thick">
        <color theme="9" tint="-0.499984740745262"/>
      </left>
      <right style="thin">
        <color auto="1"/>
      </right>
      <top style="medium">
        <color auto="1"/>
      </top>
      <bottom style="thin">
        <color auto="1"/>
      </bottom>
      <diagonal/>
    </border>
    <border>
      <left style="thin">
        <color auto="1"/>
      </left>
      <right style="thick">
        <color theme="9" tint="-0.499984740745262"/>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top style="thin">
        <color auto="1"/>
      </top>
      <bottom style="medium">
        <color auto="1"/>
      </bottom>
      <diagonal/>
    </border>
    <border>
      <left style="thick">
        <color theme="9" tint="-0.499984740745262"/>
      </left>
      <right style="thin">
        <color auto="1"/>
      </right>
      <top style="thin">
        <color auto="1"/>
      </top>
      <bottom style="medium">
        <color auto="1"/>
      </bottom>
      <diagonal/>
    </border>
    <border>
      <left style="thin">
        <color auto="1"/>
      </left>
      <right style="thick">
        <color theme="9" tint="-0.499984740745262"/>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ck">
        <color theme="9" tint="-0.499984740745262"/>
      </left>
      <right style="thin">
        <color auto="1"/>
      </right>
      <top style="thin">
        <color auto="1"/>
      </top>
      <bottom style="thick">
        <color auto="1"/>
      </bottom>
      <diagonal/>
    </border>
    <border>
      <left style="thin">
        <color auto="1"/>
      </left>
      <right style="thick">
        <color theme="9" tint="-0.499984740745262"/>
      </right>
      <top style="thin">
        <color auto="1"/>
      </top>
      <bottom style="thick">
        <color auto="1"/>
      </bottom>
      <diagonal/>
    </border>
    <border>
      <left/>
      <right style="thin">
        <color auto="1"/>
      </right>
      <top style="thin">
        <color auto="1"/>
      </top>
      <bottom style="thick">
        <color auto="1"/>
      </bottom>
      <diagonal/>
    </border>
    <border>
      <left/>
      <right/>
      <top style="thick">
        <color auto="1"/>
      </top>
      <bottom/>
      <diagonal/>
    </border>
    <border>
      <left style="thick">
        <color auto="1"/>
      </left>
      <right style="thin">
        <color auto="1"/>
      </right>
      <top style="thin">
        <color auto="1"/>
      </top>
      <bottom style="medium">
        <color auto="1"/>
      </bottom>
      <diagonal/>
    </border>
    <border>
      <left style="thick">
        <color theme="9" tint="-0.499984740745262"/>
      </left>
      <right style="thin">
        <color theme="9" tint="-0.499984740745262"/>
      </right>
      <top style="medium">
        <color auto="1"/>
      </top>
      <bottom style="thin">
        <color theme="9" tint="-0.499984740745262"/>
      </bottom>
      <diagonal/>
    </border>
    <border>
      <left style="thin">
        <color theme="9" tint="-0.499984740745262"/>
      </left>
      <right style="thick">
        <color theme="9" tint="-0.499984740745262"/>
      </right>
      <top style="medium">
        <color auto="1"/>
      </top>
      <bottom style="thin">
        <color theme="9" tint="-0.499984740745262"/>
      </bottom>
      <diagonal/>
    </border>
    <border>
      <left style="thick">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ck">
        <color theme="9" tint="-0.499984740745262"/>
      </right>
      <top style="thin">
        <color theme="9" tint="-0.499984740745262"/>
      </top>
      <bottom style="thin">
        <color theme="9" tint="-0.499984740745262"/>
      </bottom>
      <diagonal/>
    </border>
    <border>
      <left style="thick">
        <color theme="9" tint="-0.499984740745262"/>
      </left>
      <right style="thin">
        <color theme="9" tint="-0.499984740745262"/>
      </right>
      <top style="thin">
        <color theme="9" tint="-0.499984740745262"/>
      </top>
      <bottom style="thin">
        <color auto="1"/>
      </bottom>
      <diagonal/>
    </border>
    <border>
      <left style="thin">
        <color theme="9" tint="-0.499984740745262"/>
      </left>
      <right style="thick">
        <color theme="9" tint="-0.499984740745262"/>
      </right>
      <top style="thin">
        <color theme="9" tint="-0.499984740745262"/>
      </top>
      <bottom style="thin">
        <color auto="1"/>
      </bottom>
      <diagonal/>
    </border>
    <border>
      <left style="thick">
        <color auto="1"/>
      </left>
      <right style="thick">
        <color theme="9" tint="-0.499984740745262"/>
      </right>
      <top style="medium">
        <color auto="1"/>
      </top>
      <bottom style="thin">
        <color auto="1"/>
      </bottom>
      <diagonal/>
    </border>
    <border>
      <left style="thick">
        <color theme="9" tint="-0.499984740745262"/>
      </left>
      <right style="thin">
        <color theme="9" tint="-0.499984740745262"/>
      </right>
      <top/>
      <bottom style="thin">
        <color theme="9" tint="-0.499984740745262"/>
      </bottom>
      <diagonal/>
    </border>
    <border>
      <left style="thick">
        <color auto="1"/>
      </left>
      <right/>
      <top style="thick">
        <color auto="1"/>
      </top>
      <bottom/>
      <diagonal/>
    </border>
    <border>
      <left/>
      <right style="thick">
        <color auto="1"/>
      </right>
      <top style="thick">
        <color auto="1"/>
      </top>
      <bottom/>
      <diagonal/>
    </border>
    <border>
      <left style="thick">
        <color theme="9" tint="-0.499984740745262"/>
      </left>
      <right style="thick">
        <color theme="1"/>
      </right>
      <top style="thin">
        <color auto="1"/>
      </top>
      <bottom/>
      <diagonal/>
    </border>
    <border>
      <left style="thick">
        <color theme="9" tint="-0.499984740745262"/>
      </left>
      <right style="thin">
        <color theme="9" tint="-0.499984740745262"/>
      </right>
      <top style="thin">
        <color theme="9" tint="-0.499984740745262"/>
      </top>
      <bottom/>
      <diagonal/>
    </border>
    <border>
      <left/>
      <right/>
      <top style="thin">
        <color auto="1"/>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style="thick">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ck">
        <color theme="9" tint="-0.499984740745262"/>
      </right>
      <top/>
      <bottom style="thin">
        <color auto="1"/>
      </bottom>
      <diagonal/>
    </border>
    <border>
      <left style="thick">
        <color theme="9" tint="-0.499984740745262"/>
      </left>
      <right style="thin">
        <color auto="1"/>
      </right>
      <top/>
      <bottom style="thin">
        <color auto="1"/>
      </bottom>
      <diagonal/>
    </border>
    <border>
      <left style="thin">
        <color auto="1"/>
      </left>
      <right style="thick">
        <color theme="9" tint="-0.499984740745262"/>
      </right>
      <top/>
      <bottom style="thin">
        <color auto="1"/>
      </bottom>
      <diagonal/>
    </border>
    <border>
      <left style="thick">
        <color theme="9" tint="-0.499984740745262"/>
      </left>
      <right style="thick">
        <color theme="9" tint="-0.499984740745262"/>
      </right>
      <top style="thick">
        <color auto="1"/>
      </top>
      <bottom style="thin">
        <color theme="9" tint="-0.499984740745262"/>
      </bottom>
      <diagonal/>
    </border>
    <border>
      <left style="thick">
        <color theme="9" tint="-0.499984740745262"/>
      </left>
      <right style="thick">
        <color theme="9" tint="-0.499984740745262"/>
      </right>
      <top style="thin">
        <color theme="9" tint="-0.499984740745262"/>
      </top>
      <bottom style="thin">
        <color auto="1"/>
      </bottom>
      <diagonal/>
    </border>
    <border>
      <left style="thick">
        <color theme="9" tint="-0.499984740745262"/>
      </left>
      <right style="thin">
        <color auto="1"/>
      </right>
      <top style="thin">
        <color theme="9" tint="-0.499984740745262"/>
      </top>
      <bottom style="thin">
        <color auto="1"/>
      </bottom>
      <diagonal/>
    </border>
    <border>
      <left/>
      <right style="thin">
        <color auto="1"/>
      </right>
      <top style="medium">
        <color auto="1"/>
      </top>
      <bottom/>
      <diagonal/>
    </border>
    <border>
      <left style="thick">
        <color auto="1"/>
      </left>
      <right style="thick">
        <color auto="1"/>
      </right>
      <top/>
      <bottom/>
      <diagonal/>
    </border>
    <border>
      <left style="thick">
        <color auto="1"/>
      </left>
      <right style="thick">
        <color theme="9" tint="-0.499984740745262"/>
      </right>
      <top/>
      <bottom/>
      <diagonal/>
    </border>
    <border>
      <left style="thick">
        <color theme="9" tint="-0.499984740745262"/>
      </left>
      <right/>
      <top/>
      <bottom/>
      <diagonal/>
    </border>
    <border>
      <left style="thick">
        <color theme="9" tint="-0.499984740745262"/>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ck">
        <color auto="1"/>
      </left>
      <right style="thick">
        <color theme="9" tint="-0.499984740745262"/>
      </right>
      <top/>
      <bottom style="thick">
        <color auto="1"/>
      </bottom>
      <diagonal/>
    </border>
    <border>
      <left style="thin">
        <color auto="1"/>
      </left>
      <right style="thin">
        <color auto="1"/>
      </right>
      <top/>
      <bottom style="thick">
        <color auto="1"/>
      </bottom>
      <diagonal/>
    </border>
    <border>
      <left style="thin">
        <color auto="1"/>
      </left>
      <right style="thick">
        <color theme="9" tint="-0.499984740745262"/>
      </right>
      <top/>
      <bottom style="thick">
        <color auto="1"/>
      </bottom>
      <diagonal/>
    </border>
    <border>
      <left style="thick">
        <color auto="1"/>
      </left>
      <right/>
      <top style="thick">
        <color auto="1"/>
      </top>
      <bottom style="thin">
        <color auto="1"/>
      </bottom>
      <diagonal/>
    </border>
    <border>
      <left style="thick">
        <color auto="1"/>
      </left>
      <right style="thick">
        <color theme="9" tint="-0.499984740745262"/>
      </right>
      <top style="thin">
        <color auto="1"/>
      </top>
      <bottom/>
      <diagonal/>
    </border>
    <border>
      <left/>
      <right style="thick">
        <color theme="9" tint="-0.499984740745262"/>
      </right>
      <top style="thin">
        <color auto="1"/>
      </top>
      <bottom/>
      <diagonal/>
    </border>
    <border>
      <left/>
      <right style="thick">
        <color theme="9" tint="-0.499984740745262"/>
      </right>
      <top/>
      <bottom style="thin">
        <color auto="1"/>
      </bottom>
      <diagonal/>
    </border>
    <border>
      <left/>
      <right style="thick">
        <color theme="9" tint="-0.499984740745262"/>
      </right>
      <top/>
      <bottom/>
      <diagonal/>
    </border>
    <border>
      <left style="thin">
        <color auto="1"/>
      </left>
      <right style="thin">
        <color auto="1"/>
      </right>
      <top style="thin">
        <color theme="9" tint="-0.499984740745262"/>
      </top>
      <bottom style="thin">
        <color auto="1"/>
      </bottom>
      <diagonal/>
    </border>
    <border>
      <left style="thin">
        <color auto="1"/>
      </left>
      <right style="thick">
        <color theme="9" tint="-0.499984740745262"/>
      </right>
      <top style="thin">
        <color theme="9" tint="-0.499984740745262"/>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top/>
      <bottom style="thin">
        <color auto="1"/>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ck">
        <color theme="9" tint="-0.499984740745262"/>
      </left>
      <right/>
      <top/>
      <bottom style="thin">
        <color auto="1"/>
      </bottom>
      <diagonal/>
    </border>
    <border>
      <left style="thick">
        <color theme="9" tint="-0.499984740745262"/>
      </left>
      <right/>
      <top style="thin">
        <color auto="1"/>
      </top>
      <bottom/>
      <diagonal/>
    </border>
    <border>
      <left/>
      <right style="thick">
        <color theme="9" tint="-0.499984740745262"/>
      </right>
      <top/>
      <bottom style="thick">
        <color auto="1"/>
      </bottom>
      <diagonal/>
    </border>
    <border>
      <left/>
      <right/>
      <top style="thick">
        <color auto="1"/>
      </top>
      <bottom style="thick">
        <color auto="1"/>
      </bottom>
      <diagonal/>
    </border>
    <border>
      <left style="thin">
        <color auto="1"/>
      </left>
      <right style="thick">
        <color auto="1"/>
      </right>
      <top style="medium">
        <color auto="1"/>
      </top>
      <bottom style="thin">
        <color auto="1"/>
      </bottom>
      <diagonal/>
    </border>
    <border>
      <left style="thin">
        <color auto="1"/>
      </left>
      <right style="thick">
        <color auto="1"/>
      </right>
      <top style="thin">
        <color auto="1"/>
      </top>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ck">
        <color auto="1"/>
      </right>
      <top style="thin">
        <color auto="1"/>
      </top>
      <bottom/>
      <diagonal/>
    </border>
    <border>
      <left style="thick">
        <color theme="9" tint="-0.499984740745262"/>
      </left>
      <right style="thick">
        <color auto="1"/>
      </right>
      <top style="thin">
        <color theme="9" tint="-0.499984740745262"/>
      </top>
      <bottom style="thin">
        <color theme="9" tint="-0.499984740745262"/>
      </bottom>
      <diagonal/>
    </border>
    <border>
      <left style="thick">
        <color theme="9" tint="-0.499984740745262"/>
      </left>
      <right style="thick">
        <color auto="1"/>
      </right>
      <top style="thin">
        <color auto="1"/>
      </top>
      <bottom/>
      <diagonal/>
    </border>
    <border>
      <left style="thick">
        <color theme="9" tint="-0.499984740745262"/>
      </left>
      <right style="thick">
        <color auto="1"/>
      </right>
      <top style="thick">
        <color auto="1"/>
      </top>
      <bottom style="thin">
        <color theme="9" tint="-0.499984740745262"/>
      </bottom>
      <diagonal/>
    </border>
    <border>
      <left style="thin">
        <color theme="9" tint="-0.499984740745262"/>
      </left>
      <right style="thick">
        <color theme="9" tint="-0.499984740745262"/>
      </right>
      <top style="thin">
        <color theme="9" tint="-0.499984740745262"/>
      </top>
      <bottom/>
      <diagonal/>
    </border>
    <border>
      <left/>
      <right/>
      <top style="thin">
        <color theme="9" tint="-0.499984740745262"/>
      </top>
      <bottom/>
      <diagonal/>
    </border>
    <border>
      <left style="thick">
        <color theme="9" tint="-0.499984740745262"/>
      </left>
      <right style="thin">
        <color theme="1"/>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ck">
        <color theme="9" tint="-0.499984740745262"/>
      </left>
      <right style="thin">
        <color theme="9" tint="-0.499984740745262"/>
      </right>
      <top style="thin">
        <color theme="9" tint="-0.499984740745262"/>
      </top>
      <bottom style="thick">
        <color auto="1"/>
      </bottom>
      <diagonal/>
    </border>
    <border>
      <left style="thick">
        <color theme="9" tint="-0.499984740745262"/>
      </left>
      <right style="thick">
        <color auto="1"/>
      </right>
      <top/>
      <bottom style="thin">
        <color theme="9" tint="-0.499984740745262"/>
      </bottom>
      <diagonal/>
    </border>
    <border>
      <left style="thick">
        <color theme="9" tint="-0.499984740745262"/>
      </left>
      <right style="thick">
        <color auto="1"/>
      </right>
      <top style="thin">
        <color theme="9" tint="-0.499984740745262"/>
      </top>
      <bottom style="thick">
        <color auto="1"/>
      </bottom>
      <diagonal/>
    </border>
    <border>
      <left style="thick">
        <color theme="9" tint="-0.499984740745262"/>
      </left>
      <right style="thick">
        <color auto="1"/>
      </right>
      <top style="thin">
        <color theme="9" tint="-0.499984740745262"/>
      </top>
      <bottom/>
      <diagonal/>
    </border>
    <border>
      <left style="thick">
        <color theme="9" tint="-0.499984740745262"/>
      </left>
      <right style="thick">
        <color auto="1"/>
      </right>
      <top style="thick">
        <color auto="1"/>
      </top>
      <bottom/>
      <diagonal/>
    </border>
    <border>
      <left style="thick">
        <color theme="9" tint="-0.499984740745262"/>
      </left>
      <right style="thin">
        <color theme="9" tint="-0.499984740745262"/>
      </right>
      <top style="thick">
        <color auto="1"/>
      </top>
      <bottom style="thin">
        <color theme="9" tint="-0.499984740745262"/>
      </bottom>
      <diagonal/>
    </border>
    <border>
      <left style="thick">
        <color auto="1"/>
      </left>
      <right style="thick">
        <color theme="9" tint="-0.499984740745262"/>
      </right>
      <top style="thick">
        <color auto="1"/>
      </top>
      <bottom style="thin">
        <color auto="1"/>
      </bottom>
      <diagonal/>
    </border>
    <border>
      <left style="thick">
        <color auto="1"/>
      </left>
      <right style="thick">
        <color theme="9" tint="-0.499984740745262"/>
      </right>
      <top style="thin">
        <color auto="1"/>
      </top>
      <bottom style="thin">
        <color auto="1"/>
      </bottom>
      <diagonal/>
    </border>
    <border>
      <left style="thin">
        <color auto="1"/>
      </left>
      <right/>
      <top style="thin">
        <color auto="1"/>
      </top>
      <bottom style="thick">
        <color auto="1"/>
      </bottom>
      <diagonal/>
    </border>
    <border>
      <left/>
      <right style="thick">
        <color auto="1"/>
      </right>
      <top/>
      <bottom style="thin">
        <color auto="1"/>
      </bottom>
      <diagonal/>
    </border>
    <border>
      <left style="thick">
        <color theme="9" tint="-0.499984740745262"/>
      </left>
      <right style="thin">
        <color auto="1"/>
      </right>
      <top style="thick">
        <color theme="1"/>
      </top>
      <bottom style="thin">
        <color auto="1"/>
      </bottom>
      <diagonal/>
    </border>
    <border>
      <left style="thin">
        <color auto="1"/>
      </left>
      <right style="thin">
        <color auto="1"/>
      </right>
      <top style="thick">
        <color theme="1"/>
      </top>
      <bottom style="thin">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
      <left style="medium">
        <color auto="1"/>
      </left>
      <right style="thick">
        <color auto="1"/>
      </right>
      <top style="medium">
        <color auto="1"/>
      </top>
      <bottom style="thick">
        <color auto="1"/>
      </bottom>
      <diagonal/>
    </border>
    <border>
      <left style="thick">
        <color theme="9" tint="-0.499984740745262"/>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auto="1"/>
      </right>
      <top style="thin">
        <color theme="1"/>
      </top>
      <bottom style="thick">
        <color theme="1"/>
      </bottom>
      <diagonal/>
    </border>
    <border>
      <left style="thin">
        <color auto="1"/>
      </left>
      <right style="thick">
        <color auto="1"/>
      </right>
      <top style="thick">
        <color theme="1"/>
      </top>
      <bottom style="thin">
        <color auto="1"/>
      </bottom>
      <diagonal/>
    </border>
    <border>
      <left style="medium">
        <color auto="1"/>
      </left>
      <right/>
      <top style="thick">
        <color auto="1"/>
      </top>
      <bottom style="medium">
        <color auto="1"/>
      </bottom>
      <diagonal/>
    </border>
    <border>
      <left/>
      <right/>
      <top style="thick">
        <color auto="1"/>
      </top>
      <bottom style="medium">
        <color auto="1"/>
      </bottom>
      <diagonal/>
    </border>
    <border>
      <left style="thick">
        <color theme="9" tint="-0.499984740745262"/>
      </left>
      <right style="thin">
        <color auto="1"/>
      </right>
      <top/>
      <bottom style="thick">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style="medium">
        <color auto="1"/>
      </bottom>
      <diagonal/>
    </border>
    <border>
      <left/>
      <right style="thick">
        <color auto="1"/>
      </right>
      <top style="thin">
        <color auto="1"/>
      </top>
      <bottom style="medium">
        <color auto="1"/>
      </bottom>
      <diagonal/>
    </border>
    <border>
      <left/>
      <right/>
      <top style="mediumDashed">
        <color rgb="FFFF0000"/>
      </top>
      <bottom style="thick">
        <color auto="1"/>
      </bottom>
      <diagonal/>
    </border>
    <border>
      <left/>
      <right style="mediumDashed">
        <color rgb="FFFF0000"/>
      </right>
      <top style="mediumDashed">
        <color rgb="FFFF0000"/>
      </top>
      <bottom style="thick">
        <color auto="1"/>
      </bottom>
      <diagonal/>
    </border>
    <border>
      <left/>
      <right style="mediumDashed">
        <color rgb="FFFF0000"/>
      </right>
      <top style="thick">
        <color auto="1"/>
      </top>
      <bottom style="thick">
        <color auto="1"/>
      </bottom>
      <diagonal/>
    </border>
    <border>
      <left style="thin">
        <color auto="1"/>
      </left>
      <right style="mediumDashed">
        <color rgb="FFFF0000"/>
      </right>
      <top style="thick">
        <color auto="1"/>
      </top>
      <bottom style="thin">
        <color auto="1"/>
      </bottom>
      <diagonal/>
    </border>
    <border>
      <left style="thin">
        <color auto="1"/>
      </left>
      <right style="mediumDashed">
        <color rgb="FFFF0000"/>
      </right>
      <top style="thin">
        <color auto="1"/>
      </top>
      <bottom style="thick">
        <color auto="1"/>
      </bottom>
      <diagonal/>
    </border>
    <border>
      <left style="thick">
        <color theme="9" tint="-0.499984740745262"/>
      </left>
      <right style="mediumDashed">
        <color rgb="FFFF0000"/>
      </right>
      <top style="thin">
        <color theme="9" tint="-0.499984740745262"/>
      </top>
      <bottom style="thin">
        <color theme="9" tint="-0.499984740745262"/>
      </bottom>
      <diagonal/>
    </border>
    <border>
      <left/>
      <right style="mediumDashed">
        <color rgb="FFFF0000"/>
      </right>
      <top style="thin">
        <color auto="1"/>
      </top>
      <bottom/>
      <diagonal/>
    </border>
    <border>
      <left/>
      <right style="mediumDashed">
        <color rgb="FFFF0000"/>
      </right>
      <top style="medium">
        <color auto="1"/>
      </top>
      <bottom/>
      <diagonal/>
    </border>
    <border>
      <left style="thin">
        <color auto="1"/>
      </left>
      <right style="mediumDashed">
        <color rgb="FFFF0000"/>
      </right>
      <top style="thin">
        <color auto="1"/>
      </top>
      <bottom style="thin">
        <color auto="1"/>
      </bottom>
      <diagonal/>
    </border>
    <border>
      <left style="thin">
        <color auto="1"/>
      </left>
      <right style="mediumDashed">
        <color rgb="FFFF0000"/>
      </right>
      <top/>
      <bottom style="thin">
        <color auto="1"/>
      </bottom>
      <diagonal/>
    </border>
    <border>
      <left style="thin">
        <color auto="1"/>
      </left>
      <right style="thin">
        <color auto="1"/>
      </right>
      <top style="thin">
        <color auto="1"/>
      </top>
      <bottom style="mediumDashed">
        <color rgb="FFFF0000"/>
      </bottom>
      <diagonal/>
    </border>
    <border>
      <left style="thick">
        <color auto="1"/>
      </left>
      <right style="thin">
        <color auto="1"/>
      </right>
      <top style="thin">
        <color auto="1"/>
      </top>
      <bottom style="mediumDashed">
        <color rgb="FFFF0000"/>
      </bottom>
      <diagonal/>
    </border>
    <border>
      <left style="thin">
        <color auto="1"/>
      </left>
      <right style="mediumDashed">
        <color rgb="FFFF0000"/>
      </right>
      <top style="thin">
        <color auto="1"/>
      </top>
      <bottom style="mediumDashed">
        <color rgb="FFFF0000"/>
      </bottom>
      <diagonal/>
    </border>
    <border>
      <left/>
      <right/>
      <top style="thick">
        <color auto="1"/>
      </top>
      <bottom style="mediumDashed">
        <color rgb="FFFF0000"/>
      </bottom>
      <diagonal/>
    </border>
    <border>
      <left/>
      <right style="thick">
        <color auto="1"/>
      </right>
      <top style="thick">
        <color auto="1"/>
      </top>
      <bottom style="mediumDashed">
        <color rgb="FFFF0000"/>
      </bottom>
      <diagonal/>
    </border>
    <border>
      <left style="medium">
        <color auto="1"/>
      </left>
      <right/>
      <top style="medium">
        <color auto="1"/>
      </top>
      <bottom style="thick">
        <color auto="1"/>
      </bottom>
      <diagonal/>
    </border>
    <border>
      <left/>
      <right style="medium">
        <color auto="1"/>
      </right>
      <top style="medium">
        <color auto="1"/>
      </top>
      <bottom style="thick">
        <color auto="1"/>
      </bottom>
      <diagonal/>
    </border>
  </borders>
  <cellStyleXfs count="1">
    <xf numFmtId="0" fontId="0" fillId="0" borderId="0">
      <alignment vertical="center"/>
    </xf>
  </cellStyleXfs>
  <cellXfs count="615">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177" fontId="0" fillId="0" borderId="4" xfId="0" applyNumberFormat="1" applyBorder="1">
      <alignment vertical="center"/>
    </xf>
    <xf numFmtId="177" fontId="0" fillId="0" borderId="6" xfId="0" applyNumberFormat="1" applyBorder="1">
      <alignment vertical="center"/>
    </xf>
    <xf numFmtId="0" fontId="0" fillId="0" borderId="9" xfId="0" applyBorder="1" applyAlignment="1">
      <alignment horizontal="center" vertical="center"/>
    </xf>
    <xf numFmtId="14" fontId="0" fillId="0" borderId="17" xfId="0" applyNumberFormat="1" applyBorder="1" applyAlignment="1">
      <alignment horizontal="center" vertical="center"/>
    </xf>
    <xf numFmtId="14" fontId="0" fillId="0" borderId="18" xfId="0" applyNumberFormat="1" applyBorder="1" applyAlignment="1">
      <alignment horizontal="center" vertical="center"/>
    </xf>
    <xf numFmtId="14" fontId="0" fillId="0" borderId="19" xfId="0" applyNumberFormat="1" applyBorder="1" applyAlignment="1">
      <alignment horizontal="center" vertical="center"/>
    </xf>
    <xf numFmtId="177" fontId="0" fillId="0" borderId="25" xfId="0" applyNumberFormat="1" applyBorder="1">
      <alignment vertical="center"/>
    </xf>
    <xf numFmtId="177" fontId="0" fillId="0" borderId="28" xfId="0" applyNumberFormat="1" applyBorder="1">
      <alignment vertical="center"/>
    </xf>
    <xf numFmtId="177" fontId="0" fillId="0" borderId="29" xfId="0" applyNumberFormat="1" applyBorder="1">
      <alignment vertical="center"/>
    </xf>
    <xf numFmtId="177" fontId="0" fillId="0" borderId="26" xfId="0" applyNumberFormat="1" applyBorder="1">
      <alignment vertical="center"/>
    </xf>
    <xf numFmtId="14" fontId="0" fillId="0" borderId="32" xfId="0" applyNumberFormat="1" applyBorder="1" applyAlignment="1">
      <alignment horizontal="center" vertical="center"/>
    </xf>
    <xf numFmtId="177" fontId="0" fillId="0" borderId="35" xfId="0" applyNumberFormat="1" applyBorder="1">
      <alignment vertical="center"/>
    </xf>
    <xf numFmtId="177" fontId="0" fillId="0" borderId="39" xfId="0" applyNumberFormat="1" applyBorder="1">
      <alignment vertical="center"/>
    </xf>
    <xf numFmtId="177" fontId="0" fillId="0" borderId="36" xfId="0" applyNumberFormat="1" applyBorder="1">
      <alignment vertical="center"/>
    </xf>
    <xf numFmtId="14" fontId="0" fillId="0" borderId="40" xfId="0" applyNumberFormat="1" applyBorder="1" applyAlignment="1">
      <alignment horizontal="center" vertical="center"/>
    </xf>
    <xf numFmtId="177" fontId="0" fillId="0" borderId="41" xfId="0" applyNumberFormat="1" applyBorder="1">
      <alignment vertical="center"/>
    </xf>
    <xf numFmtId="177" fontId="0" fillId="0" borderId="44" xfId="0" applyNumberFormat="1" applyBorder="1">
      <alignment vertical="center"/>
    </xf>
    <xf numFmtId="177" fontId="0" fillId="0" borderId="42" xfId="0" applyNumberFormat="1" applyBorder="1">
      <alignment vertical="center"/>
    </xf>
    <xf numFmtId="177" fontId="0" fillId="0" borderId="46" xfId="0" applyNumberFormat="1" applyBorder="1">
      <alignment vertical="center"/>
    </xf>
    <xf numFmtId="177" fontId="0" fillId="0" borderId="49" xfId="0" applyNumberFormat="1" applyBorder="1">
      <alignment vertical="center"/>
    </xf>
    <xf numFmtId="177" fontId="0" fillId="0" borderId="47" xfId="0" applyNumberFormat="1" applyBorder="1">
      <alignment vertical="center"/>
    </xf>
    <xf numFmtId="0" fontId="0" fillId="0" borderId="20"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2" xfId="0" applyBorder="1" applyAlignment="1">
      <alignment horizontal="center" vertical="center"/>
    </xf>
    <xf numFmtId="0" fontId="0" fillId="0" borderId="24" xfId="0" applyBorder="1" applyAlignment="1">
      <alignment horizontal="center" vertical="center"/>
    </xf>
    <xf numFmtId="14" fontId="0" fillId="2" borderId="45" xfId="0" applyNumberFormat="1" applyFont="1" applyFill="1" applyBorder="1" applyAlignment="1">
      <alignment horizontal="center" vertical="center"/>
    </xf>
    <xf numFmtId="176" fontId="0" fillId="0" borderId="55" xfId="0" applyNumberFormat="1" applyBorder="1">
      <alignment vertical="center"/>
    </xf>
    <xf numFmtId="176" fontId="0" fillId="0" borderId="56" xfId="0" applyNumberFormat="1" applyBorder="1">
      <alignment vertical="center"/>
    </xf>
    <xf numFmtId="176" fontId="0" fillId="0" borderId="57" xfId="0" applyNumberFormat="1" applyBorder="1">
      <alignment vertical="center"/>
    </xf>
    <xf numFmtId="176" fontId="0" fillId="0" borderId="58" xfId="0" applyNumberFormat="1" applyBorder="1">
      <alignment vertical="center"/>
    </xf>
    <xf numFmtId="176" fontId="0" fillId="0" borderId="59" xfId="0" applyNumberFormat="1" applyBorder="1">
      <alignment vertical="center"/>
    </xf>
    <xf numFmtId="176" fontId="0" fillId="0" borderId="60" xfId="0" applyNumberFormat="1" applyBorder="1">
      <alignment vertical="center"/>
    </xf>
    <xf numFmtId="177" fontId="0" fillId="0" borderId="27" xfId="0" applyNumberFormat="1" applyBorder="1" applyAlignment="1">
      <alignment horizontal="center" vertical="center"/>
    </xf>
    <xf numFmtId="177" fontId="0" fillId="0" borderId="2" xfId="0" applyNumberFormat="1" applyBorder="1" applyAlignment="1">
      <alignment horizontal="center" vertical="center"/>
    </xf>
    <xf numFmtId="177" fontId="0" fillId="0" borderId="24" xfId="0" applyNumberFormat="1" applyBorder="1" applyAlignment="1">
      <alignment horizontal="center" vertical="center"/>
    </xf>
    <xf numFmtId="0" fontId="0" fillId="0" borderId="7" xfId="0" applyBorder="1" applyAlignment="1">
      <alignment horizontal="center" vertical="center"/>
    </xf>
    <xf numFmtId="0" fontId="0" fillId="0" borderId="61" xfId="0" applyBorder="1" applyAlignment="1">
      <alignment horizontal="center" vertical="center"/>
    </xf>
    <xf numFmtId="176" fontId="3" fillId="0" borderId="43" xfId="0" applyNumberFormat="1" applyFont="1" applyBorder="1">
      <alignment vertical="center"/>
    </xf>
    <xf numFmtId="176" fontId="4" fillId="0" borderId="54" xfId="0" applyNumberFormat="1" applyFont="1" applyBorder="1">
      <alignment vertical="center"/>
    </xf>
    <xf numFmtId="176" fontId="4" fillId="0" borderId="36" xfId="0" applyNumberFormat="1" applyFont="1" applyBorder="1">
      <alignment vertical="center"/>
    </xf>
    <xf numFmtId="176" fontId="4" fillId="0" borderId="37" xfId="0" applyNumberFormat="1" applyFont="1" applyBorder="1">
      <alignment vertical="center"/>
    </xf>
    <xf numFmtId="176" fontId="4" fillId="0" borderId="38" xfId="0" applyNumberFormat="1" applyFont="1" applyBorder="1">
      <alignment vertical="center"/>
    </xf>
    <xf numFmtId="176" fontId="3" fillId="0" borderId="1" xfId="0" applyNumberFormat="1" applyFont="1" applyBorder="1">
      <alignment vertical="center"/>
    </xf>
    <xf numFmtId="176" fontId="3" fillId="0" borderId="24" xfId="0" applyNumberFormat="1" applyFont="1" applyBorder="1">
      <alignment vertical="center"/>
    </xf>
    <xf numFmtId="176" fontId="3" fillId="0" borderId="23" xfId="0" applyNumberFormat="1" applyFont="1" applyBorder="1">
      <alignment vertical="center"/>
    </xf>
    <xf numFmtId="176" fontId="3" fillId="0" borderId="30" xfId="0" applyNumberFormat="1" applyFont="1" applyBorder="1">
      <alignment vertical="center"/>
    </xf>
    <xf numFmtId="176" fontId="0" fillId="0" borderId="62" xfId="0" applyNumberFormat="1" applyBorder="1">
      <alignment vertical="center"/>
    </xf>
    <xf numFmtId="0" fontId="5" fillId="0" borderId="16" xfId="0" applyFont="1" applyBorder="1" applyAlignment="1">
      <alignment horizontal="center" vertical="center"/>
    </xf>
    <xf numFmtId="0" fontId="0" fillId="2" borderId="0" xfId="0" applyFill="1">
      <alignment vertical="center"/>
    </xf>
    <xf numFmtId="0" fontId="0" fillId="0" borderId="0" xfId="0">
      <alignment vertical="center"/>
    </xf>
    <xf numFmtId="0" fontId="0" fillId="0" borderId="0" xfId="0" applyAlignment="1">
      <alignment horizontal="center" vertical="center"/>
    </xf>
    <xf numFmtId="14" fontId="0" fillId="0" borderId="1" xfId="0" applyNumberFormat="1" applyBorder="1" applyAlignment="1">
      <alignment horizontal="center" vertical="center"/>
    </xf>
    <xf numFmtId="176" fontId="3" fillId="0" borderId="2" xfId="0" applyNumberFormat="1" applyFont="1" applyBorder="1">
      <alignment vertical="center"/>
    </xf>
    <xf numFmtId="176" fontId="3" fillId="0" borderId="3" xfId="0" applyNumberFormat="1" applyFont="1" applyBorder="1">
      <alignment vertical="center"/>
    </xf>
    <xf numFmtId="14" fontId="0" fillId="0" borderId="8" xfId="0" applyNumberFormat="1" applyBorder="1" applyAlignment="1">
      <alignment horizontal="center" vertical="center"/>
    </xf>
    <xf numFmtId="176" fontId="4" fillId="0" borderId="9" xfId="0" applyNumberFormat="1" applyFont="1" applyBorder="1">
      <alignment vertical="center"/>
    </xf>
    <xf numFmtId="176" fontId="4" fillId="0" borderId="10" xfId="0" applyNumberFormat="1" applyFont="1" applyBorder="1">
      <alignment vertical="center"/>
    </xf>
    <xf numFmtId="14" fontId="0" fillId="2" borderId="19" xfId="0" applyNumberFormat="1" applyFont="1" applyFill="1" applyBorder="1" applyAlignment="1">
      <alignment horizontal="center" vertical="center"/>
    </xf>
    <xf numFmtId="176" fontId="0" fillId="2" borderId="29" xfId="0" applyNumberFormat="1" applyFont="1" applyFill="1" applyBorder="1">
      <alignment vertical="center"/>
    </xf>
    <xf numFmtId="176" fontId="0" fillId="2" borderId="26" xfId="0" applyNumberFormat="1" applyFont="1" applyFill="1" applyBorder="1">
      <alignment vertical="center"/>
    </xf>
    <xf numFmtId="176" fontId="0" fillId="2" borderId="22" xfId="0" applyNumberFormat="1" applyFont="1" applyFill="1" applyBorder="1">
      <alignment vertical="center"/>
    </xf>
    <xf numFmtId="176" fontId="0" fillId="2" borderId="31" xfId="0" applyNumberFormat="1" applyFont="1" applyFill="1" applyBorder="1">
      <alignment vertical="center"/>
    </xf>
    <xf numFmtId="177" fontId="0" fillId="2" borderId="29" xfId="0" applyNumberFormat="1" applyFont="1" applyFill="1" applyBorder="1">
      <alignment vertical="center"/>
    </xf>
    <xf numFmtId="177" fontId="0" fillId="2" borderId="6" xfId="0" applyNumberFormat="1" applyFont="1" applyFill="1" applyBorder="1">
      <alignment vertical="center"/>
    </xf>
    <xf numFmtId="177" fontId="0" fillId="2" borderId="26" xfId="0" applyNumberFormat="1" applyFont="1" applyFill="1" applyBorder="1">
      <alignment vertical="center"/>
    </xf>
    <xf numFmtId="0" fontId="0" fillId="2" borderId="22" xfId="0" applyFont="1" applyFill="1" applyBorder="1">
      <alignment vertical="center"/>
    </xf>
    <xf numFmtId="0" fontId="0" fillId="2" borderId="26" xfId="0" applyFont="1" applyFill="1" applyBorder="1">
      <alignment vertical="center"/>
    </xf>
    <xf numFmtId="0" fontId="0" fillId="2" borderId="65" xfId="0" applyFont="1" applyFill="1" applyBorder="1">
      <alignment vertical="center"/>
    </xf>
    <xf numFmtId="0" fontId="0" fillId="0" borderId="8" xfId="0" applyBorder="1" applyAlignment="1">
      <alignment horizontal="center" vertical="center"/>
    </xf>
    <xf numFmtId="176" fontId="0" fillId="0" borderId="66" xfId="0" applyNumberFormat="1" applyBorder="1">
      <alignment vertical="center"/>
    </xf>
    <xf numFmtId="176" fontId="0" fillId="2" borderId="67" xfId="0" applyNumberFormat="1" applyFont="1" applyFill="1" applyBorder="1">
      <alignment vertical="center"/>
    </xf>
    <xf numFmtId="177" fontId="0" fillId="2" borderId="31" xfId="0" applyNumberFormat="1" applyFont="1" applyFill="1" applyBorder="1">
      <alignment vertical="center"/>
    </xf>
    <xf numFmtId="177" fontId="0" fillId="2" borderId="67" xfId="0" applyNumberFormat="1" applyFont="1" applyFill="1" applyBorder="1">
      <alignment vertical="center"/>
    </xf>
    <xf numFmtId="177" fontId="0" fillId="2" borderId="22" xfId="0" applyNumberFormat="1" applyFont="1" applyFill="1" applyBorder="1">
      <alignment vertical="center"/>
    </xf>
    <xf numFmtId="0" fontId="0" fillId="2" borderId="67" xfId="0" applyFont="1" applyFill="1" applyBorder="1">
      <alignment vertical="center"/>
    </xf>
    <xf numFmtId="0" fontId="0" fillId="4" borderId="0" xfId="0" applyFill="1">
      <alignment vertical="center"/>
    </xf>
    <xf numFmtId="0" fontId="0" fillId="0" borderId="0" xfId="0" applyFill="1" applyBorder="1">
      <alignment vertical="center"/>
    </xf>
    <xf numFmtId="0" fontId="0" fillId="0" borderId="78" xfId="0" applyBorder="1" applyAlignment="1">
      <alignment horizontal="center" vertical="center"/>
    </xf>
    <xf numFmtId="176" fontId="3" fillId="0" borderId="7" xfId="0" applyNumberFormat="1" applyFont="1" applyBorder="1">
      <alignment vertical="center"/>
    </xf>
    <xf numFmtId="176" fontId="3" fillId="0" borderId="79" xfId="0" applyNumberFormat="1" applyFont="1" applyBorder="1">
      <alignment vertical="center"/>
    </xf>
    <xf numFmtId="0" fontId="8" fillId="0" borderId="1" xfId="0" applyFont="1" applyBorder="1" applyAlignment="1">
      <alignment horizontal="center" vertical="center"/>
    </xf>
    <xf numFmtId="0" fontId="0" fillId="0" borderId="80" xfId="0" applyBorder="1" applyAlignment="1">
      <alignment horizontal="center" vertical="center"/>
    </xf>
    <xf numFmtId="176" fontId="3" fillId="0" borderId="20" xfId="0" applyNumberFormat="1" applyFont="1" applyBorder="1">
      <alignment vertical="center"/>
    </xf>
    <xf numFmtId="177" fontId="0" fillId="0" borderId="81" xfId="0" applyNumberFormat="1" applyBorder="1">
      <alignment vertical="center"/>
    </xf>
    <xf numFmtId="177" fontId="0" fillId="0" borderId="7" xfId="0" applyNumberFormat="1" applyBorder="1">
      <alignment vertical="center"/>
    </xf>
    <xf numFmtId="177" fontId="0" fillId="0" borderId="82" xfId="0" applyNumberFormat="1" applyBorder="1">
      <alignment vertical="center"/>
    </xf>
    <xf numFmtId="176" fontId="0" fillId="0" borderId="83" xfId="0" applyNumberFormat="1" applyBorder="1">
      <alignment vertical="center"/>
    </xf>
    <xf numFmtId="176" fontId="0" fillId="0" borderId="84" xfId="0" applyNumberFormat="1" applyBorder="1">
      <alignment vertical="center"/>
    </xf>
    <xf numFmtId="0" fontId="8" fillId="0" borderId="78" xfId="0" applyFont="1" applyBorder="1" applyAlignment="1">
      <alignment horizontal="center" vertical="center"/>
    </xf>
    <xf numFmtId="176" fontId="3" fillId="0" borderId="86" xfId="0" applyNumberFormat="1" applyFont="1" applyBorder="1">
      <alignment vertical="center"/>
    </xf>
    <xf numFmtId="176" fontId="3" fillId="0" borderId="85" xfId="0" applyNumberFormat="1" applyFont="1" applyBorder="1">
      <alignment vertical="center"/>
    </xf>
    <xf numFmtId="176" fontId="3" fillId="0" borderId="5" xfId="0" applyNumberFormat="1" applyFont="1" applyBorder="1">
      <alignment vertical="center"/>
    </xf>
    <xf numFmtId="0" fontId="7" fillId="4" borderId="0" xfId="0" applyFont="1" applyFill="1" applyAlignment="1">
      <alignment horizontal="center" vertical="center"/>
    </xf>
    <xf numFmtId="0" fontId="9" fillId="4" borderId="0" xfId="0" applyFont="1" applyFill="1" applyAlignment="1">
      <alignment horizontal="center" vertical="center"/>
    </xf>
    <xf numFmtId="14" fontId="0" fillId="0" borderId="0" xfId="0" applyNumberFormat="1">
      <alignment vertical="center"/>
    </xf>
    <xf numFmtId="0" fontId="0" fillId="7" borderId="32" xfId="0" applyFill="1" applyBorder="1">
      <alignment vertical="center"/>
    </xf>
    <xf numFmtId="0" fontId="0" fillId="7" borderId="0" xfId="0" applyFill="1" applyBorder="1">
      <alignment vertical="center"/>
    </xf>
    <xf numFmtId="0" fontId="0" fillId="7" borderId="33" xfId="0" applyFill="1" applyBorder="1">
      <alignment vertical="center"/>
    </xf>
    <xf numFmtId="0" fontId="11" fillId="7" borderId="0" xfId="0" applyFont="1" applyFill="1" applyBorder="1">
      <alignment vertical="center"/>
    </xf>
    <xf numFmtId="0" fontId="11" fillId="7" borderId="33" xfId="0" applyFont="1" applyFill="1" applyBorder="1">
      <alignment vertical="center"/>
    </xf>
    <xf numFmtId="0" fontId="0" fillId="9" borderId="88" xfId="0" applyFill="1" applyBorder="1" applyAlignment="1">
      <alignment horizontal="center" vertical="center"/>
    </xf>
    <xf numFmtId="176" fontId="10" fillId="9" borderId="37" xfId="0" applyNumberFormat="1" applyFont="1" applyFill="1" applyBorder="1">
      <alignment vertical="center"/>
    </xf>
    <xf numFmtId="0" fontId="0" fillId="10" borderId="88" xfId="0" applyFill="1" applyBorder="1" applyAlignment="1">
      <alignment horizontal="center" vertical="center"/>
    </xf>
    <xf numFmtId="176" fontId="10" fillId="10" borderId="37" xfId="0" applyNumberFormat="1" applyFont="1" applyFill="1" applyBorder="1">
      <alignment vertical="center"/>
    </xf>
    <xf numFmtId="0" fontId="0" fillId="5" borderId="88" xfId="0" applyFill="1" applyBorder="1" applyAlignment="1">
      <alignment horizontal="center" vertical="center"/>
    </xf>
    <xf numFmtId="176" fontId="10" fillId="5" borderId="37" xfId="0" applyNumberFormat="1" applyFont="1" applyFill="1" applyBorder="1">
      <alignment vertical="center"/>
    </xf>
    <xf numFmtId="0" fontId="0" fillId="8" borderId="88" xfId="0" applyFill="1" applyBorder="1" applyAlignment="1">
      <alignment horizontal="center" vertical="center"/>
    </xf>
    <xf numFmtId="176" fontId="10" fillId="8" borderId="37" xfId="0" applyNumberFormat="1" applyFont="1" applyFill="1" applyBorder="1">
      <alignment vertical="center"/>
    </xf>
    <xf numFmtId="176" fontId="10" fillId="0" borderId="0" xfId="0" applyNumberFormat="1" applyFont="1" applyFill="1" applyBorder="1">
      <alignment vertical="center"/>
    </xf>
    <xf numFmtId="0" fontId="8" fillId="12" borderId="88" xfId="0" applyFont="1" applyFill="1" applyBorder="1" applyAlignment="1">
      <alignment horizontal="center" vertical="center"/>
    </xf>
    <xf numFmtId="176" fontId="8" fillId="12" borderId="37" xfId="0" applyNumberFormat="1" applyFont="1" applyFill="1" applyBorder="1">
      <alignment vertical="center"/>
    </xf>
    <xf numFmtId="0" fontId="8" fillId="12" borderId="80" xfId="0" applyFont="1" applyFill="1" applyBorder="1" applyAlignment="1">
      <alignment horizontal="center" vertical="center"/>
    </xf>
    <xf numFmtId="176" fontId="8" fillId="12" borderId="20" xfId="0" applyNumberFormat="1" applyFont="1" applyFill="1" applyBorder="1">
      <alignment vertical="center"/>
    </xf>
    <xf numFmtId="176" fontId="8" fillId="12" borderId="100" xfId="0" applyNumberFormat="1" applyFont="1" applyFill="1" applyBorder="1">
      <alignment vertical="center"/>
    </xf>
    <xf numFmtId="0" fontId="0" fillId="10" borderId="98" xfId="0" applyFill="1" applyBorder="1" applyAlignment="1">
      <alignment horizontal="center" vertical="center"/>
    </xf>
    <xf numFmtId="176" fontId="10" fillId="10" borderId="22" xfId="0" applyNumberFormat="1" applyFont="1" applyFill="1" applyBorder="1">
      <alignment vertical="center"/>
    </xf>
    <xf numFmtId="176" fontId="10" fillId="10" borderId="99" xfId="0" applyNumberFormat="1" applyFont="1" applyFill="1" applyBorder="1">
      <alignment vertical="center"/>
    </xf>
    <xf numFmtId="176" fontId="10" fillId="10" borderId="101" xfId="0" applyNumberFormat="1" applyFont="1" applyFill="1" applyBorder="1">
      <alignment vertical="center"/>
    </xf>
    <xf numFmtId="0" fontId="0" fillId="10" borderId="80" xfId="0" applyFill="1" applyBorder="1" applyAlignment="1">
      <alignment horizontal="center" vertical="center"/>
    </xf>
    <xf numFmtId="176" fontId="10" fillId="10" borderId="20" xfId="0" applyNumberFormat="1" applyFont="1" applyFill="1" applyBorder="1">
      <alignment vertical="center"/>
    </xf>
    <xf numFmtId="176" fontId="10" fillId="10" borderId="100" xfId="0" applyNumberFormat="1" applyFont="1" applyFill="1" applyBorder="1">
      <alignment vertical="center"/>
    </xf>
    <xf numFmtId="0" fontId="0" fillId="9" borderId="98" xfId="0" applyFill="1" applyBorder="1" applyAlignment="1">
      <alignment horizontal="center" vertical="center"/>
    </xf>
    <xf numFmtId="176" fontId="10" fillId="9" borderId="22" xfId="0" applyNumberFormat="1" applyFont="1" applyFill="1" applyBorder="1">
      <alignment vertical="center"/>
    </xf>
    <xf numFmtId="176" fontId="10" fillId="9" borderId="99" xfId="0" applyNumberFormat="1" applyFont="1" applyFill="1" applyBorder="1">
      <alignment vertical="center"/>
    </xf>
    <xf numFmtId="176" fontId="10" fillId="9" borderId="101" xfId="0" applyNumberFormat="1" applyFont="1" applyFill="1" applyBorder="1">
      <alignment vertical="center"/>
    </xf>
    <xf numFmtId="0" fontId="0" fillId="9" borderId="80" xfId="0" applyFill="1" applyBorder="1" applyAlignment="1">
      <alignment horizontal="center" vertical="center"/>
    </xf>
    <xf numFmtId="176" fontId="10" fillId="9" borderId="20" xfId="0" applyNumberFormat="1" applyFont="1" applyFill="1" applyBorder="1">
      <alignment vertical="center"/>
    </xf>
    <xf numFmtId="176" fontId="10" fillId="9" borderId="100" xfId="0" applyNumberFormat="1" applyFont="1" applyFill="1" applyBorder="1">
      <alignment vertical="center"/>
    </xf>
    <xf numFmtId="0" fontId="0" fillId="13" borderId="98" xfId="0" applyFill="1" applyBorder="1" applyAlignment="1">
      <alignment horizontal="center" vertical="center"/>
    </xf>
    <xf numFmtId="176" fontId="10" fillId="13" borderId="22" xfId="0" applyNumberFormat="1" applyFont="1" applyFill="1" applyBorder="1">
      <alignment vertical="center"/>
    </xf>
    <xf numFmtId="176" fontId="10" fillId="13" borderId="99" xfId="0" applyNumberFormat="1" applyFont="1" applyFill="1" applyBorder="1">
      <alignment vertical="center"/>
    </xf>
    <xf numFmtId="0" fontId="0" fillId="13" borderId="80" xfId="0" applyFill="1" applyBorder="1" applyAlignment="1">
      <alignment horizontal="center" vertical="center"/>
    </xf>
    <xf numFmtId="176" fontId="10" fillId="13" borderId="20" xfId="0" applyNumberFormat="1" applyFont="1" applyFill="1" applyBorder="1">
      <alignment vertical="center"/>
    </xf>
    <xf numFmtId="176" fontId="10" fillId="13" borderId="100" xfId="0" applyNumberFormat="1" applyFont="1" applyFill="1" applyBorder="1">
      <alignment vertical="center"/>
    </xf>
    <xf numFmtId="0" fontId="0" fillId="15" borderId="98" xfId="0" applyFill="1" applyBorder="1" applyAlignment="1">
      <alignment horizontal="center" vertical="center"/>
    </xf>
    <xf numFmtId="176" fontId="10" fillId="15" borderId="22" xfId="0" applyNumberFormat="1" applyFont="1" applyFill="1" applyBorder="1">
      <alignment vertical="center"/>
    </xf>
    <xf numFmtId="176" fontId="10" fillId="15" borderId="99" xfId="0" applyNumberFormat="1" applyFont="1" applyFill="1" applyBorder="1">
      <alignment vertical="center"/>
    </xf>
    <xf numFmtId="0" fontId="0" fillId="15" borderId="80" xfId="0" applyFill="1" applyBorder="1" applyAlignment="1">
      <alignment horizontal="center" vertical="center"/>
    </xf>
    <xf numFmtId="176" fontId="10" fillId="15" borderId="20" xfId="0" applyNumberFormat="1" applyFont="1" applyFill="1" applyBorder="1">
      <alignment vertical="center"/>
    </xf>
    <xf numFmtId="176" fontId="10" fillId="15" borderId="100" xfId="0" applyNumberFormat="1" applyFont="1" applyFill="1" applyBorder="1">
      <alignment vertical="center"/>
    </xf>
    <xf numFmtId="176" fontId="3" fillId="0" borderId="102" xfId="0" applyNumberFormat="1" applyFont="1" applyBorder="1">
      <alignment vertical="center"/>
    </xf>
    <xf numFmtId="176" fontId="3" fillId="0" borderId="103" xfId="0" applyNumberFormat="1" applyFont="1" applyBorder="1">
      <alignment vertical="center"/>
    </xf>
    <xf numFmtId="176" fontId="8" fillId="12" borderId="101" xfId="0" applyNumberFormat="1" applyFont="1" applyFill="1" applyBorder="1">
      <alignment vertical="center"/>
    </xf>
    <xf numFmtId="0" fontId="0" fillId="0" borderId="0" xfId="0" applyBorder="1">
      <alignment vertical="center"/>
    </xf>
    <xf numFmtId="0" fontId="12" fillId="7" borderId="28" xfId="0" applyFont="1" applyFill="1" applyBorder="1" applyAlignment="1">
      <alignment horizontal="center" vertical="center"/>
    </xf>
    <xf numFmtId="0" fontId="12" fillId="7" borderId="4" xfId="0" applyFont="1" applyFill="1" applyBorder="1" applyAlignment="1">
      <alignment horizontal="center" vertical="center"/>
    </xf>
    <xf numFmtId="0" fontId="12" fillId="7" borderId="5" xfId="0" applyFont="1" applyFill="1" applyBorder="1" applyAlignment="1">
      <alignment horizontal="center" vertical="center"/>
    </xf>
    <xf numFmtId="0" fontId="12" fillId="7" borderId="117" xfId="0" applyFont="1" applyFill="1" applyBorder="1" applyAlignment="1">
      <alignment horizontal="center" vertical="center"/>
    </xf>
    <xf numFmtId="0" fontId="12" fillId="7" borderId="6" xfId="0" applyFont="1" applyFill="1" applyBorder="1" applyAlignment="1">
      <alignment horizontal="center" vertical="center"/>
    </xf>
    <xf numFmtId="0" fontId="12" fillId="7" borderId="115" xfId="0" applyFont="1" applyFill="1" applyBorder="1" applyAlignment="1">
      <alignment horizontal="center" vertical="center"/>
    </xf>
    <xf numFmtId="0" fontId="11" fillId="7" borderId="32" xfId="0" applyFont="1" applyFill="1" applyBorder="1">
      <alignment vertical="center"/>
    </xf>
    <xf numFmtId="0" fontId="11" fillId="7" borderId="19" xfId="0" applyFont="1" applyFill="1" applyBorder="1">
      <alignment vertical="center"/>
    </xf>
    <xf numFmtId="0" fontId="11" fillId="7" borderId="67" xfId="0" applyFont="1" applyFill="1" applyBorder="1">
      <alignment vertical="center"/>
    </xf>
    <xf numFmtId="0" fontId="11" fillId="7" borderId="118" xfId="0" applyFont="1" applyFill="1" applyBorder="1">
      <alignment vertical="center"/>
    </xf>
    <xf numFmtId="0" fontId="0" fillId="7" borderId="32" xfId="0" applyFill="1" applyBorder="1" applyAlignment="1">
      <alignment vertical="center"/>
    </xf>
    <xf numFmtId="0" fontId="0" fillId="7" borderId="0" xfId="0" applyFill="1" applyBorder="1" applyAlignment="1">
      <alignment vertical="center"/>
    </xf>
    <xf numFmtId="0" fontId="0" fillId="7" borderId="33" xfId="0" applyFill="1" applyBorder="1" applyAlignment="1">
      <alignment vertical="center"/>
    </xf>
    <xf numFmtId="14" fontId="11" fillId="0" borderId="17" xfId="0" applyNumberFormat="1" applyFont="1" applyBorder="1" applyAlignment="1">
      <alignment horizontal="center" vertical="center"/>
    </xf>
    <xf numFmtId="14" fontId="8" fillId="0" borderId="17" xfId="0" applyNumberFormat="1" applyFont="1" applyBorder="1" applyAlignment="1">
      <alignment horizontal="center" vertical="center"/>
    </xf>
    <xf numFmtId="0" fontId="0" fillId="2" borderId="120" xfId="0" applyFont="1" applyFill="1" applyBorder="1">
      <alignment vertical="center"/>
    </xf>
    <xf numFmtId="176" fontId="3" fillId="0" borderId="114" xfId="0" applyNumberFormat="1" applyFont="1" applyBorder="1">
      <alignment vertical="center"/>
    </xf>
    <xf numFmtId="179" fontId="0" fillId="0" borderId="66" xfId="0" applyNumberFormat="1" applyBorder="1">
      <alignment vertical="center"/>
    </xf>
    <xf numFmtId="179" fontId="0" fillId="0" borderId="57" xfId="0" applyNumberFormat="1" applyBorder="1">
      <alignment vertical="center"/>
    </xf>
    <xf numFmtId="14" fontId="0" fillId="0" borderId="97" xfId="0" applyNumberFormat="1" applyBorder="1" applyAlignment="1">
      <alignment horizontal="center" vertical="center"/>
    </xf>
    <xf numFmtId="4" fontId="11" fillId="0" borderId="62" xfId="0" applyNumberFormat="1" applyFont="1" applyBorder="1">
      <alignment vertical="center"/>
    </xf>
    <xf numFmtId="4" fontId="0" fillId="0" borderId="57" xfId="0" applyNumberFormat="1" applyBorder="1">
      <alignment vertical="center"/>
    </xf>
    <xf numFmtId="4" fontId="11" fillId="0" borderId="57" xfId="0" applyNumberFormat="1" applyFont="1" applyBorder="1">
      <alignment vertical="center"/>
    </xf>
    <xf numFmtId="180" fontId="11" fillId="0" borderId="62" xfId="0" applyNumberFormat="1" applyFont="1" applyBorder="1">
      <alignment vertical="center"/>
    </xf>
    <xf numFmtId="180" fontId="0" fillId="0" borderId="57" xfId="0" applyNumberFormat="1" applyBorder="1">
      <alignment vertical="center"/>
    </xf>
    <xf numFmtId="180" fontId="11" fillId="0" borderId="57" xfId="0" applyNumberFormat="1" applyFont="1" applyBorder="1">
      <alignment vertical="center"/>
    </xf>
    <xf numFmtId="181" fontId="0" fillId="0" borderId="121" xfId="0" applyNumberFormat="1" applyBorder="1">
      <alignment vertical="center"/>
    </xf>
    <xf numFmtId="181" fontId="0" fillId="0" borderId="119" xfId="0" applyNumberFormat="1" applyBorder="1">
      <alignment vertical="center"/>
    </xf>
    <xf numFmtId="0" fontId="0" fillId="13" borderId="0" xfId="0" applyFill="1">
      <alignment vertical="center"/>
    </xf>
    <xf numFmtId="0" fontId="0" fillId="13" borderId="32" xfId="0" applyFill="1" applyBorder="1">
      <alignment vertical="center"/>
    </xf>
    <xf numFmtId="0" fontId="0" fillId="13" borderId="17" xfId="0" applyFill="1" applyBorder="1">
      <alignment vertical="center"/>
    </xf>
    <xf numFmtId="176" fontId="0" fillId="0" borderId="122" xfId="0" applyNumberFormat="1" applyBorder="1">
      <alignment vertical="center"/>
    </xf>
    <xf numFmtId="176" fontId="0" fillId="0" borderId="123" xfId="0" applyNumberFormat="1" applyBorder="1">
      <alignment vertical="center"/>
    </xf>
    <xf numFmtId="176" fontId="0" fillId="0" borderId="125" xfId="0" applyNumberFormat="1" applyBorder="1">
      <alignment vertical="center"/>
    </xf>
    <xf numFmtId="176" fontId="0" fillId="0" borderId="124" xfId="0" applyNumberFormat="1" applyBorder="1">
      <alignment vertical="center"/>
    </xf>
    <xf numFmtId="14" fontId="5" fillId="10" borderId="17" xfId="0" applyNumberFormat="1" applyFont="1" applyFill="1" applyBorder="1" applyAlignment="1">
      <alignment horizontal="center" vertical="center"/>
    </xf>
    <xf numFmtId="176" fontId="5" fillId="10" borderId="66" xfId="0" applyNumberFormat="1" applyFont="1" applyFill="1" applyBorder="1">
      <alignment vertical="center"/>
    </xf>
    <xf numFmtId="2" fontId="5" fillId="10" borderId="66" xfId="0" applyNumberFormat="1" applyFont="1" applyFill="1" applyBorder="1">
      <alignment vertical="center"/>
    </xf>
    <xf numFmtId="4" fontId="12" fillId="10" borderId="62" xfId="0" applyNumberFormat="1" applyFont="1" applyFill="1" applyBorder="1">
      <alignment vertical="center"/>
    </xf>
    <xf numFmtId="179" fontId="5" fillId="10" borderId="66" xfId="0" applyNumberFormat="1" applyFont="1" applyFill="1" applyBorder="1">
      <alignment vertical="center"/>
    </xf>
    <xf numFmtId="176" fontId="5" fillId="10" borderId="57" xfId="0" applyNumberFormat="1" applyFont="1" applyFill="1" applyBorder="1">
      <alignment vertical="center"/>
    </xf>
    <xf numFmtId="2" fontId="5" fillId="10" borderId="57" xfId="0" applyNumberFormat="1" applyFont="1" applyFill="1" applyBorder="1">
      <alignment vertical="center"/>
    </xf>
    <xf numFmtId="4" fontId="5" fillId="10" borderId="57" xfId="0" applyNumberFormat="1" applyFont="1" applyFill="1" applyBorder="1">
      <alignment vertical="center"/>
    </xf>
    <xf numFmtId="179" fontId="5" fillId="10" borderId="57" xfId="0" applyNumberFormat="1" applyFont="1" applyFill="1" applyBorder="1">
      <alignment vertical="center"/>
    </xf>
    <xf numFmtId="14" fontId="12" fillId="10" borderId="17" xfId="0" applyNumberFormat="1" applyFont="1" applyFill="1" applyBorder="1" applyAlignment="1">
      <alignment horizontal="center" vertical="center"/>
    </xf>
    <xf numFmtId="182" fontId="5" fillId="10" borderId="57" xfId="0" applyNumberFormat="1" applyFont="1" applyFill="1" applyBorder="1">
      <alignment vertical="center"/>
    </xf>
    <xf numFmtId="14" fontId="0" fillId="18" borderId="17" xfId="0" applyNumberFormat="1" applyFill="1" applyBorder="1" applyAlignment="1">
      <alignment horizontal="center" vertical="center"/>
    </xf>
    <xf numFmtId="176" fontId="0" fillId="18" borderId="57" xfId="0" applyNumberFormat="1" applyFill="1" applyBorder="1">
      <alignment vertical="center"/>
    </xf>
    <xf numFmtId="14" fontId="0" fillId="19" borderId="17" xfId="0" applyNumberFormat="1" applyFill="1" applyBorder="1" applyAlignment="1">
      <alignment horizontal="center" vertical="center"/>
    </xf>
    <xf numFmtId="179" fontId="0" fillId="19" borderId="66" xfId="0" applyNumberFormat="1" applyFill="1" applyBorder="1">
      <alignment vertical="center"/>
    </xf>
    <xf numFmtId="4" fontId="0" fillId="19" borderId="66" xfId="0" applyNumberFormat="1" applyFill="1" applyBorder="1">
      <alignment vertical="center"/>
    </xf>
    <xf numFmtId="182" fontId="0" fillId="19" borderId="66" xfId="0" applyNumberFormat="1" applyFill="1" applyBorder="1">
      <alignment vertical="center"/>
    </xf>
    <xf numFmtId="182" fontId="0" fillId="19" borderId="57" xfId="0" applyNumberFormat="1" applyFill="1" applyBorder="1">
      <alignment vertical="center"/>
    </xf>
    <xf numFmtId="179" fontId="0" fillId="19" borderId="57" xfId="0" applyNumberFormat="1" applyFill="1" applyBorder="1">
      <alignment vertical="center"/>
    </xf>
    <xf numFmtId="14" fontId="0" fillId="13" borderId="17" xfId="0" applyNumberFormat="1" applyFill="1" applyBorder="1" applyAlignment="1">
      <alignment horizontal="center" vertical="center"/>
    </xf>
    <xf numFmtId="176" fontId="0" fillId="13" borderId="66" xfId="0" applyNumberFormat="1" applyFill="1" applyBorder="1">
      <alignment vertical="center"/>
    </xf>
    <xf numFmtId="179" fontId="0" fillId="13" borderId="66" xfId="0" applyNumberFormat="1" applyFill="1" applyBorder="1">
      <alignment vertical="center"/>
    </xf>
    <xf numFmtId="4" fontId="11" fillId="13" borderId="62" xfId="0" applyNumberFormat="1" applyFont="1" applyFill="1" applyBorder="1">
      <alignment vertical="center"/>
    </xf>
    <xf numFmtId="14" fontId="11" fillId="13" borderId="17" xfId="0" applyNumberFormat="1" applyFont="1" applyFill="1" applyBorder="1" applyAlignment="1">
      <alignment horizontal="center" vertical="center"/>
    </xf>
    <xf numFmtId="182" fontId="11" fillId="13" borderId="62" xfId="0" applyNumberFormat="1" applyFont="1" applyFill="1" applyBorder="1">
      <alignment vertical="center"/>
    </xf>
    <xf numFmtId="181" fontId="11" fillId="13" borderId="62" xfId="0" applyNumberFormat="1" applyFont="1" applyFill="1" applyBorder="1">
      <alignment vertical="center"/>
    </xf>
    <xf numFmtId="182" fontId="0" fillId="13" borderId="57" xfId="0" applyNumberFormat="1" applyFill="1" applyBorder="1">
      <alignment vertical="center"/>
    </xf>
    <xf numFmtId="176" fontId="0" fillId="13" borderId="57" xfId="0" applyNumberFormat="1" applyFill="1" applyBorder="1">
      <alignment vertical="center"/>
    </xf>
    <xf numFmtId="179" fontId="0" fillId="13" borderId="57" xfId="0" applyNumberFormat="1" applyFill="1" applyBorder="1">
      <alignment vertical="center"/>
    </xf>
    <xf numFmtId="4" fontId="0" fillId="13" borderId="57" xfId="0" applyNumberFormat="1" applyFill="1" applyBorder="1">
      <alignment vertical="center"/>
    </xf>
    <xf numFmtId="181" fontId="0" fillId="13" borderId="57" xfId="0" applyNumberFormat="1" applyFill="1" applyBorder="1">
      <alignment vertical="center"/>
    </xf>
    <xf numFmtId="181" fontId="5" fillId="10" borderId="66" xfId="0" applyNumberFormat="1" applyFont="1" applyFill="1" applyBorder="1">
      <alignment vertical="center"/>
    </xf>
    <xf numFmtId="181" fontId="5" fillId="10" borderId="57" xfId="0" applyNumberFormat="1" applyFont="1" applyFill="1" applyBorder="1">
      <alignment vertical="center"/>
    </xf>
    <xf numFmtId="180" fontId="12" fillId="10" borderId="62" xfId="0" applyNumberFormat="1" applyFont="1" applyFill="1" applyBorder="1">
      <alignment vertical="center"/>
    </xf>
    <xf numFmtId="180" fontId="5" fillId="10" borderId="57" xfId="0" applyNumberFormat="1" applyFont="1" applyFill="1" applyBorder="1">
      <alignment vertical="center"/>
    </xf>
    <xf numFmtId="180" fontId="11" fillId="19" borderId="62" xfId="0" applyNumberFormat="1" applyFont="1" applyFill="1" applyBorder="1">
      <alignment vertical="center"/>
    </xf>
    <xf numFmtId="180" fontId="0" fillId="19" borderId="57" xfId="0" applyNumberFormat="1" applyFill="1" applyBorder="1">
      <alignment vertical="center"/>
    </xf>
    <xf numFmtId="181" fontId="0" fillId="19" borderId="66" xfId="0" applyNumberFormat="1" applyFill="1" applyBorder="1">
      <alignment vertical="center"/>
    </xf>
    <xf numFmtId="181" fontId="11" fillId="13" borderId="127" xfId="0" applyNumberFormat="1" applyFont="1" applyFill="1" applyBorder="1">
      <alignment vertical="center"/>
    </xf>
    <xf numFmtId="181" fontId="0" fillId="13" borderId="119" xfId="0" applyNumberFormat="1" applyFill="1" applyBorder="1">
      <alignment vertical="center"/>
    </xf>
    <xf numFmtId="14" fontId="0" fillId="13" borderId="93" xfId="0" applyNumberFormat="1" applyFill="1" applyBorder="1" applyAlignment="1">
      <alignment horizontal="center" vertical="center"/>
    </xf>
    <xf numFmtId="181" fontId="0" fillId="13" borderId="129" xfId="0" applyNumberFormat="1" applyFill="1" applyBorder="1">
      <alignment vertical="center"/>
    </xf>
    <xf numFmtId="14" fontId="12" fillId="13" borderId="17" xfId="0" applyNumberFormat="1" applyFont="1" applyFill="1" applyBorder="1" applyAlignment="1">
      <alignment horizontal="center" vertical="center"/>
    </xf>
    <xf numFmtId="182" fontId="5" fillId="13" borderId="57" xfId="0" applyNumberFormat="1" applyFont="1" applyFill="1" applyBorder="1">
      <alignment vertical="center"/>
    </xf>
    <xf numFmtId="181" fontId="5" fillId="13" borderId="119" xfId="0" applyNumberFormat="1" applyFont="1" applyFill="1" applyBorder="1">
      <alignment vertical="center"/>
    </xf>
    <xf numFmtId="14" fontId="8" fillId="13" borderId="17" xfId="0" applyNumberFormat="1" applyFont="1" applyFill="1" applyBorder="1" applyAlignment="1">
      <alignment horizontal="center" vertical="center"/>
    </xf>
    <xf numFmtId="4" fontId="11" fillId="13" borderId="57" xfId="0" applyNumberFormat="1" applyFont="1" applyFill="1" applyBorder="1">
      <alignment vertical="center"/>
    </xf>
    <xf numFmtId="176" fontId="0" fillId="13" borderId="126" xfId="0" applyNumberFormat="1" applyFill="1" applyBorder="1">
      <alignment vertical="center"/>
    </xf>
    <xf numFmtId="179" fontId="0" fillId="13" borderId="126" xfId="0" applyNumberFormat="1" applyFill="1" applyBorder="1">
      <alignment vertical="center"/>
    </xf>
    <xf numFmtId="4" fontId="0" fillId="13" borderId="126" xfId="0" applyNumberFormat="1" applyFill="1" applyBorder="1">
      <alignment vertical="center"/>
    </xf>
    <xf numFmtId="14" fontId="0" fillId="19" borderId="97" xfId="0" applyNumberFormat="1" applyFill="1" applyBorder="1" applyAlignment="1">
      <alignment horizontal="center" vertical="center"/>
    </xf>
    <xf numFmtId="179" fontId="0" fillId="19" borderId="130" xfId="0" applyNumberFormat="1" applyFill="1" applyBorder="1">
      <alignment vertical="center"/>
    </xf>
    <xf numFmtId="179" fontId="0" fillId="19" borderId="129" xfId="0" applyNumberFormat="1" applyFill="1" applyBorder="1">
      <alignment vertical="center"/>
    </xf>
    <xf numFmtId="14" fontId="0" fillId="19" borderId="93" xfId="0" applyNumberFormat="1" applyFill="1" applyBorder="1" applyAlignment="1">
      <alignment horizontal="center" vertical="center"/>
    </xf>
    <xf numFmtId="179" fontId="0" fillId="19" borderId="128" xfId="0" applyNumberFormat="1" applyFill="1" applyBorder="1">
      <alignment vertical="center"/>
    </xf>
    <xf numFmtId="182" fontId="0" fillId="13" borderId="121" xfId="0" applyNumberFormat="1" applyFill="1" applyBorder="1">
      <alignment vertical="center"/>
    </xf>
    <xf numFmtId="182" fontId="0" fillId="13" borderId="119" xfId="0" applyNumberFormat="1" applyFill="1" applyBorder="1">
      <alignment vertical="center"/>
    </xf>
    <xf numFmtId="182" fontId="0" fillId="13" borderId="131" xfId="0" applyNumberFormat="1" applyFill="1" applyBorder="1">
      <alignment vertical="center"/>
    </xf>
    <xf numFmtId="181" fontId="0" fillId="13" borderId="128" xfId="0" applyNumberFormat="1" applyFill="1" applyBorder="1">
      <alignment vertical="center"/>
    </xf>
    <xf numFmtId="181" fontId="5" fillId="13" borderId="57" xfId="0" applyNumberFormat="1" applyFont="1" applyFill="1" applyBorder="1">
      <alignment vertical="center"/>
    </xf>
    <xf numFmtId="179" fontId="11" fillId="13" borderId="62" xfId="0" applyNumberFormat="1" applyFont="1" applyFill="1" applyBorder="1">
      <alignment vertical="center"/>
    </xf>
    <xf numFmtId="179" fontId="5" fillId="13" borderId="57" xfId="0" applyNumberFormat="1" applyFont="1" applyFill="1" applyBorder="1">
      <alignment vertical="center"/>
    </xf>
    <xf numFmtId="2" fontId="0" fillId="13" borderId="57" xfId="0" applyNumberFormat="1" applyFill="1" applyBorder="1">
      <alignment vertical="center"/>
    </xf>
    <xf numFmtId="2" fontId="5" fillId="13" borderId="57" xfId="0" applyNumberFormat="1" applyFont="1" applyFill="1" applyBorder="1">
      <alignment vertical="center"/>
    </xf>
    <xf numFmtId="180" fontId="0" fillId="13" borderId="57" xfId="0" applyNumberFormat="1" applyFill="1" applyBorder="1">
      <alignment vertical="center"/>
    </xf>
    <xf numFmtId="2" fontId="8" fillId="13" borderId="57" xfId="0" applyNumberFormat="1" applyFont="1" applyFill="1" applyBorder="1">
      <alignment vertical="center"/>
    </xf>
    <xf numFmtId="14" fontId="0" fillId="13" borderId="132" xfId="0" applyNumberFormat="1" applyFill="1" applyBorder="1" applyAlignment="1">
      <alignment horizontal="center" vertical="center"/>
    </xf>
    <xf numFmtId="14" fontId="0" fillId="13" borderId="133" xfId="0" applyNumberFormat="1" applyFill="1" applyBorder="1" applyAlignment="1">
      <alignment horizontal="center" vertical="center"/>
    </xf>
    <xf numFmtId="176" fontId="5" fillId="13" borderId="57" xfId="0" applyNumberFormat="1" applyFont="1" applyFill="1" applyBorder="1">
      <alignment vertical="center"/>
    </xf>
    <xf numFmtId="4" fontId="5" fillId="13" borderId="57" xfId="0" applyNumberFormat="1" applyFont="1" applyFill="1" applyBorder="1">
      <alignment vertical="center"/>
    </xf>
    <xf numFmtId="181" fontId="0" fillId="13" borderId="121" xfId="0" applyNumberFormat="1" applyFill="1" applyBorder="1">
      <alignment vertical="center"/>
    </xf>
    <xf numFmtId="181" fontId="11" fillId="13" borderId="119" xfId="0" applyNumberFormat="1" applyFont="1" applyFill="1" applyBorder="1">
      <alignment vertical="center"/>
    </xf>
    <xf numFmtId="14" fontId="0" fillId="13" borderId="32" xfId="0" applyNumberFormat="1" applyFill="1" applyBorder="1" applyAlignment="1">
      <alignment horizontal="center" vertical="center"/>
    </xf>
    <xf numFmtId="182" fontId="0" fillId="13" borderId="129" xfId="0" applyNumberFormat="1" applyFill="1" applyBorder="1">
      <alignment vertical="center"/>
    </xf>
    <xf numFmtId="181" fontId="0" fillId="0" borderId="129" xfId="0" applyNumberFormat="1" applyBorder="1">
      <alignment vertical="center"/>
    </xf>
    <xf numFmtId="0" fontId="0" fillId="11" borderId="67" xfId="0" applyFill="1" applyBorder="1">
      <alignment vertical="center"/>
    </xf>
    <xf numFmtId="0" fontId="0" fillId="11" borderId="0" xfId="0" applyFill="1" applyBorder="1">
      <alignment vertical="center"/>
    </xf>
    <xf numFmtId="0" fontId="7" fillId="4" borderId="0" xfId="0" applyFont="1" applyFill="1" applyBorder="1" applyAlignment="1">
      <alignment horizontal="center" vertical="center"/>
    </xf>
    <xf numFmtId="0" fontId="0" fillId="11" borderId="106" xfId="0" applyFill="1" applyBorder="1">
      <alignment vertical="center"/>
    </xf>
    <xf numFmtId="0" fontId="0" fillId="13" borderId="67" xfId="0" applyFill="1" applyBorder="1">
      <alignment vertical="center"/>
    </xf>
    <xf numFmtId="0" fontId="0" fillId="13" borderId="0" xfId="0" applyFill="1" applyBorder="1">
      <alignment vertical="center"/>
    </xf>
    <xf numFmtId="0" fontId="9" fillId="4" borderId="0" xfId="0" applyFont="1" applyFill="1" applyBorder="1" applyAlignment="1">
      <alignment horizontal="center" vertical="center"/>
    </xf>
    <xf numFmtId="0" fontId="0" fillId="16" borderId="67" xfId="0" applyFill="1" applyBorder="1">
      <alignment vertical="center"/>
    </xf>
    <xf numFmtId="0" fontId="0" fillId="16" borderId="0" xfId="0" applyFill="1" applyBorder="1">
      <alignment vertical="center"/>
    </xf>
    <xf numFmtId="0" fontId="0" fillId="16" borderId="106" xfId="0" applyFill="1" applyBorder="1">
      <alignment vertical="center"/>
    </xf>
    <xf numFmtId="0" fontId="0" fillId="17" borderId="67" xfId="0" applyFill="1" applyBorder="1">
      <alignment vertical="center"/>
    </xf>
    <xf numFmtId="0" fontId="0" fillId="17" borderId="0" xfId="0" applyFill="1" applyBorder="1">
      <alignment vertical="center"/>
    </xf>
    <xf numFmtId="0" fontId="0" fillId="17" borderId="106" xfId="0" applyFill="1" applyBorder="1">
      <alignment vertical="center"/>
    </xf>
    <xf numFmtId="0" fontId="0" fillId="7" borderId="67" xfId="0" applyFill="1" applyBorder="1">
      <alignment vertical="center"/>
    </xf>
    <xf numFmtId="0" fontId="0" fillId="7" borderId="106" xfId="0" applyFill="1" applyBorder="1">
      <alignment vertical="center"/>
    </xf>
    <xf numFmtId="0" fontId="0" fillId="7" borderId="18" xfId="0" applyFill="1" applyBorder="1" applyAlignment="1">
      <alignment horizontal="center" vertical="center"/>
    </xf>
    <xf numFmtId="0" fontId="0" fillId="7" borderId="107" xfId="0" applyFill="1" applyBorder="1" applyAlignment="1">
      <alignment horizontal="center" vertical="center"/>
    </xf>
    <xf numFmtId="3" fontId="0" fillId="0" borderId="136" xfId="0" applyNumberFormat="1" applyBorder="1">
      <alignment vertical="center"/>
    </xf>
    <xf numFmtId="3" fontId="0" fillId="0" borderId="137" xfId="0" applyNumberFormat="1" applyBorder="1">
      <alignment vertical="center"/>
    </xf>
    <xf numFmtId="181" fontId="0" fillId="0" borderId="28" xfId="0" applyNumberFormat="1" applyBorder="1">
      <alignment vertical="center"/>
    </xf>
    <xf numFmtId="181" fontId="0" fillId="0" borderId="4" xfId="0" applyNumberFormat="1" applyBorder="1">
      <alignment vertical="center"/>
    </xf>
    <xf numFmtId="181" fontId="0" fillId="0" borderId="5" xfId="0" applyNumberFormat="1" applyBorder="1">
      <alignment vertical="center"/>
    </xf>
    <xf numFmtId="3" fontId="0" fillId="0" borderId="28" xfId="0" applyNumberFormat="1" applyBorder="1">
      <alignment vertical="center"/>
    </xf>
    <xf numFmtId="3" fontId="0" fillId="0" borderId="4" xfId="0" applyNumberFormat="1" applyBorder="1">
      <alignment vertical="center"/>
    </xf>
    <xf numFmtId="0" fontId="5" fillId="0" borderId="140" xfId="0" applyFont="1" applyBorder="1" applyAlignment="1">
      <alignment horizontal="center" vertical="center"/>
    </xf>
    <xf numFmtId="0" fontId="0" fillId="0" borderId="79" xfId="0" applyBorder="1" applyAlignment="1">
      <alignment horizontal="center" vertical="center"/>
    </xf>
    <xf numFmtId="3" fontId="0" fillId="0" borderId="141" xfId="0" applyNumberFormat="1" applyBorder="1">
      <alignment vertical="center"/>
    </xf>
    <xf numFmtId="3" fontId="0" fillId="0" borderId="142" xfId="0" applyNumberFormat="1" applyBorder="1">
      <alignment vertical="center"/>
    </xf>
    <xf numFmtId="3" fontId="0" fillId="0" borderId="143" xfId="0" applyNumberFormat="1" applyBorder="1">
      <alignment vertical="center"/>
    </xf>
    <xf numFmtId="3" fontId="0" fillId="0" borderId="144" xfId="0" applyNumberFormat="1" applyBorder="1">
      <alignment vertical="center"/>
    </xf>
    <xf numFmtId="3" fontId="0" fillId="0" borderId="5" xfId="0" applyNumberFormat="1" applyBorder="1">
      <alignment vertical="center"/>
    </xf>
    <xf numFmtId="14" fontId="0" fillId="0" borderId="0" xfId="0" applyNumberFormat="1" applyBorder="1" applyAlignment="1">
      <alignment vertical="center"/>
    </xf>
    <xf numFmtId="0" fontId="5" fillId="7" borderId="17" xfId="0" applyFont="1" applyFill="1" applyBorder="1" applyAlignment="1">
      <alignment horizontal="center" vertical="center"/>
    </xf>
    <xf numFmtId="14" fontId="0" fillId="0" borderId="32" xfId="0" applyNumberFormat="1" applyBorder="1" applyAlignment="1">
      <alignment vertical="center"/>
    </xf>
    <xf numFmtId="0" fontId="0" fillId="2" borderId="93" xfId="0" applyFill="1" applyBorder="1">
      <alignment vertical="center"/>
    </xf>
    <xf numFmtId="14" fontId="0" fillId="0" borderId="33" xfId="0" applyNumberFormat="1" applyBorder="1" applyAlignment="1">
      <alignment vertical="center"/>
    </xf>
    <xf numFmtId="0" fontId="0" fillId="2" borderId="92" xfId="0" applyFill="1" applyBorder="1">
      <alignment vertical="center"/>
    </xf>
    <xf numFmtId="14" fontId="0" fillId="0" borderId="13" xfId="0" applyNumberFormat="1" applyBorder="1" applyAlignment="1">
      <alignment horizontal="center" vertical="center"/>
    </xf>
    <xf numFmtId="14" fontId="7" fillId="15" borderId="14" xfId="0" applyNumberFormat="1" applyFont="1" applyFill="1" applyBorder="1" applyAlignment="1">
      <alignment horizontal="center" vertical="center"/>
    </xf>
    <xf numFmtId="14" fontId="0" fillId="0" borderId="14" xfId="0" applyNumberFormat="1" applyBorder="1" applyAlignment="1">
      <alignment horizontal="center" vertical="center"/>
    </xf>
    <xf numFmtId="14" fontId="0" fillId="0" borderId="14" xfId="0" applyNumberFormat="1" applyBorder="1" applyAlignment="1">
      <alignment vertical="center"/>
    </xf>
    <xf numFmtId="14" fontId="0" fillId="0" borderId="139" xfId="0" applyNumberFormat="1" applyBorder="1" applyAlignment="1">
      <alignment horizontal="center" vertical="center"/>
    </xf>
    <xf numFmtId="14" fontId="21" fillId="15" borderId="14" xfId="0" applyNumberFormat="1" applyFont="1" applyFill="1" applyBorder="1" applyAlignment="1">
      <alignment horizontal="center" vertical="center"/>
    </xf>
    <xf numFmtId="14" fontId="5" fillId="0" borderId="12" xfId="0" applyNumberFormat="1" applyFont="1" applyBorder="1" applyAlignment="1">
      <alignment horizontal="center" vertical="center"/>
    </xf>
    <xf numFmtId="14" fontId="5" fillId="0" borderId="12" xfId="0" applyNumberFormat="1" applyFont="1" applyBorder="1" applyAlignment="1">
      <alignment vertical="center"/>
    </xf>
    <xf numFmtId="14" fontId="5" fillId="0" borderId="138" xfId="0" applyNumberFormat="1" applyFont="1" applyBorder="1" applyAlignment="1">
      <alignment horizontal="center" vertical="center"/>
    </xf>
    <xf numFmtId="0" fontId="0" fillId="0" borderId="14" xfId="0" applyNumberFormat="1" applyBorder="1" applyAlignment="1">
      <alignment horizontal="center" vertical="center"/>
    </xf>
    <xf numFmtId="14" fontId="9" fillId="15" borderId="14" xfId="0" applyNumberFormat="1" applyFont="1" applyFill="1" applyBorder="1" applyAlignment="1">
      <alignment horizontal="center" vertical="center"/>
    </xf>
    <xf numFmtId="177" fontId="0" fillId="0" borderId="23" xfId="0" applyNumberFormat="1" applyBorder="1" applyAlignment="1">
      <alignment horizontal="center" vertical="center"/>
    </xf>
    <xf numFmtId="177" fontId="0" fillId="0" borderId="37" xfId="0" applyNumberFormat="1" applyBorder="1">
      <alignment vertical="center"/>
    </xf>
    <xf numFmtId="177" fontId="0" fillId="0" borderId="43" xfId="0" applyNumberFormat="1" applyBorder="1">
      <alignment vertical="center"/>
    </xf>
    <xf numFmtId="177" fontId="0" fillId="0" borderId="21" xfId="0" applyNumberFormat="1" applyBorder="1">
      <alignment vertical="center"/>
    </xf>
    <xf numFmtId="177" fontId="0" fillId="0" borderId="22" xfId="0" applyNumberFormat="1" applyBorder="1">
      <alignment vertical="center"/>
    </xf>
    <xf numFmtId="0" fontId="0" fillId="0" borderId="98" xfId="0" applyBorder="1" applyAlignment="1">
      <alignment horizontal="center" vertical="center"/>
    </xf>
    <xf numFmtId="176" fontId="4" fillId="0" borderId="22" xfId="0" applyNumberFormat="1" applyFont="1" applyBorder="1">
      <alignment vertical="center"/>
    </xf>
    <xf numFmtId="0" fontId="0" fillId="0" borderId="23" xfId="0" applyBorder="1" applyAlignment="1">
      <alignment horizontal="center" vertical="center"/>
    </xf>
    <xf numFmtId="177" fontId="0" fillId="0" borderId="48" xfId="0" applyNumberFormat="1" applyBorder="1">
      <alignment vertical="center"/>
    </xf>
    <xf numFmtId="176" fontId="0" fillId="2" borderId="153" xfId="0" applyNumberFormat="1" applyFont="1" applyFill="1" applyBorder="1">
      <alignment vertical="center"/>
    </xf>
    <xf numFmtId="177" fontId="0" fillId="2" borderId="153" xfId="0" applyNumberFormat="1" applyFont="1" applyFill="1" applyBorder="1">
      <alignment vertical="center"/>
    </xf>
    <xf numFmtId="0" fontId="0" fillId="2" borderId="153" xfId="0" applyFont="1" applyFill="1" applyBorder="1">
      <alignment vertical="center"/>
    </xf>
    <xf numFmtId="0" fontId="0" fillId="2" borderId="154" xfId="0" applyFont="1" applyFill="1" applyBorder="1">
      <alignment vertical="center"/>
    </xf>
    <xf numFmtId="176" fontId="3" fillId="0" borderId="44" xfId="0" applyNumberFormat="1" applyFont="1" applyBorder="1">
      <alignment vertical="center"/>
    </xf>
    <xf numFmtId="176" fontId="3" fillId="0" borderId="4" xfId="0" applyNumberFormat="1" applyFont="1" applyBorder="1">
      <alignment vertical="center"/>
    </xf>
    <xf numFmtId="181" fontId="8" fillId="13" borderId="119" xfId="0" applyNumberFormat="1" applyFont="1" applyFill="1" applyBorder="1">
      <alignment vertical="center"/>
    </xf>
    <xf numFmtId="176" fontId="3" fillId="0" borderId="158" xfId="0" applyNumberFormat="1" applyFont="1" applyBorder="1">
      <alignment vertical="center"/>
    </xf>
    <xf numFmtId="176" fontId="4" fillId="0" borderId="159" xfId="0" applyNumberFormat="1" applyFont="1" applyBorder="1">
      <alignment vertical="center"/>
    </xf>
    <xf numFmtId="176" fontId="0" fillId="0" borderId="160" xfId="0" applyNumberFormat="1" applyBorder="1">
      <alignment vertical="center"/>
    </xf>
    <xf numFmtId="176" fontId="0" fillId="2" borderId="161" xfId="0" applyNumberFormat="1" applyFont="1" applyFill="1" applyBorder="1">
      <alignment vertical="center"/>
    </xf>
    <xf numFmtId="176" fontId="3" fillId="0" borderId="162" xfId="0" applyNumberFormat="1" applyFont="1" applyBorder="1">
      <alignment vertical="center"/>
    </xf>
    <xf numFmtId="176" fontId="3" fillId="0" borderId="163" xfId="0" applyNumberFormat="1" applyFont="1" applyBorder="1">
      <alignment vertical="center"/>
    </xf>
    <xf numFmtId="176" fontId="3" fillId="0" borderId="164" xfId="0" applyNumberFormat="1" applyFont="1" applyBorder="1">
      <alignment vertical="center"/>
    </xf>
    <xf numFmtId="176" fontId="4" fillId="0" borderId="165" xfId="0" applyNumberFormat="1" applyFont="1" applyBorder="1">
      <alignment vertical="center"/>
    </xf>
    <xf numFmtId="0" fontId="0" fillId="0" borderId="166" xfId="0" applyBorder="1" applyAlignment="1">
      <alignment horizontal="center" vertical="center"/>
    </xf>
    <xf numFmtId="176" fontId="4" fillId="0" borderId="167" xfId="0" applyNumberFormat="1" applyFont="1" applyBorder="1">
      <alignment vertical="center"/>
    </xf>
    <xf numFmtId="0" fontId="3" fillId="4" borderId="0" xfId="0" applyFont="1" applyFill="1" applyAlignment="1">
      <alignment horizontal="center" vertical="center"/>
    </xf>
    <xf numFmtId="0" fontId="38" fillId="4" borderId="0" xfId="0" applyFont="1" applyFill="1" applyAlignment="1">
      <alignment horizontal="center" vertical="center"/>
    </xf>
    <xf numFmtId="183" fontId="0" fillId="0" borderId="57" xfId="0" applyNumberFormat="1" applyBorder="1">
      <alignment vertical="center"/>
    </xf>
    <xf numFmtId="183" fontId="3" fillId="0" borderId="86" xfId="0" applyNumberFormat="1" applyFont="1" applyBorder="1">
      <alignment vertical="center"/>
    </xf>
    <xf numFmtId="183" fontId="3" fillId="0" borderId="5" xfId="0" applyNumberFormat="1" applyFont="1" applyBorder="1">
      <alignment vertical="center"/>
    </xf>
    <xf numFmtId="183" fontId="3" fillId="0" borderId="7" xfId="0" applyNumberFormat="1" applyFont="1" applyBorder="1">
      <alignment vertical="center"/>
    </xf>
    <xf numFmtId="183" fontId="4" fillId="0" borderId="165" xfId="0" applyNumberFormat="1" applyFont="1" applyBorder="1">
      <alignment vertical="center"/>
    </xf>
    <xf numFmtId="185" fontId="0" fillId="0" borderId="57" xfId="0" applyNumberFormat="1" applyBorder="1">
      <alignment vertical="center"/>
    </xf>
    <xf numFmtId="185" fontId="0" fillId="2" borderId="26" xfId="0" applyNumberFormat="1" applyFont="1" applyFill="1" applyBorder="1">
      <alignment vertical="center"/>
    </xf>
    <xf numFmtId="185" fontId="3" fillId="0" borderId="86" xfId="0" applyNumberFormat="1" applyFont="1" applyBorder="1">
      <alignment vertical="center"/>
    </xf>
    <xf numFmtId="185" fontId="3" fillId="0" borderId="5" xfId="0" applyNumberFormat="1" applyFont="1" applyBorder="1">
      <alignment vertical="center"/>
    </xf>
    <xf numFmtId="185" fontId="3" fillId="0" borderId="7" xfId="0" applyNumberFormat="1" applyFont="1" applyBorder="1">
      <alignment vertical="center"/>
    </xf>
    <xf numFmtId="185" fontId="4" fillId="0" borderId="165" xfId="0" applyNumberFormat="1" applyFont="1" applyBorder="1">
      <alignment vertical="center"/>
    </xf>
    <xf numFmtId="0" fontId="0" fillId="0" borderId="14" xfId="0" applyBorder="1" applyAlignment="1">
      <alignment horizontal="center" vertical="center"/>
    </xf>
    <xf numFmtId="176" fontId="0" fillId="0" borderId="60" xfId="0" applyNumberFormat="1" applyBorder="1" applyAlignment="1">
      <alignment horizontal="center" vertical="center"/>
    </xf>
    <xf numFmtId="176" fontId="0" fillId="0" borderId="122" xfId="0" applyNumberFormat="1" applyBorder="1" applyAlignment="1">
      <alignment vertical="center"/>
    </xf>
    <xf numFmtId="183" fontId="0" fillId="2" borderId="26" xfId="0" applyNumberFormat="1" applyFont="1" applyFill="1" applyBorder="1">
      <alignment vertical="center"/>
    </xf>
    <xf numFmtId="183" fontId="0" fillId="0" borderId="160" xfId="0" applyNumberFormat="1" applyBorder="1">
      <alignment vertical="center"/>
    </xf>
    <xf numFmtId="183" fontId="0" fillId="2" borderId="161" xfId="0" applyNumberFormat="1" applyFont="1" applyFill="1" applyBorder="1">
      <alignment vertical="center"/>
    </xf>
    <xf numFmtId="183" fontId="3" fillId="0" borderId="162" xfId="0" applyNumberFormat="1" applyFont="1" applyBorder="1">
      <alignment vertical="center"/>
    </xf>
    <xf numFmtId="183" fontId="3" fillId="0" borderId="163" xfId="0" applyNumberFormat="1" applyFont="1" applyBorder="1">
      <alignment vertical="center"/>
    </xf>
    <xf numFmtId="183" fontId="3" fillId="0" borderId="164" xfId="0" applyNumberFormat="1" applyFont="1" applyBorder="1">
      <alignment vertical="center"/>
    </xf>
    <xf numFmtId="183" fontId="4" fillId="0" borderId="167" xfId="0" applyNumberFormat="1" applyFont="1" applyBorder="1">
      <alignment vertical="center"/>
    </xf>
    <xf numFmtId="180" fontId="0" fillId="2" borderId="26" xfId="0" applyNumberFormat="1" applyFont="1" applyFill="1" applyBorder="1">
      <alignment vertical="center"/>
    </xf>
    <xf numFmtId="180" fontId="3" fillId="0" borderId="86" xfId="0" applyNumberFormat="1" applyFont="1" applyBorder="1">
      <alignment vertical="center"/>
    </xf>
    <xf numFmtId="180" fontId="3" fillId="0" borderId="5" xfId="0" applyNumberFormat="1" applyFont="1" applyBorder="1">
      <alignment vertical="center"/>
    </xf>
    <xf numFmtId="180" fontId="3" fillId="0" borderId="7" xfId="0" applyNumberFormat="1" applyFont="1" applyBorder="1">
      <alignment vertical="center"/>
    </xf>
    <xf numFmtId="180" fontId="4" fillId="0" borderId="165" xfId="0" applyNumberFormat="1" applyFont="1" applyBorder="1">
      <alignment vertical="center"/>
    </xf>
    <xf numFmtId="180" fontId="0" fillId="0" borderId="160" xfId="0" applyNumberFormat="1" applyBorder="1">
      <alignment vertical="center"/>
    </xf>
    <xf numFmtId="180" fontId="0" fillId="2" borderId="161" xfId="0" applyNumberFormat="1" applyFont="1" applyFill="1" applyBorder="1">
      <alignment vertical="center"/>
    </xf>
    <xf numFmtId="180" fontId="3" fillId="0" borderId="162" xfId="0" applyNumberFormat="1" applyFont="1" applyBorder="1">
      <alignment vertical="center"/>
    </xf>
    <xf numFmtId="180" fontId="3" fillId="0" borderId="163" xfId="0" applyNumberFormat="1" applyFont="1" applyBorder="1">
      <alignment vertical="center"/>
    </xf>
    <xf numFmtId="180" fontId="3" fillId="0" borderId="164" xfId="0" applyNumberFormat="1" applyFont="1" applyBorder="1">
      <alignment vertical="center"/>
    </xf>
    <xf numFmtId="180" fontId="4" fillId="0" borderId="167" xfId="0" applyNumberFormat="1" applyFont="1" applyBorder="1">
      <alignment vertical="center"/>
    </xf>
    <xf numFmtId="185" fontId="0" fillId="0" borderId="160" xfId="0" applyNumberFormat="1" applyBorder="1">
      <alignment vertical="center"/>
    </xf>
    <xf numFmtId="185" fontId="0" fillId="2" borderId="161" xfId="0" applyNumberFormat="1" applyFont="1" applyFill="1" applyBorder="1">
      <alignment vertical="center"/>
    </xf>
    <xf numFmtId="185" fontId="3" fillId="0" borderId="162" xfId="0" applyNumberFormat="1" applyFont="1" applyBorder="1">
      <alignment vertical="center"/>
    </xf>
    <xf numFmtId="185" fontId="3" fillId="0" borderId="163" xfId="0" applyNumberFormat="1" applyFont="1" applyBorder="1">
      <alignment vertical="center"/>
    </xf>
    <xf numFmtId="185" fontId="3" fillId="0" borderId="164" xfId="0" applyNumberFormat="1" applyFont="1" applyBorder="1">
      <alignment vertical="center"/>
    </xf>
    <xf numFmtId="185" fontId="4" fillId="0" borderId="167" xfId="0" applyNumberFormat="1" applyFont="1" applyBorder="1">
      <alignment vertical="center"/>
    </xf>
    <xf numFmtId="0" fontId="0" fillId="7" borderId="116" xfId="0" applyFill="1" applyBorder="1" applyAlignment="1">
      <alignment horizontal="center" vertical="center"/>
    </xf>
    <xf numFmtId="0" fontId="0" fillId="7" borderId="104" xfId="0" applyFill="1" applyBorder="1" applyAlignment="1">
      <alignment horizontal="center" vertical="center"/>
    </xf>
    <xf numFmtId="0" fontId="0" fillId="7" borderId="21" xfId="0" applyFill="1" applyBorder="1" applyAlignment="1">
      <alignment horizontal="center" vertical="center"/>
    </xf>
    <xf numFmtId="0" fontId="0" fillId="7" borderId="105" xfId="0" applyFill="1" applyBorder="1" applyAlignment="1">
      <alignment horizontal="center" vertical="center"/>
    </xf>
    <xf numFmtId="0" fontId="0" fillId="7" borderId="134" xfId="0" applyFill="1" applyBorder="1" applyAlignment="1">
      <alignment horizontal="center" vertical="center"/>
    </xf>
    <xf numFmtId="0" fontId="0" fillId="7" borderId="108" xfId="0" applyFill="1" applyBorder="1" applyAlignment="1">
      <alignment horizontal="center" vertical="center"/>
    </xf>
    <xf numFmtId="0" fontId="0" fillId="7" borderId="52" xfId="0" applyFill="1" applyBorder="1" applyAlignment="1">
      <alignment horizontal="center" vertical="center"/>
    </xf>
    <xf numFmtId="0" fontId="0" fillId="7" borderId="109" xfId="0" applyFill="1" applyBorder="1" applyAlignment="1">
      <alignment horizontal="center" vertical="center"/>
    </xf>
    <xf numFmtId="0" fontId="20" fillId="3" borderId="63" xfId="0" applyFont="1" applyFill="1" applyBorder="1" applyAlignment="1">
      <alignment horizontal="center" vertical="center"/>
    </xf>
    <xf numFmtId="0" fontId="20" fillId="3" borderId="53" xfId="0" applyFont="1" applyFill="1" applyBorder="1" applyAlignment="1">
      <alignment horizontal="center" vertical="center"/>
    </xf>
    <xf numFmtId="0" fontId="20" fillId="3" borderId="64" xfId="0" applyFont="1" applyFill="1" applyBorder="1" applyAlignment="1">
      <alignment horizontal="center" vertical="center"/>
    </xf>
    <xf numFmtId="0" fontId="20" fillId="3" borderId="93" xfId="0" applyFont="1" applyFill="1" applyBorder="1" applyAlignment="1">
      <alignment horizontal="center" vertical="center"/>
    </xf>
    <xf numFmtId="0" fontId="20" fillId="3" borderId="91" xfId="0" applyFont="1" applyFill="1" applyBorder="1" applyAlignment="1">
      <alignment horizontal="center" vertical="center"/>
    </xf>
    <xf numFmtId="0" fontId="20" fillId="3" borderId="92" xfId="0" applyFont="1" applyFill="1" applyBorder="1" applyAlignment="1">
      <alignment horizontal="center" vertical="center"/>
    </xf>
    <xf numFmtId="0" fontId="5" fillId="7" borderId="34" xfId="0" applyFont="1" applyFill="1" applyBorder="1" applyAlignment="1">
      <alignment horizontal="center" vertical="center"/>
    </xf>
    <xf numFmtId="0" fontId="5" fillId="7" borderId="106"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135" xfId="0" applyFont="1" applyFill="1" applyBorder="1" applyAlignment="1">
      <alignment horizontal="center" vertical="center"/>
    </xf>
    <xf numFmtId="0" fontId="6" fillId="3" borderId="63" xfId="0" applyFont="1" applyFill="1" applyBorder="1" applyAlignment="1">
      <alignment horizontal="center" vertical="center"/>
    </xf>
    <xf numFmtId="0" fontId="6" fillId="3" borderId="53" xfId="0" applyFont="1" applyFill="1" applyBorder="1" applyAlignment="1">
      <alignment horizontal="center" vertical="center"/>
    </xf>
    <xf numFmtId="0" fontId="6" fillId="3" borderId="6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0"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93" xfId="0" applyFont="1" applyFill="1" applyBorder="1" applyAlignment="1">
      <alignment horizontal="center" vertical="center"/>
    </xf>
    <xf numFmtId="0" fontId="6" fillId="3" borderId="91" xfId="0" applyFont="1" applyFill="1" applyBorder="1" applyAlignment="1">
      <alignment horizontal="center" vertical="center"/>
    </xf>
    <xf numFmtId="0" fontId="6" fillId="3" borderId="92" xfId="0" applyFont="1" applyFill="1" applyBorder="1" applyAlignment="1">
      <alignment horizontal="center" vertical="center"/>
    </xf>
    <xf numFmtId="14" fontId="5" fillId="0" borderId="14" xfId="0" applyNumberFormat="1" applyFont="1" applyBorder="1" applyAlignment="1">
      <alignment horizontal="center" vertical="center"/>
    </xf>
    <xf numFmtId="14" fontId="5" fillId="0" borderId="11" xfId="0" applyNumberFormat="1" applyFont="1" applyBorder="1" applyAlignment="1">
      <alignment horizontal="center" vertical="center"/>
    </xf>
    <xf numFmtId="14" fontId="5" fillId="0" borderId="12" xfId="0" applyNumberFormat="1" applyFont="1" applyBorder="1" applyAlignment="1">
      <alignment horizontal="center" vertical="center"/>
    </xf>
    <xf numFmtId="14" fontId="9" fillId="15" borderId="170" xfId="0" applyNumberFormat="1" applyFont="1" applyFill="1" applyBorder="1" applyAlignment="1">
      <alignment horizontal="center" vertical="center"/>
    </xf>
    <xf numFmtId="14" fontId="9" fillId="15" borderId="171" xfId="0" applyNumberFormat="1" applyFont="1" applyFill="1" applyBorder="1" applyAlignment="1">
      <alignment horizontal="center" vertical="center"/>
    </xf>
    <xf numFmtId="177" fontId="5" fillId="11" borderId="111" xfId="0" applyNumberFormat="1" applyFont="1" applyFill="1" applyBorder="1" applyAlignment="1">
      <alignment horizontal="center" vertical="center"/>
    </xf>
    <xf numFmtId="177" fontId="5" fillId="11" borderId="118" xfId="0" applyNumberFormat="1" applyFont="1" applyFill="1" applyBorder="1" applyAlignment="1">
      <alignment horizontal="center" vertical="center"/>
    </xf>
    <xf numFmtId="177" fontId="5" fillId="11" borderId="89" xfId="0" applyNumberFormat="1" applyFont="1" applyFill="1" applyBorder="1" applyAlignment="1">
      <alignment horizontal="center" vertical="center"/>
    </xf>
    <xf numFmtId="177" fontId="5" fillId="11" borderId="33" xfId="0" applyNumberFormat="1" applyFont="1" applyFill="1" applyBorder="1" applyAlignment="1">
      <alignment horizontal="center" vertical="center"/>
    </xf>
    <xf numFmtId="177" fontId="5" fillId="11" borderId="90" xfId="0" applyNumberFormat="1" applyFont="1" applyFill="1" applyBorder="1" applyAlignment="1">
      <alignment horizontal="center" vertical="center"/>
    </xf>
    <xf numFmtId="177" fontId="5" fillId="11" borderId="92" xfId="0" applyNumberFormat="1" applyFont="1" applyFill="1" applyBorder="1" applyAlignment="1">
      <alignment horizontal="center" vertical="center"/>
    </xf>
    <xf numFmtId="177" fontId="5" fillId="11" borderId="99" xfId="0" applyNumberFormat="1" applyFont="1" applyFill="1" applyBorder="1" applyAlignment="1">
      <alignment horizontal="center" vertical="center"/>
    </xf>
    <xf numFmtId="177" fontId="5" fillId="11" borderId="101" xfId="0" applyNumberFormat="1" applyFont="1" applyFill="1" applyBorder="1" applyAlignment="1">
      <alignment horizontal="center" vertical="center"/>
    </xf>
    <xf numFmtId="177" fontId="5" fillId="11" borderId="112" xfId="0" applyNumberFormat="1" applyFont="1" applyFill="1" applyBorder="1" applyAlignment="1">
      <alignment horizontal="center" vertical="center"/>
    </xf>
    <xf numFmtId="177" fontId="13" fillId="11" borderId="111" xfId="0" applyNumberFormat="1" applyFont="1" applyFill="1" applyBorder="1" applyAlignment="1">
      <alignment horizontal="center" vertical="center"/>
    </xf>
    <xf numFmtId="177" fontId="13" fillId="11" borderId="67" xfId="0" applyNumberFormat="1" applyFont="1" applyFill="1" applyBorder="1" applyAlignment="1">
      <alignment horizontal="center" vertical="center"/>
    </xf>
    <xf numFmtId="177" fontId="13" fillId="11" borderId="99" xfId="0" applyNumberFormat="1" applyFont="1" applyFill="1" applyBorder="1" applyAlignment="1">
      <alignment horizontal="center" vertical="center"/>
    </xf>
    <xf numFmtId="177" fontId="13" fillId="11" borderId="89" xfId="0" applyNumberFormat="1" applyFont="1" applyFill="1" applyBorder="1" applyAlignment="1">
      <alignment horizontal="center" vertical="center"/>
    </xf>
    <xf numFmtId="177" fontId="13" fillId="11" borderId="0" xfId="0" applyNumberFormat="1" applyFont="1" applyFill="1" applyBorder="1" applyAlignment="1">
      <alignment horizontal="center" vertical="center"/>
    </xf>
    <xf numFmtId="177" fontId="13" fillId="11" borderId="101" xfId="0" applyNumberFormat="1" applyFont="1" applyFill="1" applyBorder="1" applyAlignment="1">
      <alignment horizontal="center" vertical="center"/>
    </xf>
    <xf numFmtId="177" fontId="13" fillId="11" borderId="90" xfId="0" applyNumberFormat="1" applyFont="1" applyFill="1" applyBorder="1" applyAlignment="1">
      <alignment horizontal="center" vertical="center"/>
    </xf>
    <xf numFmtId="177" fontId="13" fillId="11" borderId="91" xfId="0" applyNumberFormat="1" applyFont="1" applyFill="1" applyBorder="1" applyAlignment="1">
      <alignment horizontal="center" vertical="center"/>
    </xf>
    <xf numFmtId="177" fontId="13" fillId="11" borderId="112" xfId="0" applyNumberFormat="1" applyFont="1" applyFill="1" applyBorder="1" applyAlignment="1">
      <alignment horizontal="center" vertical="center"/>
    </xf>
    <xf numFmtId="0" fontId="5" fillId="12" borderId="68" xfId="0" applyFont="1" applyFill="1" applyBorder="1" applyAlignment="1">
      <alignment horizontal="center" vertical="center"/>
    </xf>
    <xf numFmtId="0" fontId="5" fillId="12" borderId="113" xfId="0" applyFont="1" applyFill="1" applyBorder="1" applyAlignment="1">
      <alignment horizontal="center" vertical="center"/>
    </xf>
    <xf numFmtId="0" fontId="5" fillId="12" borderId="69" xfId="0" applyFont="1" applyFill="1" applyBorder="1" applyAlignment="1">
      <alignment horizontal="center" vertical="center"/>
    </xf>
    <xf numFmtId="176" fontId="12" fillId="0" borderId="29" xfId="0" applyNumberFormat="1" applyFont="1" applyBorder="1" applyAlignment="1">
      <alignment horizontal="center" vertical="center" wrapText="1"/>
    </xf>
    <xf numFmtId="176" fontId="12" fillId="0" borderId="35" xfId="0" applyNumberFormat="1" applyFont="1" applyBorder="1" applyAlignment="1">
      <alignment horizontal="center" vertical="center" wrapText="1"/>
    </xf>
    <xf numFmtId="176" fontId="12" fillId="0" borderId="147" xfId="0" applyNumberFormat="1" applyFont="1" applyBorder="1" applyAlignment="1">
      <alignment horizontal="center" vertical="center" wrapText="1"/>
    </xf>
    <xf numFmtId="176" fontId="12" fillId="0" borderId="6" xfId="0" applyNumberFormat="1" applyFont="1" applyBorder="1" applyAlignment="1">
      <alignment horizontal="center" vertical="center" wrapText="1"/>
    </xf>
    <xf numFmtId="176" fontId="12" fillId="0" borderId="39" xfId="0" applyNumberFormat="1" applyFont="1" applyBorder="1" applyAlignment="1">
      <alignment horizontal="center" vertical="center" wrapText="1"/>
    </xf>
    <xf numFmtId="176" fontId="12" fillId="0" borderId="95" xfId="0" applyNumberFormat="1" applyFont="1" applyBorder="1" applyAlignment="1">
      <alignment horizontal="center" vertical="center" wrapText="1"/>
    </xf>
    <xf numFmtId="176" fontId="12" fillId="0" borderId="26" xfId="0" applyNumberFormat="1" applyFont="1" applyBorder="1" applyAlignment="1">
      <alignment horizontal="center" vertical="center"/>
    </xf>
    <xf numFmtId="176" fontId="12" fillId="0" borderId="36" xfId="0" applyNumberFormat="1" applyFont="1" applyBorder="1" applyAlignment="1">
      <alignment horizontal="center" vertical="center"/>
    </xf>
    <xf numFmtId="176" fontId="12" fillId="0" borderId="96" xfId="0" applyNumberFormat="1" applyFont="1" applyBorder="1" applyAlignment="1">
      <alignment horizontal="center" vertical="center"/>
    </xf>
    <xf numFmtId="0" fontId="5" fillId="0" borderId="98" xfId="0" applyFont="1" applyBorder="1" applyAlignment="1">
      <alignment horizontal="center" vertical="center" wrapText="1"/>
    </xf>
    <xf numFmtId="0" fontId="5" fillId="0" borderId="88" xfId="0" applyFont="1" applyBorder="1" applyAlignment="1">
      <alignment horizontal="center" vertical="center" wrapText="1"/>
    </xf>
    <xf numFmtId="0" fontId="5" fillId="0" borderId="94" xfId="0" applyFont="1" applyBorder="1" applyAlignment="1">
      <alignment horizontal="center" vertical="center" wrapText="1"/>
    </xf>
    <xf numFmtId="0" fontId="5" fillId="12" borderId="17" xfId="0" applyFont="1" applyFill="1" applyBorder="1" applyAlignment="1">
      <alignment horizontal="center" vertical="center"/>
    </xf>
    <xf numFmtId="0" fontId="5" fillId="12" borderId="106" xfId="0" applyFont="1" applyFill="1" applyBorder="1" applyAlignment="1">
      <alignment horizontal="center" vertical="center"/>
    </xf>
    <xf numFmtId="0" fontId="5" fillId="12" borderId="100" xfId="0" applyFont="1" applyFill="1" applyBorder="1" applyAlignment="1">
      <alignment horizontal="center" vertical="center"/>
    </xf>
    <xf numFmtId="177" fontId="5" fillId="0" borderId="29" xfId="0" applyNumberFormat="1" applyFont="1" applyBorder="1" applyAlignment="1">
      <alignment horizontal="center" vertical="center"/>
    </xf>
    <xf numFmtId="177" fontId="5" fillId="0" borderId="81" xfId="0" applyNumberFormat="1" applyFont="1" applyBorder="1" applyAlignment="1">
      <alignment horizontal="center" vertical="center"/>
    </xf>
    <xf numFmtId="177" fontId="5" fillId="14" borderId="110" xfId="0" applyNumberFormat="1" applyFont="1" applyFill="1" applyBorder="1" applyAlignment="1">
      <alignment horizontal="center" vertical="center"/>
    </xf>
    <xf numFmtId="177" fontId="5" fillId="14" borderId="100" xfId="0" applyNumberFormat="1" applyFont="1" applyFill="1" applyBorder="1" applyAlignment="1">
      <alignment horizontal="center" vertical="center"/>
    </xf>
    <xf numFmtId="177" fontId="13" fillId="14" borderId="21" xfId="0" applyNumberFormat="1" applyFont="1" applyFill="1" applyBorder="1" applyAlignment="1">
      <alignment horizontal="center" vertical="center"/>
    </xf>
    <xf numFmtId="177" fontId="13" fillId="14" borderId="4" xfId="0" applyNumberFormat="1" applyFont="1" applyFill="1" applyBorder="1" applyAlignment="1">
      <alignment horizontal="center" vertical="center"/>
    </xf>
    <xf numFmtId="177" fontId="13" fillId="14" borderId="25" xfId="0" applyNumberFormat="1" applyFont="1" applyFill="1" applyBorder="1" applyAlignment="1">
      <alignment horizontal="center" vertical="center"/>
    </xf>
    <xf numFmtId="177" fontId="5" fillId="0" borderId="115" xfId="0" applyNumberFormat="1" applyFont="1" applyBorder="1" applyAlignment="1">
      <alignment horizontal="center" vertical="center"/>
    </xf>
    <xf numFmtId="177" fontId="5" fillId="0" borderId="79" xfId="0" applyNumberFormat="1" applyFont="1" applyBorder="1" applyAlignment="1">
      <alignment horizontal="center" vertical="center"/>
    </xf>
    <xf numFmtId="0" fontId="5" fillId="0" borderId="11"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2" fillId="0" borderId="12" xfId="0" applyFont="1" applyBorder="1" applyAlignment="1">
      <alignment horizontal="center" vertical="center"/>
    </xf>
    <xf numFmtId="0" fontId="2" fillId="0" borderId="138" xfId="0" applyFont="1" applyBorder="1" applyAlignment="1">
      <alignment horizontal="center" vertical="center"/>
    </xf>
    <xf numFmtId="0" fontId="2" fillId="0" borderId="14" xfId="0" applyFont="1" applyBorder="1" applyAlignment="1">
      <alignment horizontal="center" vertical="center"/>
    </xf>
    <xf numFmtId="0" fontId="2" fillId="0" borderId="139" xfId="0" applyFont="1" applyBorder="1" applyAlignment="1">
      <alignment horizontal="center" vertical="center"/>
    </xf>
    <xf numFmtId="0" fontId="5" fillId="0" borderId="14" xfId="0" applyFont="1" applyBorder="1" applyAlignment="1">
      <alignment horizontal="center" vertical="center"/>
    </xf>
    <xf numFmtId="0" fontId="2" fillId="0" borderId="145" xfId="0" applyFont="1" applyBorder="1" applyAlignment="1">
      <alignment horizontal="center" vertical="center"/>
    </xf>
    <xf numFmtId="0" fontId="2" fillId="0" borderId="146" xfId="0" applyFont="1" applyBorder="1" applyAlignment="1">
      <alignment horizontal="center" vertical="center"/>
    </xf>
    <xf numFmtId="0" fontId="5" fillId="0" borderId="148" xfId="0" applyFont="1" applyBorder="1" applyAlignment="1">
      <alignment horizontal="center" vertical="center"/>
    </xf>
    <xf numFmtId="0" fontId="5" fillId="0" borderId="149" xfId="0" applyFont="1" applyBorder="1" applyAlignment="1">
      <alignment horizontal="center" vertical="center"/>
    </xf>
    <xf numFmtId="0" fontId="5" fillId="0" borderId="150" xfId="0" applyFont="1" applyBorder="1" applyAlignment="1">
      <alignment horizontal="center" vertical="center"/>
    </xf>
    <xf numFmtId="0" fontId="5" fillId="0" borderId="151" xfId="0" applyFont="1" applyBorder="1" applyAlignment="1">
      <alignment horizontal="center" vertical="center"/>
    </xf>
    <xf numFmtId="0" fontId="5" fillId="0" borderId="152" xfId="0" applyFont="1" applyBorder="1" applyAlignment="1">
      <alignment horizontal="center" vertical="center"/>
    </xf>
    <xf numFmtId="0" fontId="12" fillId="7" borderId="41" xfId="0" applyFont="1" applyFill="1" applyBorder="1" applyAlignment="1">
      <alignment horizontal="center" vertical="center"/>
    </xf>
    <xf numFmtId="0" fontId="12" fillId="7" borderId="44" xfId="0" applyFont="1" applyFill="1" applyBorder="1" applyAlignment="1">
      <alignment horizontal="center" vertical="center"/>
    </xf>
    <xf numFmtId="0" fontId="12" fillId="7" borderId="114" xfId="0" applyFont="1" applyFill="1" applyBorder="1" applyAlignment="1">
      <alignment horizontal="center" vertical="center"/>
    </xf>
    <xf numFmtId="177" fontId="5" fillId="14" borderId="106" xfId="0" applyNumberFormat="1" applyFont="1" applyFill="1" applyBorder="1" applyAlignment="1">
      <alignment horizontal="center" vertical="center"/>
    </xf>
    <xf numFmtId="177" fontId="5" fillId="0" borderId="6" xfId="0" applyNumberFormat="1" applyFont="1" applyBorder="1" applyAlignment="1">
      <alignment horizontal="center" vertical="center"/>
    </xf>
    <xf numFmtId="177" fontId="5" fillId="0" borderId="7" xfId="0" applyNumberFormat="1" applyFont="1" applyBorder="1" applyAlignment="1">
      <alignment horizontal="center" vertical="center"/>
    </xf>
    <xf numFmtId="177" fontId="5" fillId="0" borderId="26" xfId="0" applyNumberFormat="1" applyFont="1" applyBorder="1" applyAlignment="1">
      <alignment horizontal="center" vertical="center"/>
    </xf>
    <xf numFmtId="177" fontId="5" fillId="0" borderId="82" xfId="0" applyNumberFormat="1" applyFont="1" applyBorder="1" applyAlignment="1">
      <alignment horizontal="center" vertical="center"/>
    </xf>
    <xf numFmtId="177" fontId="13" fillId="14" borderId="28" xfId="0" applyNumberFormat="1" applyFont="1" applyFill="1" applyBorder="1" applyAlignment="1">
      <alignment horizontal="center" vertical="center"/>
    </xf>
    <xf numFmtId="177" fontId="5" fillId="14" borderId="28" xfId="0" applyNumberFormat="1" applyFont="1" applyFill="1" applyBorder="1" applyAlignment="1">
      <alignment horizontal="center" vertical="center"/>
    </xf>
    <xf numFmtId="177" fontId="5" fillId="14" borderId="116" xfId="0" applyNumberFormat="1" applyFont="1" applyFill="1" applyBorder="1" applyAlignment="1">
      <alignment horizontal="center" vertical="center"/>
    </xf>
    <xf numFmtId="177" fontId="5" fillId="14" borderId="25" xfId="0" applyNumberFormat="1" applyFont="1" applyFill="1" applyBorder="1" applyAlignment="1">
      <alignment horizontal="center" vertical="center"/>
    </xf>
    <xf numFmtId="0" fontId="5" fillId="0" borderId="63" xfId="0" applyFont="1" applyBorder="1" applyAlignment="1">
      <alignment horizontal="center" vertical="center"/>
    </xf>
    <xf numFmtId="0" fontId="5" fillId="0" borderId="53" xfId="0" applyFont="1" applyBorder="1" applyAlignment="1">
      <alignment horizontal="center" vertical="center"/>
    </xf>
    <xf numFmtId="0" fontId="5" fillId="0" borderId="64" xfId="0" applyFont="1" applyBorder="1" applyAlignment="1">
      <alignment horizontal="center" vertical="center"/>
    </xf>
    <xf numFmtId="0" fontId="5" fillId="0" borderId="68" xfId="0" applyFont="1" applyBorder="1" applyAlignment="1">
      <alignment horizontal="center" vertical="center"/>
    </xf>
    <xf numFmtId="0" fontId="5" fillId="0" borderId="69" xfId="0" applyFont="1" applyBorder="1" applyAlignment="1">
      <alignment horizontal="center" vertical="center"/>
    </xf>
    <xf numFmtId="0" fontId="5" fillId="5" borderId="70" xfId="0" applyFont="1" applyFill="1" applyBorder="1" applyAlignment="1">
      <alignment horizontal="center" vertical="center"/>
    </xf>
    <xf numFmtId="0" fontId="5" fillId="5" borderId="73" xfId="0" applyFont="1" applyFill="1" applyBorder="1" applyAlignment="1">
      <alignment horizontal="center" vertical="center"/>
    </xf>
    <xf numFmtId="0" fontId="5" fillId="5" borderId="71" xfId="0" applyFont="1" applyFill="1" applyBorder="1" applyAlignment="1">
      <alignment horizontal="center" vertical="center"/>
    </xf>
    <xf numFmtId="0" fontId="5" fillId="5" borderId="74" xfId="0" applyFont="1" applyFill="1" applyBorder="1" applyAlignment="1">
      <alignment horizontal="center" vertical="center"/>
    </xf>
    <xf numFmtId="0" fontId="5" fillId="6" borderId="71" xfId="0" applyFont="1" applyFill="1" applyBorder="1" applyAlignment="1">
      <alignment horizontal="center" vertical="center"/>
    </xf>
    <xf numFmtId="0" fontId="5" fillId="6" borderId="74" xfId="0" applyFont="1" applyFill="1" applyBorder="1" applyAlignment="1">
      <alignment horizontal="center" vertical="center"/>
    </xf>
    <xf numFmtId="0" fontId="5" fillId="0" borderId="71" xfId="0" applyFont="1" applyBorder="1" applyAlignment="1">
      <alignment horizontal="center" vertical="center"/>
    </xf>
    <xf numFmtId="0" fontId="5" fillId="0" borderId="74" xfId="0" applyFont="1" applyBorder="1" applyAlignment="1">
      <alignment horizontal="center" vertical="center"/>
    </xf>
    <xf numFmtId="0" fontId="5" fillId="0" borderId="72" xfId="0" applyFont="1" applyBorder="1" applyAlignment="1">
      <alignment horizontal="center" vertical="center"/>
    </xf>
    <xf numFmtId="0" fontId="5" fillId="0" borderId="75" xfId="0" applyFont="1" applyBorder="1" applyAlignment="1">
      <alignment horizontal="center" vertical="center"/>
    </xf>
    <xf numFmtId="0" fontId="5" fillId="0" borderId="76" xfId="0" applyFont="1" applyBorder="1" applyAlignment="1">
      <alignment horizontal="center" vertical="center"/>
    </xf>
    <xf numFmtId="0" fontId="5" fillId="0" borderId="77" xfId="0" applyFont="1" applyBorder="1" applyAlignment="1">
      <alignment horizontal="center" vertical="center"/>
    </xf>
    <xf numFmtId="0" fontId="8" fillId="0" borderId="76" xfId="0" applyFont="1" applyBorder="1" applyAlignment="1">
      <alignment horizontal="center" vertical="center"/>
    </xf>
    <xf numFmtId="0" fontId="8" fillId="0" borderId="77" xfId="0" applyFont="1"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5" fillId="0" borderId="70" xfId="0" applyFont="1" applyBorder="1" applyAlignment="1">
      <alignment horizontal="center" vertical="center"/>
    </xf>
    <xf numFmtId="0" fontId="5" fillId="0" borderId="73" xfId="0" applyFont="1" applyBorder="1" applyAlignment="1">
      <alignment horizontal="center" vertical="center"/>
    </xf>
    <xf numFmtId="0" fontId="0" fillId="0" borderId="71" xfId="0" applyBorder="1" applyAlignment="1">
      <alignment horizontal="center" vertical="center"/>
    </xf>
    <xf numFmtId="0" fontId="0" fillId="0" borderId="74" xfId="0" applyBorder="1" applyAlignment="1">
      <alignment horizontal="center" vertical="center"/>
    </xf>
    <xf numFmtId="0" fontId="8" fillId="0" borderId="70" xfId="0" applyFont="1" applyBorder="1" applyAlignment="1">
      <alignment horizontal="center" vertical="center"/>
    </xf>
    <xf numFmtId="0" fontId="8" fillId="0" borderId="73" xfId="0" applyFont="1" applyBorder="1" applyAlignment="1">
      <alignment horizontal="center" vertical="center"/>
    </xf>
    <xf numFmtId="2" fontId="5" fillId="5" borderId="71" xfId="0" applyNumberFormat="1" applyFont="1" applyFill="1" applyBorder="1" applyAlignment="1">
      <alignment horizontal="center" vertical="center"/>
    </xf>
    <xf numFmtId="2" fontId="5" fillId="5" borderId="74" xfId="0" applyNumberFormat="1" applyFont="1" applyFill="1" applyBorder="1" applyAlignment="1">
      <alignment horizontal="center" vertical="center"/>
    </xf>
    <xf numFmtId="178" fontId="5" fillId="4" borderId="87" xfId="0" applyNumberFormat="1" applyFont="1" applyFill="1" applyBorder="1" applyAlignment="1">
      <alignment horizontal="center" vertical="center"/>
    </xf>
    <xf numFmtId="0" fontId="8" fillId="0" borderId="71" xfId="0" applyFont="1" applyBorder="1" applyAlignment="1">
      <alignment horizontal="center" vertical="center"/>
    </xf>
    <xf numFmtId="0" fontId="8" fillId="0" borderId="74" xfId="0" applyFont="1" applyBorder="1" applyAlignment="1">
      <alignment horizontal="center" vertical="center"/>
    </xf>
    <xf numFmtId="2" fontId="5" fillId="6" borderId="71" xfId="0" applyNumberFormat="1" applyFont="1" applyFill="1" applyBorder="1" applyAlignment="1">
      <alignment horizontal="center" vertical="center"/>
    </xf>
    <xf numFmtId="2" fontId="5" fillId="6" borderId="74" xfId="0" applyNumberFormat="1" applyFont="1" applyFill="1" applyBorder="1" applyAlignment="1">
      <alignment horizontal="center" vertical="center"/>
    </xf>
    <xf numFmtId="2" fontId="5" fillId="0" borderId="72" xfId="0" applyNumberFormat="1" applyFont="1" applyBorder="1" applyAlignment="1">
      <alignment horizontal="center" vertical="center"/>
    </xf>
    <xf numFmtId="2" fontId="5" fillId="0" borderId="75" xfId="0" applyNumberFormat="1" applyFont="1" applyBorder="1" applyAlignment="1">
      <alignment horizontal="center" vertical="center"/>
    </xf>
    <xf numFmtId="178" fontId="5" fillId="4" borderId="32" xfId="0" applyNumberFormat="1" applyFont="1" applyFill="1" applyBorder="1" applyAlignment="1">
      <alignment horizontal="center" vertical="center"/>
    </xf>
    <xf numFmtId="0" fontId="15" fillId="0" borderId="155" xfId="0" applyFont="1" applyBorder="1" applyAlignment="1">
      <alignment horizontal="center" vertical="center"/>
    </xf>
    <xf numFmtId="0" fontId="15" fillId="0" borderId="156" xfId="0" applyFont="1" applyBorder="1" applyAlignment="1">
      <alignment horizontal="center" vertical="center"/>
    </xf>
    <xf numFmtId="0" fontId="5" fillId="0" borderId="157" xfId="0" applyFont="1" applyBorder="1" applyAlignment="1">
      <alignment horizontal="center" vertical="center"/>
    </xf>
    <xf numFmtId="0" fontId="37" fillId="0" borderId="168" xfId="0" applyFont="1" applyBorder="1" applyAlignment="1">
      <alignment horizontal="center" vertical="center"/>
    </xf>
    <xf numFmtId="0" fontId="37" fillId="0" borderId="169" xfId="0" applyFont="1" applyBorder="1" applyAlignment="1">
      <alignment horizontal="center" vertical="center"/>
    </xf>
    <xf numFmtId="0" fontId="5" fillId="0" borderId="70" xfId="0" applyFont="1" applyBorder="1" applyAlignment="1">
      <alignment horizontal="center" vertical="center" wrapText="1"/>
    </xf>
    <xf numFmtId="184" fontId="5" fillId="0" borderId="71" xfId="0" applyNumberFormat="1" applyFont="1" applyBorder="1" applyAlignment="1">
      <alignment horizontal="center" vertical="center"/>
    </xf>
    <xf numFmtId="184" fontId="5" fillId="0" borderId="74" xfId="0" applyNumberFormat="1" applyFont="1" applyBorder="1" applyAlignment="1">
      <alignment horizontal="center" vertical="center"/>
    </xf>
    <xf numFmtId="0" fontId="5" fillId="0" borderId="71" xfId="0" applyFont="1" applyBorder="1" applyAlignment="1">
      <alignment horizontal="center" vertical="center" wrapText="1"/>
    </xf>
    <xf numFmtId="0" fontId="5" fillId="0" borderId="74" xfId="0" applyFont="1" applyBorder="1" applyAlignment="1">
      <alignment horizontal="center" vertical="center" wrapText="1"/>
    </xf>
    <xf numFmtId="185" fontId="5" fillId="0" borderId="72" xfId="0" applyNumberFormat="1" applyFont="1" applyBorder="1" applyAlignment="1">
      <alignment horizontal="center" vertical="center"/>
    </xf>
    <xf numFmtId="185" fontId="5" fillId="0" borderId="75" xfId="0" applyNumberFormat="1" applyFont="1" applyBorder="1" applyAlignment="1">
      <alignment horizontal="center" vertical="center"/>
    </xf>
    <xf numFmtId="186" fontId="8" fillId="0" borderId="76" xfId="0" applyNumberFormat="1" applyFont="1" applyBorder="1" applyAlignment="1">
      <alignment horizontal="center" vertical="center"/>
    </xf>
    <xf numFmtId="186" fontId="8" fillId="0" borderId="77" xfId="0" applyNumberFormat="1" applyFont="1" applyBorder="1" applyAlignment="1">
      <alignment horizontal="center" vertical="center"/>
    </xf>
    <xf numFmtId="185" fontId="5" fillId="5" borderId="71" xfId="0" applyNumberFormat="1" applyFont="1" applyFill="1" applyBorder="1" applyAlignment="1">
      <alignment horizontal="center" vertical="center"/>
    </xf>
    <xf numFmtId="185" fontId="5" fillId="5" borderId="74" xfId="0" applyNumberFormat="1" applyFont="1" applyFill="1" applyBorder="1" applyAlignment="1">
      <alignment horizontal="center" vertical="center"/>
    </xf>
    <xf numFmtId="185" fontId="5" fillId="6" borderId="71" xfId="0" applyNumberFormat="1" applyFont="1" applyFill="1" applyBorder="1" applyAlignment="1">
      <alignment horizontal="center" vertical="center"/>
    </xf>
    <xf numFmtId="185" fontId="5" fillId="6" borderId="74" xfId="0" applyNumberFormat="1" applyFont="1" applyFill="1" applyBorder="1" applyAlignment="1">
      <alignment horizontal="center" vertical="center"/>
    </xf>
    <xf numFmtId="183" fontId="5" fillId="0" borderId="72" xfId="0" applyNumberFormat="1" applyFont="1" applyBorder="1" applyAlignment="1">
      <alignment horizontal="center" vertical="center"/>
    </xf>
    <xf numFmtId="183" fontId="5" fillId="0" borderId="75" xfId="0" applyNumberFormat="1" applyFont="1" applyBorder="1" applyAlignment="1">
      <alignment horizontal="center" vertical="center"/>
    </xf>
    <xf numFmtId="186" fontId="39" fillId="0" borderId="76" xfId="0" applyNumberFormat="1" applyFont="1" applyBorder="1" applyAlignment="1">
      <alignment horizontal="center" vertical="center"/>
    </xf>
    <xf numFmtId="186" fontId="39" fillId="0" borderId="77" xfId="0" applyNumberFormat="1" applyFont="1" applyBorder="1" applyAlignment="1">
      <alignment horizontal="center" vertical="center"/>
    </xf>
    <xf numFmtId="186" fontId="40" fillId="0" borderId="76" xfId="0" applyNumberFormat="1" applyFont="1" applyBorder="1" applyAlignment="1">
      <alignment horizontal="center" vertical="center"/>
    </xf>
    <xf numFmtId="186" fontId="40" fillId="0" borderId="77" xfId="0" applyNumberFormat="1" applyFont="1" applyBorder="1" applyAlignment="1">
      <alignment horizontal="center" vertical="center"/>
    </xf>
    <xf numFmtId="183" fontId="5" fillId="5" borderId="71" xfId="0" applyNumberFormat="1" applyFont="1" applyFill="1" applyBorder="1" applyAlignment="1">
      <alignment horizontal="center" vertical="center"/>
    </xf>
    <xf numFmtId="183" fontId="5" fillId="5" borderId="74" xfId="0" applyNumberFormat="1" applyFont="1" applyFill="1" applyBorder="1" applyAlignment="1">
      <alignment horizontal="center" vertical="center"/>
    </xf>
    <xf numFmtId="184" fontId="0" fillId="0" borderId="71" xfId="0" applyNumberFormat="1" applyBorder="1" applyAlignment="1">
      <alignment horizontal="center" vertical="center"/>
    </xf>
    <xf numFmtId="184" fontId="0" fillId="0" borderId="74" xfId="0" applyNumberFormat="1" applyBorder="1" applyAlignment="1">
      <alignment horizontal="center" vertical="center"/>
    </xf>
    <xf numFmtId="183" fontId="5" fillId="6" borderId="71" xfId="0" applyNumberFormat="1" applyFont="1" applyFill="1" applyBorder="1" applyAlignment="1">
      <alignment horizontal="center" vertical="center"/>
    </xf>
    <xf numFmtId="183" fontId="5" fillId="6" borderId="74" xfId="0" applyNumberFormat="1" applyFont="1" applyFill="1" applyBorder="1" applyAlignment="1">
      <alignment horizontal="center" vertical="center"/>
    </xf>
    <xf numFmtId="184" fontId="39" fillId="0" borderId="70" xfId="0" applyNumberFormat="1" applyFont="1" applyBorder="1" applyAlignment="1">
      <alignment horizontal="center" vertical="center"/>
    </xf>
    <xf numFmtId="184" fontId="39" fillId="0" borderId="73" xfId="0" applyNumberFormat="1" applyFont="1" applyBorder="1" applyAlignment="1">
      <alignment horizontal="center" vertical="center"/>
    </xf>
    <xf numFmtId="184" fontId="41" fillId="0" borderId="70" xfId="0" applyNumberFormat="1" applyFont="1" applyBorder="1" applyAlignment="1">
      <alignment horizontal="center" vertical="center"/>
    </xf>
    <xf numFmtId="184" fontId="41" fillId="0" borderId="73" xfId="0" applyNumberFormat="1" applyFont="1" applyBorder="1" applyAlignment="1">
      <alignment horizontal="center" vertical="center"/>
    </xf>
    <xf numFmtId="0" fontId="39" fillId="0" borderId="71" xfId="0" applyFont="1" applyBorder="1" applyAlignment="1">
      <alignment horizontal="center" vertical="center"/>
    </xf>
    <xf numFmtId="0" fontId="39" fillId="0" borderId="74" xfId="0" applyFont="1" applyBorder="1" applyAlignment="1">
      <alignment horizontal="center" vertical="center"/>
    </xf>
    <xf numFmtId="0" fontId="40" fillId="0" borderId="71" xfId="0" applyFont="1" applyBorder="1" applyAlignment="1">
      <alignment horizontal="center" vertical="center"/>
    </xf>
    <xf numFmtId="0" fontId="40" fillId="0" borderId="74" xfId="0" applyFont="1" applyBorder="1" applyAlignment="1">
      <alignment horizontal="center" vertical="center"/>
    </xf>
    <xf numFmtId="180" fontId="5" fillId="6" borderId="71" xfId="0" applyNumberFormat="1" applyFont="1" applyFill="1" applyBorder="1" applyAlignment="1">
      <alignment horizontal="center" vertical="center"/>
    </xf>
    <xf numFmtId="180" fontId="5" fillId="6" borderId="74" xfId="0" applyNumberFormat="1" applyFont="1" applyFill="1" applyBorder="1" applyAlignment="1">
      <alignment horizontal="center" vertical="center"/>
    </xf>
    <xf numFmtId="180" fontId="5" fillId="5" borderId="71" xfId="0" applyNumberFormat="1" applyFont="1" applyFill="1" applyBorder="1" applyAlignment="1">
      <alignment horizontal="center" vertical="center"/>
    </xf>
    <xf numFmtId="180" fontId="5" fillId="5" borderId="74" xfId="0" applyNumberFormat="1" applyFont="1" applyFill="1" applyBorder="1" applyAlignment="1">
      <alignment horizontal="center" vertical="center"/>
    </xf>
    <xf numFmtId="180" fontId="5" fillId="0" borderId="72" xfId="0" applyNumberFormat="1" applyFont="1" applyBorder="1" applyAlignment="1">
      <alignment horizontal="center" vertical="center"/>
    </xf>
    <xf numFmtId="180" fontId="5" fillId="0" borderId="75" xfId="0" applyNumberFormat="1" applyFont="1" applyBorder="1" applyAlignment="1">
      <alignment horizontal="center" vertical="center"/>
    </xf>
    <xf numFmtId="186" fontId="0" fillId="0" borderId="76" xfId="0" applyNumberFormat="1" applyBorder="1" applyAlignment="1">
      <alignment horizontal="center" vertical="center"/>
    </xf>
    <xf numFmtId="186" fontId="0" fillId="0" borderId="77" xfId="0" applyNumberFormat="1" applyBorder="1" applyAlignment="1">
      <alignment horizontal="center" vertical="center"/>
    </xf>
    <xf numFmtId="186" fontId="0" fillId="0" borderId="71" xfId="0" applyNumberFormat="1" applyBorder="1" applyAlignment="1">
      <alignment horizontal="center" vertical="center"/>
    </xf>
    <xf numFmtId="186" fontId="0" fillId="0" borderId="74" xfId="0" applyNumberFormat="1" applyBorder="1" applyAlignment="1">
      <alignment horizontal="center" vertical="center"/>
    </xf>
    <xf numFmtId="176" fontId="5" fillId="0" borderId="72" xfId="0" applyNumberFormat="1" applyFont="1" applyBorder="1" applyAlignment="1">
      <alignment horizontal="center" vertical="center"/>
    </xf>
    <xf numFmtId="178" fontId="5" fillId="4" borderId="0" xfId="0" applyNumberFormat="1" applyFont="1" applyFill="1" applyBorder="1" applyAlignment="1">
      <alignment horizontal="center" vertical="center"/>
    </xf>
    <xf numFmtId="0" fontId="18" fillId="13" borderId="67" xfId="0" applyFont="1" applyFill="1" applyBorder="1" applyAlignment="1">
      <alignment horizontal="center" vertical="center" wrapText="1"/>
    </xf>
    <xf numFmtId="0" fontId="19" fillId="13" borderId="67" xfId="0" applyFont="1" applyFill="1" applyBorder="1" applyAlignment="1">
      <alignment horizontal="center" vertical="center"/>
    </xf>
    <xf numFmtId="0" fontId="19" fillId="13" borderId="0" xfId="0" applyFont="1" applyFill="1" applyBorder="1" applyAlignment="1">
      <alignment horizontal="center" vertical="center"/>
    </xf>
    <xf numFmtId="0" fontId="0" fillId="11" borderId="67" xfId="0" applyFill="1" applyBorder="1" applyAlignment="1">
      <alignment horizontal="center" vertical="center" wrapText="1"/>
    </xf>
    <xf numFmtId="0" fontId="0" fillId="11" borderId="67" xfId="0" applyFill="1" applyBorder="1" applyAlignment="1">
      <alignment horizontal="center" vertical="center"/>
    </xf>
    <xf numFmtId="0" fontId="0" fillId="11" borderId="0" xfId="0" applyFill="1" applyBorder="1" applyAlignment="1">
      <alignment horizontal="center" vertical="center"/>
    </xf>
    <xf numFmtId="0" fontId="0" fillId="11" borderId="106" xfId="0" applyFill="1" applyBorder="1" applyAlignment="1">
      <alignment horizontal="center" vertical="center"/>
    </xf>
    <xf numFmtId="176" fontId="5" fillId="5" borderId="71" xfId="0" applyNumberFormat="1" applyFont="1" applyFill="1" applyBorder="1" applyAlignment="1">
      <alignment horizontal="center" vertical="center"/>
    </xf>
    <xf numFmtId="176" fontId="5" fillId="6" borderId="71" xfId="0" applyNumberFormat="1" applyFont="1" applyFill="1" applyBorder="1" applyAlignment="1">
      <alignment horizontal="center" vertical="center"/>
    </xf>
    <xf numFmtId="0" fontId="0" fillId="13" borderId="67" xfId="0" applyFill="1" applyBorder="1" applyAlignment="1">
      <alignment horizontal="center" vertical="center"/>
    </xf>
    <xf numFmtId="0" fontId="0" fillId="13" borderId="0" xfId="0" applyFill="1" applyBorder="1" applyAlignment="1">
      <alignment horizontal="center" vertical="center"/>
    </xf>
    <xf numFmtId="0" fontId="0" fillId="13" borderId="106" xfId="0" applyFill="1" applyBorder="1" applyAlignment="1">
      <alignment horizontal="center" vertical="center"/>
    </xf>
    <xf numFmtId="0" fontId="0" fillId="16" borderId="67" xfId="0" applyFill="1" applyBorder="1" applyAlignment="1">
      <alignment horizontal="center" vertical="center"/>
    </xf>
    <xf numFmtId="0" fontId="0" fillId="16" borderId="0" xfId="0" applyFill="1" applyBorder="1" applyAlignment="1">
      <alignment horizontal="center" vertical="center"/>
    </xf>
    <xf numFmtId="0" fontId="0" fillId="16" borderId="106" xfId="0" applyFill="1" applyBorder="1" applyAlignment="1">
      <alignment horizontal="center" vertical="center"/>
    </xf>
    <xf numFmtId="0" fontId="0" fillId="17" borderId="67" xfId="0" applyFill="1" applyBorder="1" applyAlignment="1">
      <alignment horizontal="center" vertical="center" wrapText="1"/>
    </xf>
    <xf numFmtId="0" fontId="0" fillId="17" borderId="67" xfId="0" applyFill="1" applyBorder="1" applyAlignment="1">
      <alignment horizontal="center" vertical="center"/>
    </xf>
    <xf numFmtId="0" fontId="0" fillId="17" borderId="0" xfId="0" applyFill="1" applyBorder="1" applyAlignment="1">
      <alignment horizontal="center" vertical="center"/>
    </xf>
    <xf numFmtId="0" fontId="0" fillId="17" borderId="106" xfId="0" applyFill="1" applyBorder="1" applyAlignment="1">
      <alignment horizontal="center" vertical="center"/>
    </xf>
    <xf numFmtId="0" fontId="8" fillId="7" borderId="0" xfId="0" applyFont="1" applyFill="1" applyBorder="1" applyAlignment="1">
      <alignment horizontal="center" vertical="center" wrapText="1"/>
    </xf>
    <xf numFmtId="0" fontId="0" fillId="7" borderId="0" xfId="0" applyFill="1" applyBorder="1" applyAlignment="1">
      <alignment horizontal="center" vertical="center" wrapText="1"/>
    </xf>
    <xf numFmtId="0" fontId="0" fillId="7" borderId="106" xfId="0" applyFill="1" applyBorder="1" applyAlignment="1">
      <alignment horizontal="center" vertical="center" wrapText="1"/>
    </xf>
    <xf numFmtId="0" fontId="12" fillId="0" borderId="68" xfId="0" applyFont="1" applyBorder="1" applyAlignment="1">
      <alignment horizontal="center" vertical="center"/>
    </xf>
    <xf numFmtId="0" fontId="12" fillId="0" borderId="69" xfId="0" applyFont="1" applyBorder="1" applyAlignment="1">
      <alignment horizontal="center" vertical="center"/>
    </xf>
    <xf numFmtId="0" fontId="7" fillId="3" borderId="68" xfId="0" applyFont="1" applyFill="1" applyBorder="1" applyAlignment="1">
      <alignment horizontal="center" vertical="center"/>
    </xf>
    <xf numFmtId="0" fontId="7" fillId="3" borderId="69" xfId="0" applyFont="1" applyFill="1" applyBorder="1" applyAlignment="1">
      <alignment horizontal="center" vertical="center"/>
    </xf>
    <xf numFmtId="0" fontId="5" fillId="11" borderId="68" xfId="0" applyFont="1" applyFill="1" applyBorder="1" applyAlignment="1">
      <alignment horizontal="center" vertical="center"/>
    </xf>
    <xf numFmtId="0" fontId="5" fillId="11" borderId="69" xfId="0" applyFont="1" applyFill="1" applyBorder="1" applyAlignment="1">
      <alignment horizontal="center" vertical="center"/>
    </xf>
    <xf numFmtId="0" fontId="12" fillId="11" borderId="68" xfId="0" applyFont="1" applyFill="1" applyBorder="1" applyAlignment="1">
      <alignment horizontal="center" vertical="center"/>
    </xf>
    <xf numFmtId="0" fontId="12" fillId="11" borderId="69" xfId="0" applyFont="1" applyFill="1" applyBorder="1" applyAlignment="1">
      <alignment horizontal="center" vertical="center"/>
    </xf>
    <xf numFmtId="0" fontId="14" fillId="0" borderId="68" xfId="0" applyFont="1" applyBorder="1" applyAlignment="1">
      <alignment horizontal="center" vertical="center"/>
    </xf>
    <xf numFmtId="0" fontId="0" fillId="0" borderId="113" xfId="0" applyBorder="1">
      <alignment vertical="center"/>
    </xf>
    <xf numFmtId="0" fontId="0" fillId="0" borderId="69" xfId="0" applyBorder="1">
      <alignment vertical="center"/>
    </xf>
    <xf numFmtId="0" fontId="7" fillId="0" borderId="68" xfId="0" applyFont="1" applyBorder="1" applyAlignment="1">
      <alignment horizontal="center" vertical="center"/>
    </xf>
    <xf numFmtId="0" fontId="7" fillId="0" borderId="69" xfId="0" applyFont="1" applyBorder="1" applyAlignment="1">
      <alignment horizontal="center" vertical="center"/>
    </xf>
    <xf numFmtId="0" fontId="5" fillId="3" borderId="68" xfId="0" applyFont="1" applyFill="1" applyBorder="1" applyAlignment="1">
      <alignment horizontal="center" vertical="center"/>
    </xf>
    <xf numFmtId="0" fontId="5" fillId="3" borderId="69" xfId="0" applyFont="1" applyFill="1" applyBorder="1" applyAlignment="1">
      <alignment horizontal="center" vertical="center"/>
    </xf>
    <xf numFmtId="0" fontId="12" fillId="3" borderId="68" xfId="0" applyFont="1" applyFill="1" applyBorder="1" applyAlignment="1">
      <alignment horizontal="center" vertical="center"/>
    </xf>
    <xf numFmtId="0" fontId="12" fillId="3" borderId="69" xfId="0" applyFont="1" applyFill="1" applyBorder="1" applyAlignment="1">
      <alignment horizontal="center" vertical="center"/>
    </xf>
    <xf numFmtId="0" fontId="15" fillId="0" borderId="68" xfId="0" applyFont="1" applyBorder="1" applyAlignment="1">
      <alignment horizontal="center" vertical="center"/>
    </xf>
    <xf numFmtId="0" fontId="15" fillId="0" borderId="113" xfId="0" applyFont="1" applyBorder="1" applyAlignment="1">
      <alignment horizontal="center" vertical="center"/>
    </xf>
    <xf numFmtId="0" fontId="15" fillId="0" borderId="69" xfId="0" applyFont="1" applyBorder="1" applyAlignment="1">
      <alignment horizontal="center" vertical="center"/>
    </xf>
    <xf numFmtId="0" fontId="12" fillId="18" borderId="68" xfId="0" applyFont="1" applyFill="1" applyBorder="1" applyAlignment="1">
      <alignment horizontal="center" vertical="center"/>
    </xf>
    <xf numFmtId="0" fontId="12" fillId="18" borderId="69" xfId="0" applyFont="1" applyFill="1" applyBorder="1" applyAlignment="1">
      <alignment horizontal="center" vertical="center"/>
    </xf>
    <xf numFmtId="0" fontId="5" fillId="18" borderId="68" xfId="0" applyFont="1" applyFill="1" applyBorder="1" applyAlignment="1">
      <alignment horizontal="center" vertical="center"/>
    </xf>
    <xf numFmtId="0" fontId="5" fillId="18" borderId="69" xfId="0" applyFont="1" applyFill="1" applyBorder="1" applyAlignment="1">
      <alignment horizontal="center" vertical="center"/>
    </xf>
    <xf numFmtId="0" fontId="7" fillId="0" borderId="68" xfId="0" applyFont="1" applyFill="1" applyBorder="1" applyAlignment="1">
      <alignment horizontal="center" vertical="center"/>
    </xf>
    <xf numFmtId="0" fontId="7" fillId="0" borderId="69" xfId="0" applyFont="1" applyFill="1" applyBorder="1" applyAlignment="1">
      <alignment horizontal="center" vertical="center"/>
    </xf>
    <xf numFmtId="0" fontId="12" fillId="0" borderId="68" xfId="0" applyFont="1" applyFill="1" applyBorder="1" applyAlignment="1">
      <alignment horizontal="center" vertical="center"/>
    </xf>
    <xf numFmtId="0" fontId="12" fillId="0" borderId="69" xfId="0" applyFont="1" applyFill="1" applyBorder="1" applyAlignment="1">
      <alignment horizontal="center" vertical="center"/>
    </xf>
    <xf numFmtId="0" fontId="5" fillId="0" borderId="68" xfId="0" applyFont="1" applyFill="1" applyBorder="1" applyAlignment="1">
      <alignment horizontal="center" vertical="center"/>
    </xf>
    <xf numFmtId="0" fontId="5" fillId="0" borderId="69" xfId="0" applyFont="1" applyFill="1" applyBorder="1" applyAlignment="1">
      <alignment horizontal="center" vertical="center"/>
    </xf>
  </cellXfs>
  <cellStyles count="1">
    <cellStyle name="표준" xfId="0" builtinId="0"/>
  </cellStyles>
  <dxfs count="3343">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0000FF"/>
      </font>
    </dxf>
    <dxf>
      <font>
        <color rgb="FFFF0000"/>
      </font>
    </dxf>
    <dxf>
      <font>
        <color rgb="FFFF0000"/>
      </font>
    </dxf>
    <dxf>
      <font>
        <color rgb="FFFF0000"/>
      </font>
    </dxf>
    <dxf>
      <font>
        <color rgb="FF2406BA"/>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0000FF"/>
      </font>
    </dxf>
    <dxf>
      <font>
        <color rgb="FFFF0000"/>
      </font>
    </dxf>
    <dxf>
      <font>
        <color rgb="FF0000FF"/>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FF0000"/>
      </font>
      <numFmt numFmtId="187" formatCode="0.00&quot;%&quot;&quot;상&quot;&quot;승&quot;"/>
    </dxf>
    <dxf>
      <font>
        <color rgb="FF2406BA"/>
      </font>
      <numFmt numFmtId="188" formatCode="0.00&quot;%&quot;&quot;하&quot;&quot;락&quot;"/>
    </dxf>
    <dxf>
      <font>
        <color rgb="FF2406BA"/>
      </font>
      <numFmt numFmtId="188" formatCode="0.00&quot;%&quot;&quot;하&quot;&quot;락&quot;"/>
    </dxf>
    <dxf>
      <font>
        <color rgb="FFFF0000"/>
      </font>
      <numFmt numFmtId="187" formatCode="0.00&quot;%&quot;&quot;상&quot;&quot;승&quo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0000FF"/>
      </font>
    </dxf>
    <dxf>
      <font>
        <color rgb="FFFF0000"/>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2406BA"/>
      </font>
    </dxf>
    <dxf>
      <font>
        <color rgb="FFF30B0B"/>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
      <font>
        <color rgb="FFFF0000"/>
      </font>
    </dxf>
    <dxf>
      <font>
        <color rgb="FF2406BA"/>
      </font>
    </dxf>
  </dxfs>
  <tableStyles count="0" defaultTableStyle="TableStyleMedium2" defaultPivotStyle="PivotStyleLight16"/>
  <colors>
    <mruColors>
      <color rgb="FF2406BA"/>
      <color rgb="FF0000FF"/>
      <color rgb="FFFF5050"/>
      <color rgb="FF9966FF"/>
      <color rgb="FFD85ECC"/>
      <color rgb="FFF30B0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ko-KR" sz="1100"/>
              <a:t>코스피 의약품</a:t>
            </a:r>
          </a:p>
        </c:rich>
      </c:tx>
      <c:layout/>
      <c:overlay val="0"/>
    </c:title>
    <c:autoTitleDeleted val="0"/>
    <c:plotArea>
      <c:layout/>
      <c:barChart>
        <c:barDir val="bar"/>
        <c:grouping val="clustered"/>
        <c:varyColors val="0"/>
        <c:ser>
          <c:idx val="0"/>
          <c:order val="0"/>
          <c:invertIfNegative val="0"/>
          <c:dPt>
            <c:idx val="0"/>
            <c:invertIfNegative val="0"/>
            <c:bubble3D val="0"/>
            <c:spPr>
              <a:solidFill>
                <a:srgbClr val="FF0000"/>
              </a:solidFill>
            </c:spPr>
          </c:dPt>
          <c:dPt>
            <c:idx val="3"/>
            <c:invertIfNegative val="0"/>
            <c:bubble3D val="0"/>
            <c:spPr>
              <a:solidFill>
                <a:srgbClr val="D85ECC"/>
              </a:solidFill>
            </c:spPr>
          </c:dPt>
          <c:dPt>
            <c:idx val="4"/>
            <c:invertIfNegative val="0"/>
            <c:bubble3D val="0"/>
            <c:spPr>
              <a:solidFill>
                <a:srgbClr val="D85ECC"/>
              </a:solidFill>
            </c:spPr>
          </c:dPt>
          <c:dPt>
            <c:idx val="5"/>
            <c:invertIfNegative val="0"/>
            <c:bubble3D val="0"/>
            <c:spPr>
              <a:solidFill>
                <a:srgbClr val="D85ECC"/>
              </a:solidFill>
            </c:spPr>
          </c:dPt>
          <c:dPt>
            <c:idx val="6"/>
            <c:invertIfNegative val="0"/>
            <c:bubble3D val="0"/>
            <c:spPr>
              <a:solidFill>
                <a:schemeClr val="accent1">
                  <a:lumMod val="40000"/>
                  <a:lumOff val="60000"/>
                </a:schemeClr>
              </a:solidFill>
            </c:spPr>
          </c:dPt>
          <c:dPt>
            <c:idx val="7"/>
            <c:invertIfNegative val="0"/>
            <c:bubble3D val="0"/>
            <c:spPr>
              <a:solidFill>
                <a:schemeClr val="accent1">
                  <a:lumMod val="40000"/>
                  <a:lumOff val="60000"/>
                </a:schemeClr>
              </a:solidFill>
            </c:spPr>
          </c:dPt>
          <c:dPt>
            <c:idx val="8"/>
            <c:invertIfNegative val="0"/>
            <c:bubble3D val="0"/>
            <c:spPr>
              <a:solidFill>
                <a:schemeClr val="accent1">
                  <a:lumMod val="40000"/>
                  <a:lumOff val="60000"/>
                </a:schemeClr>
              </a:solidFill>
            </c:spPr>
          </c:dPt>
          <c:dPt>
            <c:idx val="9"/>
            <c:invertIfNegative val="0"/>
            <c:bubble3D val="0"/>
            <c:spPr>
              <a:solidFill>
                <a:schemeClr val="accent1"/>
              </a:solidFill>
            </c:spPr>
          </c:dPt>
          <c:dPt>
            <c:idx val="10"/>
            <c:invertIfNegative val="0"/>
            <c:bubble3D val="0"/>
            <c:spPr>
              <a:solidFill>
                <a:srgbClr val="FF0000"/>
              </a:solidFill>
            </c:spPr>
          </c:dPt>
          <c:dPt>
            <c:idx val="11"/>
            <c:invertIfNegative val="0"/>
            <c:bubble3D val="0"/>
            <c:spPr>
              <a:solidFill>
                <a:srgbClr val="92D050"/>
              </a:solidFill>
            </c:spPr>
          </c:dPt>
          <c:dPt>
            <c:idx val="12"/>
            <c:invertIfNegative val="0"/>
            <c:bubble3D val="0"/>
            <c:spPr>
              <a:solidFill>
                <a:srgbClr val="92D050"/>
              </a:solidFill>
            </c:spPr>
          </c:dPt>
          <c:dLbls>
            <c:dLbl>
              <c:idx val="0"/>
              <c:spPr>
                <a:solidFill>
                  <a:srgbClr val="FF0000"/>
                </a:solidFill>
              </c:spPr>
              <c:txPr>
                <a:bodyPr/>
                <a:lstStyle/>
                <a:p>
                  <a:pPr>
                    <a:defRPr sz="1100"/>
                  </a:pPr>
                  <a:endParaRPr lang="ko-KR"/>
                </a:p>
              </c:txPr>
              <c:dLblPos val="ctr"/>
              <c:showLegendKey val="0"/>
              <c:showVal val="1"/>
              <c:showCatName val="0"/>
              <c:showSerName val="0"/>
              <c:showPercent val="0"/>
              <c:showBubbleSize val="0"/>
            </c:dLbl>
            <c:txPr>
              <a:bodyPr/>
              <a:lstStyle/>
              <a:p>
                <a:pPr>
                  <a:defRPr sz="1100"/>
                </a:pPr>
                <a:endParaRPr lang="ko-KR"/>
              </a:p>
            </c:txPr>
            <c:dLblPos val="ctr"/>
            <c:showLegendKey val="0"/>
            <c:showVal val="1"/>
            <c:showCatName val="0"/>
            <c:showSerName val="0"/>
            <c:showPercent val="0"/>
            <c:showBubbleSize val="0"/>
            <c:showLeaderLines val="0"/>
          </c:dLbls>
          <c:cat>
            <c:strRef>
              <c:f>(국내!$B$209,국내!$B$214:$B$227)</c:f>
              <c:strCache>
                <c:ptCount val="15"/>
                <c:pt idx="0">
                  <c:v>현재지수</c:v>
                </c:pt>
                <c:pt idx="1">
                  <c:v>38% 조정</c:v>
                </c:pt>
                <c:pt idx="2">
                  <c:v>50% 조정</c:v>
                </c:pt>
                <c:pt idx="3">
                  <c:v>80하단</c:v>
                </c:pt>
                <c:pt idx="4">
                  <c:v>80중단</c:v>
                </c:pt>
                <c:pt idx="5">
                  <c:v>80상단</c:v>
                </c:pt>
                <c:pt idx="6">
                  <c:v>240하단</c:v>
                </c:pt>
                <c:pt idx="7">
                  <c:v>240중단</c:v>
                </c:pt>
                <c:pt idx="8">
                  <c:v>240상단</c:v>
                </c:pt>
                <c:pt idx="9">
                  <c:v>20일선</c:v>
                </c:pt>
                <c:pt idx="10">
                  <c:v>5일선</c:v>
                </c:pt>
                <c:pt idx="11">
                  <c:v>전고점</c:v>
                </c:pt>
                <c:pt idx="12">
                  <c:v>전전고점</c:v>
                </c:pt>
                <c:pt idx="13">
                  <c:v>하락추세선</c:v>
                </c:pt>
                <c:pt idx="14">
                  <c:v>상승추세선</c:v>
                </c:pt>
              </c:strCache>
            </c:strRef>
          </c:cat>
          <c:val>
            <c:numRef>
              <c:f>(국내!$D$209,국내!$D$214:$D$227)</c:f>
              <c:numCache>
                <c:formatCode>#,#00.00</c:formatCode>
                <c:ptCount val="15"/>
                <c:pt idx="0">
                  <c:v>12967.02</c:v>
                </c:pt>
                <c:pt idx="1">
                  <c:v>8039.5524000000005</c:v>
                </c:pt>
                <c:pt idx="2">
                  <c:v>6483.51</c:v>
                </c:pt>
              </c:numCache>
            </c:numRef>
          </c:val>
        </c:ser>
        <c:dLbls>
          <c:showLegendKey val="0"/>
          <c:showVal val="1"/>
          <c:showCatName val="0"/>
          <c:showSerName val="0"/>
          <c:showPercent val="0"/>
          <c:showBubbleSize val="0"/>
        </c:dLbls>
        <c:gapWidth val="150"/>
        <c:axId val="139324800"/>
        <c:axId val="137954432"/>
      </c:barChart>
      <c:catAx>
        <c:axId val="139324800"/>
        <c:scaling>
          <c:orientation val="minMax"/>
        </c:scaling>
        <c:delete val="0"/>
        <c:axPos val="l"/>
        <c:majorTickMark val="out"/>
        <c:minorTickMark val="none"/>
        <c:tickLblPos val="nextTo"/>
        <c:crossAx val="137954432"/>
        <c:crosses val="autoZero"/>
        <c:auto val="1"/>
        <c:lblAlgn val="ctr"/>
        <c:lblOffset val="100"/>
        <c:noMultiLvlLbl val="0"/>
      </c:catAx>
      <c:valAx>
        <c:axId val="137954432"/>
        <c:scaling>
          <c:orientation val="minMax"/>
        </c:scaling>
        <c:delete val="1"/>
        <c:axPos val="b"/>
        <c:majorGridlines/>
        <c:numFmt formatCode="#,#00.00" sourceLinked="1"/>
        <c:majorTickMark val="out"/>
        <c:minorTickMark val="none"/>
        <c:tickLblPos val="none"/>
        <c:crossAx val="139324800"/>
        <c:crosses val="autoZero"/>
        <c:crossBetween val="between"/>
      </c:valAx>
    </c:plotArea>
    <c:plotVisOnly val="1"/>
    <c:dispBlanksAs val="gap"/>
    <c:showDLblsOverMax val="0"/>
  </c:chart>
  <c:spPr>
    <a:ln w="76200">
      <a:solidFill>
        <a:sysClr val="windowText" lastClr="000000"/>
      </a:solidFill>
    </a:ln>
  </c:spPr>
  <c:printSettings>
    <c:headerFooter/>
    <c:pageMargins b="0.75000000000000377" l="0.70000000000000062" r="0.70000000000000062" t="0.75000000000000377"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코스피 의약품 지수</a:t>
            </a:r>
          </a:p>
        </c:rich>
      </c:tx>
      <c:layout/>
      <c:overlay val="0"/>
    </c:title>
    <c:autoTitleDeleted val="0"/>
    <c:plotArea>
      <c:layout/>
      <c:lineChart>
        <c:grouping val="standard"/>
        <c:varyColors val="0"/>
        <c:ser>
          <c:idx val="0"/>
          <c:order val="0"/>
          <c:marker>
            <c:symbol val="none"/>
          </c:marker>
          <c:cat>
            <c:numRef>
              <c:f>국내!$B$7:$B$205</c:f>
              <c:numCache>
                <c:formatCode>m/d/yyyy</c:formatCode>
                <c:ptCount val="199"/>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pt idx="196">
                  <c:v>43935</c:v>
                </c:pt>
                <c:pt idx="197">
                  <c:v>43937</c:v>
                </c:pt>
                <c:pt idx="198">
                  <c:v>43938</c:v>
                </c:pt>
              </c:numCache>
            </c:numRef>
          </c:cat>
          <c:val>
            <c:numRef>
              <c:f>국내!$D$7:$D$205</c:f>
              <c:numCache>
                <c:formatCode>#,#00.00</c:formatCode>
                <c:ptCount val="199"/>
                <c:pt idx="0">
                  <c:v>10480.879999999999</c:v>
                </c:pt>
                <c:pt idx="1">
                  <c:v>10456.49</c:v>
                </c:pt>
                <c:pt idx="2">
                  <c:v>10408.469999999999</c:v>
                </c:pt>
                <c:pt idx="3">
                  <c:v>10089.07</c:v>
                </c:pt>
                <c:pt idx="4">
                  <c:v>10213.56</c:v>
                </c:pt>
                <c:pt idx="5">
                  <c:v>10100.06</c:v>
                </c:pt>
                <c:pt idx="6">
                  <c:v>9654.4</c:v>
                </c:pt>
                <c:pt idx="7">
                  <c:v>9585.91</c:v>
                </c:pt>
                <c:pt idx="8">
                  <c:v>9696.92</c:v>
                </c:pt>
                <c:pt idx="9">
                  <c:v>9640.65</c:v>
                </c:pt>
                <c:pt idx="10">
                  <c:v>9470.52</c:v>
                </c:pt>
                <c:pt idx="11">
                  <c:v>9574.16</c:v>
                </c:pt>
                <c:pt idx="12">
                  <c:v>9403.5</c:v>
                </c:pt>
                <c:pt idx="13">
                  <c:v>9328.2099999999991</c:v>
                </c:pt>
                <c:pt idx="14">
                  <c:v>9481.18</c:v>
                </c:pt>
                <c:pt idx="15">
                  <c:v>9506.2900000000009</c:v>
                </c:pt>
                <c:pt idx="16">
                  <c:v>9433.2099999999991</c:v>
                </c:pt>
                <c:pt idx="17">
                  <c:v>9282.33</c:v>
                </c:pt>
                <c:pt idx="18">
                  <c:v>9093.2800000000007</c:v>
                </c:pt>
                <c:pt idx="19">
                  <c:v>9219.81</c:v>
                </c:pt>
                <c:pt idx="20">
                  <c:v>8971.7900000000009</c:v>
                </c:pt>
                <c:pt idx="21">
                  <c:v>9000.92</c:v>
                </c:pt>
                <c:pt idx="22">
                  <c:v>8937.99</c:v>
                </c:pt>
                <c:pt idx="23">
                  <c:v>8959.39</c:v>
                </c:pt>
                <c:pt idx="24">
                  <c:v>8785.8700000000008</c:v>
                </c:pt>
                <c:pt idx="25">
                  <c:v>8012.68</c:v>
                </c:pt>
                <c:pt idx="26">
                  <c:v>7909.63</c:v>
                </c:pt>
                <c:pt idx="27">
                  <c:v>7932.81</c:v>
                </c:pt>
                <c:pt idx="28">
                  <c:v>8112.71</c:v>
                </c:pt>
                <c:pt idx="29">
                  <c:v>8388.3799999999992</c:v>
                </c:pt>
                <c:pt idx="30">
                  <c:v>8602.1</c:v>
                </c:pt>
                <c:pt idx="31">
                  <c:v>8522.17</c:v>
                </c:pt>
                <c:pt idx="32">
                  <c:v>8575.6</c:v>
                </c:pt>
                <c:pt idx="33">
                  <c:v>8525.6299999999992</c:v>
                </c:pt>
                <c:pt idx="34">
                  <c:v>8506.33</c:v>
                </c:pt>
                <c:pt idx="35">
                  <c:v>8596.76</c:v>
                </c:pt>
                <c:pt idx="36">
                  <c:v>8680.25</c:v>
                </c:pt>
                <c:pt idx="37">
                  <c:v>8560.8799999999992</c:v>
                </c:pt>
                <c:pt idx="38">
                  <c:v>8529.65</c:v>
                </c:pt>
                <c:pt idx="39">
                  <c:v>8155.37</c:v>
                </c:pt>
                <c:pt idx="40">
                  <c:v>8233.51</c:v>
                </c:pt>
                <c:pt idx="41">
                  <c:v>8608.8700000000008</c:v>
                </c:pt>
                <c:pt idx="42">
                  <c:v>8523.17</c:v>
                </c:pt>
                <c:pt idx="43">
                  <c:v>8538.84</c:v>
                </c:pt>
                <c:pt idx="44">
                  <c:v>8536.77</c:v>
                </c:pt>
                <c:pt idx="45">
                  <c:v>8646.2800000000007</c:v>
                </c:pt>
                <c:pt idx="46">
                  <c:v>8865.1200000000008</c:v>
                </c:pt>
                <c:pt idx="47">
                  <c:v>8793.85</c:v>
                </c:pt>
                <c:pt idx="48">
                  <c:v>8794.02</c:v>
                </c:pt>
                <c:pt idx="49">
                  <c:v>8805.33</c:v>
                </c:pt>
                <c:pt idx="50">
                  <c:v>8781.57</c:v>
                </c:pt>
                <c:pt idx="51">
                  <c:v>8991.07</c:v>
                </c:pt>
                <c:pt idx="52">
                  <c:v>9060.66</c:v>
                </c:pt>
                <c:pt idx="53">
                  <c:v>9366.61</c:v>
                </c:pt>
                <c:pt idx="54">
                  <c:v>9415.6299999999992</c:v>
                </c:pt>
                <c:pt idx="55">
                  <c:v>9420.84</c:v>
                </c:pt>
                <c:pt idx="56">
                  <c:v>9642.5300000000007</c:v>
                </c:pt>
                <c:pt idx="57">
                  <c:v>9313.99</c:v>
                </c:pt>
                <c:pt idx="58">
                  <c:v>9285.7199999999993</c:v>
                </c:pt>
                <c:pt idx="59">
                  <c:v>9172.73</c:v>
                </c:pt>
                <c:pt idx="60">
                  <c:v>9166.9</c:v>
                </c:pt>
                <c:pt idx="61">
                  <c:v>9071.4699999999993</c:v>
                </c:pt>
                <c:pt idx="62">
                  <c:v>8978.69</c:v>
                </c:pt>
                <c:pt idx="63">
                  <c:v>9388.2900000000009</c:v>
                </c:pt>
                <c:pt idx="64">
                  <c:v>9267.59</c:v>
                </c:pt>
                <c:pt idx="65">
                  <c:v>9259.24</c:v>
                </c:pt>
                <c:pt idx="66">
                  <c:v>9519.7199999999993</c:v>
                </c:pt>
                <c:pt idx="67">
                  <c:v>9599.07</c:v>
                </c:pt>
                <c:pt idx="68">
                  <c:v>9577.86</c:v>
                </c:pt>
                <c:pt idx="69">
                  <c:v>9560.7199999999993</c:v>
                </c:pt>
                <c:pt idx="70">
                  <c:v>9652.89</c:v>
                </c:pt>
                <c:pt idx="71">
                  <c:v>9667.11</c:v>
                </c:pt>
                <c:pt idx="72">
                  <c:v>9900.85</c:v>
                </c:pt>
                <c:pt idx="73">
                  <c:v>9947.6299999999992</c:v>
                </c:pt>
                <c:pt idx="74">
                  <c:v>9788.7099999999991</c:v>
                </c:pt>
                <c:pt idx="75">
                  <c:v>9771.19</c:v>
                </c:pt>
                <c:pt idx="76">
                  <c:v>10025.68</c:v>
                </c:pt>
                <c:pt idx="77">
                  <c:v>10453.49</c:v>
                </c:pt>
                <c:pt idx="78">
                  <c:v>10480.25</c:v>
                </c:pt>
                <c:pt idx="79">
                  <c:v>10524.59</c:v>
                </c:pt>
                <c:pt idx="80">
                  <c:v>10719.09</c:v>
                </c:pt>
                <c:pt idx="81">
                  <c:v>10843.09</c:v>
                </c:pt>
                <c:pt idx="82">
                  <c:v>10785.23</c:v>
                </c:pt>
                <c:pt idx="83">
                  <c:v>10792.64</c:v>
                </c:pt>
                <c:pt idx="84">
                  <c:v>10749.31</c:v>
                </c:pt>
                <c:pt idx="85">
                  <c:v>10820.93</c:v>
                </c:pt>
                <c:pt idx="86">
                  <c:v>10815.92</c:v>
                </c:pt>
                <c:pt idx="87">
                  <c:v>10778.76</c:v>
                </c:pt>
                <c:pt idx="88">
                  <c:v>10714.55</c:v>
                </c:pt>
                <c:pt idx="89">
                  <c:v>10514.52</c:v>
                </c:pt>
                <c:pt idx="90">
                  <c:v>10528.75</c:v>
                </c:pt>
                <c:pt idx="91">
                  <c:v>10497.78</c:v>
                </c:pt>
                <c:pt idx="92">
                  <c:v>10287.43</c:v>
                </c:pt>
                <c:pt idx="93">
                  <c:v>10478.76</c:v>
                </c:pt>
                <c:pt idx="94">
                  <c:v>10518.8</c:v>
                </c:pt>
                <c:pt idx="95">
                  <c:v>10595.56</c:v>
                </c:pt>
                <c:pt idx="96">
                  <c:v>10486.94</c:v>
                </c:pt>
                <c:pt idx="97">
                  <c:v>10472.19</c:v>
                </c:pt>
                <c:pt idx="98">
                  <c:v>10208.1</c:v>
                </c:pt>
                <c:pt idx="99">
                  <c:v>10114.48</c:v>
                </c:pt>
                <c:pt idx="100">
                  <c:v>10343.65</c:v>
                </c:pt>
                <c:pt idx="101">
                  <c:v>10343.92</c:v>
                </c:pt>
                <c:pt idx="102">
                  <c:v>10485.23</c:v>
                </c:pt>
                <c:pt idx="103">
                  <c:v>10404.799999999999</c:v>
                </c:pt>
                <c:pt idx="104">
                  <c:v>10229.68</c:v>
                </c:pt>
                <c:pt idx="105">
                  <c:v>10239.620000000001</c:v>
                </c:pt>
                <c:pt idx="106">
                  <c:v>10244.799999999999</c:v>
                </c:pt>
                <c:pt idx="107">
                  <c:v>10152</c:v>
                </c:pt>
                <c:pt idx="108">
                  <c:v>10120.540000000001</c:v>
                </c:pt>
                <c:pt idx="109">
                  <c:v>10179.68</c:v>
                </c:pt>
                <c:pt idx="110">
                  <c:v>10046.17</c:v>
                </c:pt>
                <c:pt idx="111">
                  <c:v>10047.129999999999</c:v>
                </c:pt>
                <c:pt idx="112">
                  <c:v>10001.75</c:v>
                </c:pt>
                <c:pt idx="113">
                  <c:v>10157.6</c:v>
                </c:pt>
                <c:pt idx="114">
                  <c:v>10242.32</c:v>
                </c:pt>
                <c:pt idx="115">
                  <c:v>10189.14</c:v>
                </c:pt>
                <c:pt idx="116">
                  <c:v>10358.620000000001</c:v>
                </c:pt>
                <c:pt idx="117">
                  <c:v>10327.959999999999</c:v>
                </c:pt>
                <c:pt idx="118">
                  <c:v>10400.120000000001</c:v>
                </c:pt>
                <c:pt idx="119">
                  <c:v>10434.790000000001</c:v>
                </c:pt>
                <c:pt idx="120">
                  <c:v>10802.09</c:v>
                </c:pt>
                <c:pt idx="121">
                  <c:v>10693.92</c:v>
                </c:pt>
                <c:pt idx="122">
                  <c:v>10765.32</c:v>
                </c:pt>
                <c:pt idx="123">
                  <c:v>11004.29</c:v>
                </c:pt>
                <c:pt idx="124">
                  <c:v>11031</c:v>
                </c:pt>
                <c:pt idx="125">
                  <c:v>10946.65</c:v>
                </c:pt>
                <c:pt idx="126">
                  <c:v>10818.49</c:v>
                </c:pt>
                <c:pt idx="127">
                  <c:v>10543.17</c:v>
                </c:pt>
                <c:pt idx="128">
                  <c:v>10738.97</c:v>
                </c:pt>
                <c:pt idx="129">
                  <c:v>10434.02</c:v>
                </c:pt>
                <c:pt idx="130">
                  <c:v>10679.14</c:v>
                </c:pt>
                <c:pt idx="131">
                  <c:v>10905.82</c:v>
                </c:pt>
                <c:pt idx="132">
                  <c:v>11012.7</c:v>
                </c:pt>
                <c:pt idx="133">
                  <c:v>10904.63</c:v>
                </c:pt>
                <c:pt idx="134">
                  <c:v>10874.81</c:v>
                </c:pt>
                <c:pt idx="135">
                  <c:v>10950.14</c:v>
                </c:pt>
                <c:pt idx="136">
                  <c:v>10830.39</c:v>
                </c:pt>
                <c:pt idx="137">
                  <c:v>10806.4</c:v>
                </c:pt>
                <c:pt idx="138">
                  <c:v>10708.17</c:v>
                </c:pt>
                <c:pt idx="139">
                  <c:v>10991.04</c:v>
                </c:pt>
                <c:pt idx="140">
                  <c:v>11240.92</c:v>
                </c:pt>
                <c:pt idx="141">
                  <c:v>11306.86</c:v>
                </c:pt>
                <c:pt idx="142">
                  <c:v>11225.4</c:v>
                </c:pt>
                <c:pt idx="143">
                  <c:v>11125.18</c:v>
                </c:pt>
                <c:pt idx="144">
                  <c:v>10902.3</c:v>
                </c:pt>
                <c:pt idx="145">
                  <c:v>10850.35</c:v>
                </c:pt>
                <c:pt idx="146">
                  <c:v>11038.07</c:v>
                </c:pt>
                <c:pt idx="147">
                  <c:v>10980.48</c:v>
                </c:pt>
                <c:pt idx="148">
                  <c:v>11515.12</c:v>
                </c:pt>
                <c:pt idx="149">
                  <c:v>11460.04</c:v>
                </c:pt>
                <c:pt idx="150">
                  <c:v>11591.31</c:v>
                </c:pt>
                <c:pt idx="151">
                  <c:v>11585.66</c:v>
                </c:pt>
                <c:pt idx="152">
                  <c:v>11602.54</c:v>
                </c:pt>
                <c:pt idx="153">
                  <c:v>11641.82</c:v>
                </c:pt>
                <c:pt idx="154">
                  <c:v>11665.15</c:v>
                </c:pt>
                <c:pt idx="155">
                  <c:v>11645.08</c:v>
                </c:pt>
                <c:pt idx="156">
                  <c:v>11538.71</c:v>
                </c:pt>
                <c:pt idx="157">
                  <c:v>11445.83</c:v>
                </c:pt>
                <c:pt idx="158">
                  <c:v>11299.12</c:v>
                </c:pt>
                <c:pt idx="159">
                  <c:v>11086.86</c:v>
                </c:pt>
                <c:pt idx="160">
                  <c:v>10568.29</c:v>
                </c:pt>
                <c:pt idx="161">
                  <c:v>10850.6</c:v>
                </c:pt>
                <c:pt idx="162">
                  <c:v>10867.53</c:v>
                </c:pt>
                <c:pt idx="163">
                  <c:v>10833.98</c:v>
                </c:pt>
                <c:pt idx="164">
                  <c:v>10565.78</c:v>
                </c:pt>
                <c:pt idx="165">
                  <c:v>10775.4</c:v>
                </c:pt>
                <c:pt idx="166">
                  <c:v>10887.93</c:v>
                </c:pt>
                <c:pt idx="167">
                  <c:v>11015.65</c:v>
                </c:pt>
                <c:pt idx="168">
                  <c:v>11336.87</c:v>
                </c:pt>
                <c:pt idx="169">
                  <c:v>11187.2</c:v>
                </c:pt>
                <c:pt idx="170">
                  <c:v>11110.24</c:v>
                </c:pt>
                <c:pt idx="171">
                  <c:v>11270.82</c:v>
                </c:pt>
                <c:pt idx="172">
                  <c:v>10922.04</c:v>
                </c:pt>
                <c:pt idx="173">
                  <c:v>10699.76</c:v>
                </c:pt>
                <c:pt idx="174">
                  <c:v>10294.39</c:v>
                </c:pt>
                <c:pt idx="175">
                  <c:v>9938.91</c:v>
                </c:pt>
                <c:pt idx="176">
                  <c:v>9898.02</c:v>
                </c:pt>
                <c:pt idx="177">
                  <c:v>9416.76</c:v>
                </c:pt>
                <c:pt idx="178">
                  <c:v>8545.51</c:v>
                </c:pt>
                <c:pt idx="179">
                  <c:v>9510.2199999999993</c:v>
                </c:pt>
                <c:pt idx="180">
                  <c:v>9914.42</c:v>
                </c:pt>
                <c:pt idx="181">
                  <c:v>10622.62</c:v>
                </c:pt>
                <c:pt idx="182">
                  <c:v>10716.62</c:v>
                </c:pt>
                <c:pt idx="183">
                  <c:v>10633.74</c:v>
                </c:pt>
                <c:pt idx="184">
                  <c:v>10683.34</c:v>
                </c:pt>
                <c:pt idx="185">
                  <c:v>10925.2</c:v>
                </c:pt>
                <c:pt idx="186">
                  <c:v>12262.83</c:v>
                </c:pt>
                <c:pt idx="187">
                  <c:v>11246.13</c:v>
                </c:pt>
                <c:pt idx="188">
                  <c:v>11282.09</c:v>
                </c:pt>
                <c:pt idx="189">
                  <c:v>11409.99</c:v>
                </c:pt>
                <c:pt idx="190">
                  <c:v>11921.1</c:v>
                </c:pt>
                <c:pt idx="191">
                  <c:v>12024.41</c:v>
                </c:pt>
                <c:pt idx="192">
                  <c:v>11906.24</c:v>
                </c:pt>
                <c:pt idx="193">
                  <c:v>12048.02</c:v>
                </c:pt>
                <c:pt idx="194">
                  <c:v>12771.94</c:v>
                </c:pt>
                <c:pt idx="195">
                  <c:v>12646.36</c:v>
                </c:pt>
                <c:pt idx="196">
                  <c:v>12746.78</c:v>
                </c:pt>
                <c:pt idx="197">
                  <c:v>12685.75</c:v>
                </c:pt>
                <c:pt idx="198">
                  <c:v>12854.11</c:v>
                </c:pt>
              </c:numCache>
            </c:numRef>
          </c:val>
          <c:smooth val="0"/>
        </c:ser>
        <c:dLbls>
          <c:showLegendKey val="0"/>
          <c:showVal val="0"/>
          <c:showCatName val="0"/>
          <c:showSerName val="0"/>
          <c:showPercent val="0"/>
          <c:showBubbleSize val="0"/>
        </c:dLbls>
        <c:marker val="1"/>
        <c:smooth val="0"/>
        <c:axId val="143233024"/>
        <c:axId val="143234560"/>
      </c:lineChart>
      <c:dateAx>
        <c:axId val="143233024"/>
        <c:scaling>
          <c:orientation val="minMax"/>
        </c:scaling>
        <c:delete val="0"/>
        <c:axPos val="b"/>
        <c:numFmt formatCode="m/d/yyyy" sourceLinked="1"/>
        <c:majorTickMark val="out"/>
        <c:minorTickMark val="none"/>
        <c:tickLblPos val="nextTo"/>
        <c:crossAx val="143234560"/>
        <c:crosses val="autoZero"/>
        <c:auto val="1"/>
        <c:lblOffset val="100"/>
        <c:baseTimeUnit val="days"/>
      </c:dateAx>
      <c:valAx>
        <c:axId val="143234560"/>
        <c:scaling>
          <c:orientation val="minMax"/>
          <c:min val="7500"/>
        </c:scaling>
        <c:delete val="0"/>
        <c:axPos val="l"/>
        <c:majorGridlines/>
        <c:numFmt formatCode="#,#00.00" sourceLinked="1"/>
        <c:majorTickMark val="out"/>
        <c:minorTickMark val="none"/>
        <c:tickLblPos val="nextTo"/>
        <c:crossAx val="143233024"/>
        <c:crosses val="autoZero"/>
        <c:crossBetween val="between"/>
      </c:valAx>
    </c:plotArea>
    <c:plotVisOnly val="1"/>
    <c:dispBlanksAs val="gap"/>
    <c:showDLblsOverMax val="0"/>
  </c:chart>
  <c:spPr>
    <a:ln w="57150">
      <a:solidFill>
        <a:sysClr val="windowText" lastClr="000000"/>
      </a:solidFill>
    </a:ln>
  </c:spPr>
  <c:printSettings>
    <c:headerFooter/>
    <c:pageMargins b="0.75000000000000522" l="0.70000000000000062" r="0.70000000000000062" t="0.75000000000000522" header="0.30000000000000032" footer="0.30000000000000032"/>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확인'!$D$176:$D$183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확인'!$E$176:$E$183</c:f>
              <c:numCache>
                <c:formatCode>#,#00.00</c:formatCode>
                <c:ptCount val="8"/>
                <c:pt idx="0">
                  <c:v>48389.3</c:v>
                </c:pt>
                <c:pt idx="1">
                  <c:v>78260.7</c:v>
                </c:pt>
                <c:pt idx="2">
                  <c:v>86349.4</c:v>
                </c:pt>
                <c:pt idx="3">
                  <c:v>102784.5</c:v>
                </c:pt>
                <c:pt idx="4">
                  <c:v>99811.3</c:v>
                </c:pt>
                <c:pt idx="5">
                  <c:v>84425.3</c:v>
                </c:pt>
                <c:pt idx="6">
                  <c:v>76934.399999999994</c:v>
                </c:pt>
                <c:pt idx="7">
                  <c:v>55242.899999999994</c:v>
                </c:pt>
              </c:numCache>
            </c:numRef>
          </c:val>
          <c:smooth val="0"/>
        </c:ser>
        <c:dLbls>
          <c:showLegendKey val="0"/>
          <c:showVal val="0"/>
          <c:showCatName val="0"/>
          <c:showSerName val="0"/>
          <c:showPercent val="0"/>
          <c:showBubbleSize val="0"/>
        </c:dLbls>
        <c:marker val="1"/>
        <c:smooth val="0"/>
        <c:axId val="148134528"/>
        <c:axId val="148140416"/>
      </c:lineChart>
      <c:catAx>
        <c:axId val="148134528"/>
        <c:scaling>
          <c:orientation val="minMax"/>
        </c:scaling>
        <c:delete val="0"/>
        <c:axPos val="b"/>
        <c:majorTickMark val="out"/>
        <c:minorTickMark val="none"/>
        <c:tickLblPos val="nextTo"/>
        <c:crossAx val="148140416"/>
        <c:crosses val="autoZero"/>
        <c:auto val="1"/>
        <c:lblAlgn val="ctr"/>
        <c:lblOffset val="100"/>
        <c:noMultiLvlLbl val="0"/>
      </c:catAx>
      <c:valAx>
        <c:axId val="148140416"/>
        <c:scaling>
          <c:orientation val="minMax"/>
        </c:scaling>
        <c:delete val="0"/>
        <c:axPos val="l"/>
        <c:majorGridlines/>
        <c:numFmt formatCode="#,#00.00" sourceLinked="1"/>
        <c:majorTickMark val="out"/>
        <c:minorTickMark val="none"/>
        <c:tickLblPos val="nextTo"/>
        <c:crossAx val="148134528"/>
        <c:crosses val="autoZero"/>
        <c:crossBetween val="between"/>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확인'!$B$176:$B$183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확인'!$C$176:$C$183</c:f>
              <c:numCache>
                <c:formatCode>#,#00.00</c:formatCode>
                <c:ptCount val="8"/>
                <c:pt idx="0">
                  <c:v>48790.6</c:v>
                </c:pt>
                <c:pt idx="1">
                  <c:v>77258.899999999994</c:v>
                </c:pt>
                <c:pt idx="2">
                  <c:v>83029.600000000006</c:v>
                </c:pt>
                <c:pt idx="3">
                  <c:v>105118.6</c:v>
                </c:pt>
                <c:pt idx="4">
                  <c:v>97923.7</c:v>
                </c:pt>
                <c:pt idx="5">
                  <c:v>75230.899999999994</c:v>
                </c:pt>
                <c:pt idx="6">
                  <c:v>77466.5</c:v>
                </c:pt>
                <c:pt idx="7">
                  <c:v>59971.199999999997</c:v>
                </c:pt>
              </c:numCache>
            </c:numRef>
          </c:val>
          <c:smooth val="0"/>
        </c:ser>
        <c:dLbls>
          <c:showLegendKey val="0"/>
          <c:showVal val="0"/>
          <c:showCatName val="0"/>
          <c:showSerName val="0"/>
          <c:showPercent val="0"/>
          <c:showBubbleSize val="0"/>
        </c:dLbls>
        <c:marker val="1"/>
        <c:smooth val="0"/>
        <c:axId val="148151680"/>
        <c:axId val="148169856"/>
      </c:lineChart>
      <c:catAx>
        <c:axId val="148151680"/>
        <c:scaling>
          <c:orientation val="minMax"/>
        </c:scaling>
        <c:delete val="0"/>
        <c:axPos val="b"/>
        <c:numFmt formatCode="yyyy/mm/dd" sourceLinked="1"/>
        <c:majorTickMark val="out"/>
        <c:minorTickMark val="none"/>
        <c:tickLblPos val="nextTo"/>
        <c:crossAx val="148169856"/>
        <c:crosses val="autoZero"/>
        <c:auto val="1"/>
        <c:lblAlgn val="ctr"/>
        <c:lblOffset val="100"/>
        <c:noMultiLvlLbl val="0"/>
      </c:catAx>
      <c:valAx>
        <c:axId val="148169856"/>
        <c:scaling>
          <c:orientation val="minMax"/>
        </c:scaling>
        <c:delete val="0"/>
        <c:axPos val="l"/>
        <c:majorGridlines/>
        <c:numFmt formatCode="#,#00.00" sourceLinked="1"/>
        <c:majorTickMark val="out"/>
        <c:minorTickMark val="none"/>
        <c:tickLblPos val="nextTo"/>
        <c:crossAx val="14815168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확인'!$H$176:$H$183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확인'!$I$176:$I$183</c:f>
              <c:numCache>
                <c:formatCode>#,#00.0</c:formatCode>
                <c:ptCount val="8"/>
                <c:pt idx="0">
                  <c:v>9495.9</c:v>
                </c:pt>
                <c:pt idx="1">
                  <c:v>12766.6</c:v>
                </c:pt>
                <c:pt idx="2">
                  <c:v>9273.6</c:v>
                </c:pt>
                <c:pt idx="3">
                  <c:v>4104.1000000000004</c:v>
                </c:pt>
                <c:pt idx="4">
                  <c:v>12104.3</c:v>
                </c:pt>
                <c:pt idx="5">
                  <c:v>17912.900000000001</c:v>
                </c:pt>
                <c:pt idx="6">
                  <c:v>12182.6</c:v>
                </c:pt>
                <c:pt idx="7">
                  <c:v>7166.4</c:v>
                </c:pt>
              </c:numCache>
            </c:numRef>
          </c:val>
          <c:smooth val="0"/>
        </c:ser>
        <c:dLbls>
          <c:showLegendKey val="0"/>
          <c:showVal val="0"/>
          <c:showCatName val="0"/>
          <c:showSerName val="0"/>
          <c:showPercent val="0"/>
          <c:showBubbleSize val="0"/>
        </c:dLbls>
        <c:marker val="1"/>
        <c:smooth val="0"/>
        <c:axId val="148054400"/>
        <c:axId val="148055936"/>
      </c:lineChart>
      <c:catAx>
        <c:axId val="148054400"/>
        <c:scaling>
          <c:orientation val="minMax"/>
        </c:scaling>
        <c:delete val="0"/>
        <c:axPos val="b"/>
        <c:majorTickMark val="out"/>
        <c:minorTickMark val="none"/>
        <c:tickLblPos val="nextTo"/>
        <c:crossAx val="148055936"/>
        <c:crosses val="autoZero"/>
        <c:auto val="1"/>
        <c:lblAlgn val="ctr"/>
        <c:lblOffset val="100"/>
        <c:noMultiLvlLbl val="0"/>
      </c:catAx>
      <c:valAx>
        <c:axId val="148055936"/>
        <c:scaling>
          <c:orientation val="minMax"/>
        </c:scaling>
        <c:delete val="0"/>
        <c:axPos val="l"/>
        <c:majorGridlines/>
        <c:numFmt formatCode="#,#00.0" sourceLinked="1"/>
        <c:majorTickMark val="out"/>
        <c:minorTickMark val="none"/>
        <c:tickLblPos val="nextTo"/>
        <c:crossAx val="14805440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확인'!$F$176:$F$183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확인'!$G$176:$G$183</c:f>
              <c:numCache>
                <c:formatCode>#,#00.0</c:formatCode>
                <c:ptCount val="8"/>
                <c:pt idx="0">
                  <c:v>30598.7</c:v>
                </c:pt>
                <c:pt idx="1">
                  <c:v>28317.8</c:v>
                </c:pt>
                <c:pt idx="2">
                  <c:v>27998.5</c:v>
                </c:pt>
                <c:pt idx="3">
                  <c:v>23687.1</c:v>
                </c:pt>
                <c:pt idx="4">
                  <c:v>29889.5</c:v>
                </c:pt>
                <c:pt idx="5">
                  <c:v>34069.4</c:v>
                </c:pt>
                <c:pt idx="6">
                  <c:v>38220.400000000001</c:v>
                </c:pt>
                <c:pt idx="7">
                  <c:v>31369.899999999998</c:v>
                </c:pt>
              </c:numCache>
            </c:numRef>
          </c:val>
          <c:smooth val="0"/>
        </c:ser>
        <c:dLbls>
          <c:showLegendKey val="0"/>
          <c:showVal val="0"/>
          <c:showCatName val="0"/>
          <c:showSerName val="0"/>
          <c:showPercent val="0"/>
          <c:showBubbleSize val="0"/>
        </c:dLbls>
        <c:marker val="1"/>
        <c:smooth val="0"/>
        <c:axId val="148083840"/>
        <c:axId val="148085376"/>
      </c:lineChart>
      <c:catAx>
        <c:axId val="148083840"/>
        <c:scaling>
          <c:orientation val="minMax"/>
        </c:scaling>
        <c:delete val="0"/>
        <c:axPos val="b"/>
        <c:majorTickMark val="out"/>
        <c:minorTickMark val="none"/>
        <c:tickLblPos val="nextTo"/>
        <c:crossAx val="148085376"/>
        <c:crosses val="autoZero"/>
        <c:auto val="1"/>
        <c:lblAlgn val="ctr"/>
        <c:lblOffset val="100"/>
        <c:noMultiLvlLbl val="0"/>
      </c:catAx>
      <c:valAx>
        <c:axId val="148085376"/>
        <c:scaling>
          <c:orientation val="minMax"/>
        </c:scaling>
        <c:delete val="0"/>
        <c:axPos val="l"/>
        <c:majorGridlines/>
        <c:numFmt formatCode="#,#00.0" sourceLinked="1"/>
        <c:majorTickMark val="out"/>
        <c:minorTickMark val="none"/>
        <c:tickLblPos val="nextTo"/>
        <c:crossAx val="14808384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확인'!$J$176:$J$183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확인'!$K$176:$K$183</c:f>
              <c:numCache>
                <c:formatCode>#,##0.00</c:formatCode>
                <c:ptCount val="8"/>
                <c:pt idx="0">
                  <c:v>104.99</c:v>
                </c:pt>
                <c:pt idx="1">
                  <c:v>107.89</c:v>
                </c:pt>
                <c:pt idx="2">
                  <c:v>110.02</c:v>
                </c:pt>
                <c:pt idx="3">
                  <c:v>100</c:v>
                </c:pt>
                <c:pt idx="4">
                  <c:v>94.57</c:v>
                </c:pt>
                <c:pt idx="5">
                  <c:v>108.35</c:v>
                </c:pt>
                <c:pt idx="6">
                  <c:v>119.75</c:v>
                </c:pt>
                <c:pt idx="7">
                  <c:v>107.17727272727271</c:v>
                </c:pt>
              </c:numCache>
            </c:numRef>
          </c:val>
          <c:smooth val="0"/>
        </c:ser>
        <c:dLbls>
          <c:showLegendKey val="0"/>
          <c:showVal val="0"/>
          <c:showCatName val="0"/>
          <c:showSerName val="0"/>
          <c:showPercent val="0"/>
          <c:showBubbleSize val="0"/>
        </c:dLbls>
        <c:marker val="1"/>
        <c:smooth val="0"/>
        <c:axId val="148092800"/>
        <c:axId val="148094336"/>
      </c:lineChart>
      <c:catAx>
        <c:axId val="148092800"/>
        <c:scaling>
          <c:orientation val="minMax"/>
        </c:scaling>
        <c:delete val="0"/>
        <c:axPos val="b"/>
        <c:majorTickMark val="out"/>
        <c:minorTickMark val="none"/>
        <c:tickLblPos val="nextTo"/>
        <c:crossAx val="148094336"/>
        <c:crosses val="autoZero"/>
        <c:auto val="1"/>
        <c:lblAlgn val="ctr"/>
        <c:lblOffset val="100"/>
        <c:noMultiLvlLbl val="0"/>
      </c:catAx>
      <c:valAx>
        <c:axId val="148094336"/>
        <c:scaling>
          <c:orientation val="minMax"/>
          <c:min val="80"/>
        </c:scaling>
        <c:delete val="0"/>
        <c:axPos val="l"/>
        <c:majorGridlines/>
        <c:numFmt formatCode="#,##0.00" sourceLinked="1"/>
        <c:majorTickMark val="out"/>
        <c:minorTickMark val="none"/>
        <c:tickLblPos val="nextTo"/>
        <c:crossAx val="14809280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확인'!$L$176:$L$183</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확인'!$M$176:$M$183</c:f>
              <c:numCache>
                <c:formatCode>#,##0.00</c:formatCode>
                <c:ptCount val="8"/>
                <c:pt idx="0">
                  <c:v>120.1</c:v>
                </c:pt>
                <c:pt idx="1">
                  <c:v>119.23</c:v>
                </c:pt>
                <c:pt idx="2">
                  <c:v>121.42</c:v>
                </c:pt>
                <c:pt idx="3">
                  <c:v>100</c:v>
                </c:pt>
                <c:pt idx="4">
                  <c:v>92.78</c:v>
                </c:pt>
                <c:pt idx="5">
                  <c:v>110.48</c:v>
                </c:pt>
                <c:pt idx="6">
                  <c:v>123.73</c:v>
                </c:pt>
                <c:pt idx="7">
                  <c:v>115.52636363636363</c:v>
                </c:pt>
              </c:numCache>
            </c:numRef>
          </c:val>
          <c:smooth val="0"/>
        </c:ser>
        <c:dLbls>
          <c:showLegendKey val="0"/>
          <c:showVal val="0"/>
          <c:showCatName val="0"/>
          <c:showSerName val="0"/>
          <c:showPercent val="0"/>
          <c:showBubbleSize val="0"/>
        </c:dLbls>
        <c:marker val="1"/>
        <c:smooth val="0"/>
        <c:axId val="148671104"/>
        <c:axId val="148685184"/>
      </c:lineChart>
      <c:catAx>
        <c:axId val="148671104"/>
        <c:scaling>
          <c:orientation val="minMax"/>
        </c:scaling>
        <c:delete val="0"/>
        <c:axPos val="b"/>
        <c:majorTickMark val="out"/>
        <c:minorTickMark val="none"/>
        <c:tickLblPos val="nextTo"/>
        <c:crossAx val="148685184"/>
        <c:crosses val="autoZero"/>
        <c:auto val="1"/>
        <c:lblAlgn val="ctr"/>
        <c:lblOffset val="100"/>
        <c:noMultiLvlLbl val="0"/>
      </c:catAx>
      <c:valAx>
        <c:axId val="148685184"/>
        <c:scaling>
          <c:orientation val="minMax"/>
          <c:min val="80"/>
        </c:scaling>
        <c:delete val="0"/>
        <c:axPos val="l"/>
        <c:majorGridlines/>
        <c:numFmt formatCode="#,##0.00" sourceLinked="1"/>
        <c:majorTickMark val="out"/>
        <c:minorTickMark val="none"/>
        <c:tickLblPos val="nextTo"/>
        <c:crossAx val="14867110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확인'!$N$176:$N$182</c:f>
              <c:strCache>
                <c:ptCount val="7"/>
                <c:pt idx="0">
                  <c:v>2013년</c:v>
                </c:pt>
                <c:pt idx="1">
                  <c:v>2014년</c:v>
                </c:pt>
                <c:pt idx="2">
                  <c:v>2015년</c:v>
                </c:pt>
                <c:pt idx="3">
                  <c:v>2016년</c:v>
                </c:pt>
                <c:pt idx="4">
                  <c:v>2017년</c:v>
                </c:pt>
                <c:pt idx="5">
                  <c:v>2018년</c:v>
                </c:pt>
                <c:pt idx="6">
                  <c:v>2019년</c:v>
                </c:pt>
              </c:strCache>
            </c:strRef>
          </c:cat>
          <c:val>
            <c:numRef>
              <c:f>'기간 단위 확인'!$O$176:$O$182</c:f>
              <c:numCache>
                <c:formatCode>#,#00</c:formatCode>
                <c:ptCount val="7"/>
                <c:pt idx="0">
                  <c:v>346459569</c:v>
                </c:pt>
                <c:pt idx="1">
                  <c:v>363592748</c:v>
                </c:pt>
                <c:pt idx="2">
                  <c:v>367961865</c:v>
                </c:pt>
                <c:pt idx="3">
                  <c:v>371101605</c:v>
                </c:pt>
                <c:pt idx="4">
                  <c:v>389266683</c:v>
                </c:pt>
                <c:pt idx="5">
                  <c:v>403694264</c:v>
                </c:pt>
                <c:pt idx="6">
                  <c:v>408816146</c:v>
                </c:pt>
              </c:numCache>
            </c:numRef>
          </c:val>
          <c:smooth val="0"/>
        </c:ser>
        <c:dLbls>
          <c:showLegendKey val="0"/>
          <c:showVal val="0"/>
          <c:showCatName val="0"/>
          <c:showSerName val="0"/>
          <c:showPercent val="0"/>
          <c:showBubbleSize val="0"/>
        </c:dLbls>
        <c:marker val="1"/>
        <c:smooth val="0"/>
        <c:axId val="148692352"/>
        <c:axId val="148694144"/>
      </c:lineChart>
      <c:catAx>
        <c:axId val="148692352"/>
        <c:scaling>
          <c:orientation val="minMax"/>
        </c:scaling>
        <c:delete val="0"/>
        <c:axPos val="b"/>
        <c:majorTickMark val="out"/>
        <c:minorTickMark val="none"/>
        <c:tickLblPos val="nextTo"/>
        <c:crossAx val="148694144"/>
        <c:crosses val="autoZero"/>
        <c:auto val="1"/>
        <c:lblAlgn val="ctr"/>
        <c:lblOffset val="100"/>
        <c:noMultiLvlLbl val="0"/>
      </c:catAx>
      <c:valAx>
        <c:axId val="148694144"/>
        <c:scaling>
          <c:orientation val="minMax"/>
        </c:scaling>
        <c:delete val="0"/>
        <c:axPos val="l"/>
        <c:majorGridlines/>
        <c:numFmt formatCode="#,#00" sourceLinked="1"/>
        <c:majorTickMark val="out"/>
        <c:minorTickMark val="none"/>
        <c:tickLblPos val="nextTo"/>
        <c:crossAx val="14869235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확인'!$X$143:$X$162</c:f>
              <c:numCache>
                <c:formatCode>m/d/yyyy</c:formatCode>
                <c:ptCount val="20"/>
                <c:pt idx="0">
                  <c:v>43221</c:v>
                </c:pt>
                <c:pt idx="1">
                  <c:v>43252</c:v>
                </c:pt>
                <c:pt idx="2">
                  <c:v>43282</c:v>
                </c:pt>
                <c:pt idx="3">
                  <c:v>43313</c:v>
                </c:pt>
                <c:pt idx="4">
                  <c:v>43344</c:v>
                </c:pt>
                <c:pt idx="5">
                  <c:v>43374</c:v>
                </c:pt>
                <c:pt idx="6">
                  <c:v>43405</c:v>
                </c:pt>
                <c:pt idx="7">
                  <c:v>43435</c:v>
                </c:pt>
                <c:pt idx="8">
                  <c:v>43466</c:v>
                </c:pt>
                <c:pt idx="9">
                  <c:v>43497</c:v>
                </c:pt>
                <c:pt idx="10">
                  <c:v>43525</c:v>
                </c:pt>
                <c:pt idx="11">
                  <c:v>43556</c:v>
                </c:pt>
                <c:pt idx="12">
                  <c:v>43586</c:v>
                </c:pt>
                <c:pt idx="13">
                  <c:v>43617</c:v>
                </c:pt>
                <c:pt idx="14">
                  <c:v>43647</c:v>
                </c:pt>
                <c:pt idx="15">
                  <c:v>43678</c:v>
                </c:pt>
                <c:pt idx="16">
                  <c:v>43709</c:v>
                </c:pt>
                <c:pt idx="17">
                  <c:v>43739</c:v>
                </c:pt>
                <c:pt idx="18">
                  <c:v>43770</c:v>
                </c:pt>
                <c:pt idx="19">
                  <c:v>43800</c:v>
                </c:pt>
              </c:numCache>
            </c:numRef>
          </c:cat>
          <c:val>
            <c:numRef>
              <c:f>'기간 단위 확인'!$Y$143:$Y$162</c:f>
              <c:numCache>
                <c:formatCode>0.0</c:formatCode>
                <c:ptCount val="20"/>
                <c:pt idx="0">
                  <c:v>99.2</c:v>
                </c:pt>
                <c:pt idx="1">
                  <c:v>99</c:v>
                </c:pt>
                <c:pt idx="2">
                  <c:v>98.8</c:v>
                </c:pt>
                <c:pt idx="3">
                  <c:v>98.6</c:v>
                </c:pt>
                <c:pt idx="4">
                  <c:v>98.5</c:v>
                </c:pt>
                <c:pt idx="5">
                  <c:v>98.5</c:v>
                </c:pt>
                <c:pt idx="6">
                  <c:v>98.4</c:v>
                </c:pt>
                <c:pt idx="7">
                  <c:v>98.2</c:v>
                </c:pt>
                <c:pt idx="8">
                  <c:v>98</c:v>
                </c:pt>
                <c:pt idx="9">
                  <c:v>97.7</c:v>
                </c:pt>
                <c:pt idx="10">
                  <c:v>97.5</c:v>
                </c:pt>
                <c:pt idx="11">
                  <c:v>97.2</c:v>
                </c:pt>
                <c:pt idx="12">
                  <c:v>97</c:v>
                </c:pt>
                <c:pt idx="13">
                  <c:v>96.8</c:v>
                </c:pt>
                <c:pt idx="14">
                  <c:v>96.6</c:v>
                </c:pt>
                <c:pt idx="15">
                  <c:v>96.5</c:v>
                </c:pt>
                <c:pt idx="16">
                  <c:v>96.5</c:v>
                </c:pt>
                <c:pt idx="17">
                  <c:v>96.6</c:v>
                </c:pt>
                <c:pt idx="18">
                  <c:v>96.7</c:v>
                </c:pt>
                <c:pt idx="19">
                  <c:v>96.9</c:v>
                </c:pt>
              </c:numCache>
            </c:numRef>
          </c:val>
          <c:smooth val="0"/>
        </c:ser>
        <c:dLbls>
          <c:showLegendKey val="0"/>
          <c:showVal val="0"/>
          <c:showCatName val="0"/>
          <c:showSerName val="0"/>
          <c:showPercent val="0"/>
          <c:showBubbleSize val="0"/>
        </c:dLbls>
        <c:marker val="1"/>
        <c:smooth val="0"/>
        <c:axId val="148713856"/>
        <c:axId val="148715392"/>
      </c:lineChart>
      <c:dateAx>
        <c:axId val="148713856"/>
        <c:scaling>
          <c:orientation val="minMax"/>
        </c:scaling>
        <c:delete val="0"/>
        <c:axPos val="b"/>
        <c:numFmt formatCode="m/d/yyyy" sourceLinked="1"/>
        <c:majorTickMark val="out"/>
        <c:minorTickMark val="none"/>
        <c:tickLblPos val="nextTo"/>
        <c:crossAx val="148715392"/>
        <c:crosses val="autoZero"/>
        <c:auto val="1"/>
        <c:lblOffset val="100"/>
        <c:baseTimeUnit val="months"/>
      </c:dateAx>
      <c:valAx>
        <c:axId val="148715392"/>
        <c:scaling>
          <c:orientation val="minMax"/>
        </c:scaling>
        <c:delete val="0"/>
        <c:axPos val="l"/>
        <c:majorGridlines/>
        <c:numFmt formatCode="0.0" sourceLinked="1"/>
        <c:majorTickMark val="out"/>
        <c:minorTickMark val="none"/>
        <c:tickLblPos val="nextTo"/>
        <c:crossAx val="148713856"/>
        <c:crosses val="autoZero"/>
        <c:crossBetween val="between"/>
      </c:valAx>
    </c:plotArea>
    <c:plotVisOnly val="1"/>
    <c:dispBlanksAs val="gap"/>
    <c:showDLblsOverMax val="0"/>
  </c:chart>
  <c:printSettings>
    <c:headerFooter/>
    <c:pageMargins b="0.75000000000000433" l="0.70000000000000062" r="0.70000000000000062" t="0.750000000000004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코스닥 제약 지수</a:t>
            </a:r>
          </a:p>
        </c:rich>
      </c:tx>
      <c:layout/>
      <c:overlay val="0"/>
    </c:title>
    <c:autoTitleDeleted val="0"/>
    <c:plotArea>
      <c:layout/>
      <c:lineChart>
        <c:grouping val="standard"/>
        <c:varyColors val="0"/>
        <c:ser>
          <c:idx val="0"/>
          <c:order val="0"/>
          <c:marker>
            <c:symbol val="none"/>
          </c:marker>
          <c:cat>
            <c:numRef>
              <c:f>국내!$B$7:$B$205</c:f>
              <c:numCache>
                <c:formatCode>m/d/yyyy</c:formatCode>
                <c:ptCount val="199"/>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pt idx="196">
                  <c:v>43935</c:v>
                </c:pt>
                <c:pt idx="197">
                  <c:v>43937</c:v>
                </c:pt>
                <c:pt idx="198">
                  <c:v>43938</c:v>
                </c:pt>
              </c:numCache>
            </c:numRef>
          </c:cat>
          <c:val>
            <c:numRef>
              <c:f>국내!$F$7:$F$205</c:f>
              <c:numCache>
                <c:formatCode>#,#00.00</c:formatCode>
                <c:ptCount val="199"/>
                <c:pt idx="0">
                  <c:v>8177.73</c:v>
                </c:pt>
                <c:pt idx="1">
                  <c:v>8139.8</c:v>
                </c:pt>
                <c:pt idx="2">
                  <c:v>8124.94</c:v>
                </c:pt>
                <c:pt idx="3">
                  <c:v>7999.73</c:v>
                </c:pt>
                <c:pt idx="4">
                  <c:v>8151.5</c:v>
                </c:pt>
                <c:pt idx="5">
                  <c:v>7814.74</c:v>
                </c:pt>
                <c:pt idx="6">
                  <c:v>7641.93</c:v>
                </c:pt>
                <c:pt idx="7">
                  <c:v>7767.02</c:v>
                </c:pt>
                <c:pt idx="8">
                  <c:v>7861.41</c:v>
                </c:pt>
                <c:pt idx="9">
                  <c:v>7868.83</c:v>
                </c:pt>
                <c:pt idx="10">
                  <c:v>7720.23</c:v>
                </c:pt>
                <c:pt idx="11">
                  <c:v>7796.96</c:v>
                </c:pt>
                <c:pt idx="12">
                  <c:v>7739.2</c:v>
                </c:pt>
                <c:pt idx="13">
                  <c:v>7593.32</c:v>
                </c:pt>
                <c:pt idx="14">
                  <c:v>7748.65</c:v>
                </c:pt>
                <c:pt idx="15">
                  <c:v>7715.12</c:v>
                </c:pt>
                <c:pt idx="16">
                  <c:v>7621.71</c:v>
                </c:pt>
                <c:pt idx="17">
                  <c:v>7505.45</c:v>
                </c:pt>
                <c:pt idx="18">
                  <c:v>7407.9</c:v>
                </c:pt>
                <c:pt idx="19">
                  <c:v>7299.84</c:v>
                </c:pt>
                <c:pt idx="20">
                  <c:v>7047.32</c:v>
                </c:pt>
                <c:pt idx="21">
                  <c:v>7096.54</c:v>
                </c:pt>
                <c:pt idx="22">
                  <c:v>7171.51</c:v>
                </c:pt>
                <c:pt idx="23">
                  <c:v>7157.5</c:v>
                </c:pt>
                <c:pt idx="24">
                  <c:v>6998.99</c:v>
                </c:pt>
                <c:pt idx="25">
                  <c:v>6281.28</c:v>
                </c:pt>
                <c:pt idx="26">
                  <c:v>5988.62</c:v>
                </c:pt>
                <c:pt idx="27">
                  <c:v>6135.28</c:v>
                </c:pt>
                <c:pt idx="28">
                  <c:v>6402.91</c:v>
                </c:pt>
                <c:pt idx="29">
                  <c:v>6360.97</c:v>
                </c:pt>
                <c:pt idx="30">
                  <c:v>6363.73</c:v>
                </c:pt>
                <c:pt idx="31">
                  <c:v>6312.05</c:v>
                </c:pt>
                <c:pt idx="32">
                  <c:v>6333.82</c:v>
                </c:pt>
                <c:pt idx="33">
                  <c:v>6309.5</c:v>
                </c:pt>
                <c:pt idx="34">
                  <c:v>6328.41</c:v>
                </c:pt>
                <c:pt idx="35">
                  <c:v>6583.2</c:v>
                </c:pt>
                <c:pt idx="36">
                  <c:v>6766.69</c:v>
                </c:pt>
                <c:pt idx="37">
                  <c:v>6729.81</c:v>
                </c:pt>
                <c:pt idx="38">
                  <c:v>6615.38</c:v>
                </c:pt>
                <c:pt idx="39">
                  <c:v>6271.29</c:v>
                </c:pt>
                <c:pt idx="40">
                  <c:v>6300.53</c:v>
                </c:pt>
                <c:pt idx="41">
                  <c:v>6669.91</c:v>
                </c:pt>
                <c:pt idx="42">
                  <c:v>6636.3</c:v>
                </c:pt>
                <c:pt idx="43">
                  <c:v>6696.33</c:v>
                </c:pt>
                <c:pt idx="44">
                  <c:v>6823.11</c:v>
                </c:pt>
                <c:pt idx="45">
                  <c:v>6782.18</c:v>
                </c:pt>
                <c:pt idx="46">
                  <c:v>6831.46</c:v>
                </c:pt>
                <c:pt idx="47">
                  <c:v>6800.94</c:v>
                </c:pt>
                <c:pt idx="48">
                  <c:v>6802.93</c:v>
                </c:pt>
                <c:pt idx="49">
                  <c:v>6775.54</c:v>
                </c:pt>
                <c:pt idx="50">
                  <c:v>6671.59</c:v>
                </c:pt>
                <c:pt idx="51">
                  <c:v>6799.1</c:v>
                </c:pt>
                <c:pt idx="52">
                  <c:v>6914.19</c:v>
                </c:pt>
                <c:pt idx="53">
                  <c:v>7114.51</c:v>
                </c:pt>
                <c:pt idx="54">
                  <c:v>7044.06</c:v>
                </c:pt>
                <c:pt idx="55">
                  <c:v>6984.97</c:v>
                </c:pt>
                <c:pt idx="56">
                  <c:v>6974.34</c:v>
                </c:pt>
                <c:pt idx="57">
                  <c:v>6896.93</c:v>
                </c:pt>
                <c:pt idx="58">
                  <c:v>6862.78</c:v>
                </c:pt>
                <c:pt idx="59">
                  <c:v>6729.52</c:v>
                </c:pt>
                <c:pt idx="60">
                  <c:v>6845.84</c:v>
                </c:pt>
                <c:pt idx="61">
                  <c:v>6801.69</c:v>
                </c:pt>
                <c:pt idx="62">
                  <c:v>6662.97</c:v>
                </c:pt>
                <c:pt idx="63">
                  <c:v>6926.26</c:v>
                </c:pt>
                <c:pt idx="64">
                  <c:v>6772.43</c:v>
                </c:pt>
                <c:pt idx="65">
                  <c:v>6705.23</c:v>
                </c:pt>
                <c:pt idx="66">
                  <c:v>7016.57</c:v>
                </c:pt>
                <c:pt idx="67">
                  <c:v>6951.63</c:v>
                </c:pt>
                <c:pt idx="68">
                  <c:v>6963.96</c:v>
                </c:pt>
                <c:pt idx="69">
                  <c:v>6947.64</c:v>
                </c:pt>
                <c:pt idx="70">
                  <c:v>7045.48</c:v>
                </c:pt>
                <c:pt idx="71">
                  <c:v>7096.97</c:v>
                </c:pt>
                <c:pt idx="72">
                  <c:v>7192.51</c:v>
                </c:pt>
                <c:pt idx="73">
                  <c:v>7061.48</c:v>
                </c:pt>
                <c:pt idx="74">
                  <c:v>6960.57</c:v>
                </c:pt>
                <c:pt idx="75">
                  <c:v>6900.35</c:v>
                </c:pt>
                <c:pt idx="76">
                  <c:v>6982.78</c:v>
                </c:pt>
                <c:pt idx="77">
                  <c:v>7219.61</c:v>
                </c:pt>
                <c:pt idx="78">
                  <c:v>7120.35</c:v>
                </c:pt>
                <c:pt idx="79">
                  <c:v>7003.95</c:v>
                </c:pt>
                <c:pt idx="80">
                  <c:v>7111.51</c:v>
                </c:pt>
                <c:pt idx="81">
                  <c:v>7171.5</c:v>
                </c:pt>
                <c:pt idx="82">
                  <c:v>7119.15</c:v>
                </c:pt>
                <c:pt idx="83">
                  <c:v>7144.15</c:v>
                </c:pt>
                <c:pt idx="84">
                  <c:v>7224.91</c:v>
                </c:pt>
                <c:pt idx="85">
                  <c:v>7316.24</c:v>
                </c:pt>
                <c:pt idx="86">
                  <c:v>7557.27</c:v>
                </c:pt>
                <c:pt idx="87">
                  <c:v>7520.78</c:v>
                </c:pt>
                <c:pt idx="88">
                  <c:v>7503.81</c:v>
                </c:pt>
                <c:pt idx="89">
                  <c:v>7442.64</c:v>
                </c:pt>
                <c:pt idx="90">
                  <c:v>7348.81</c:v>
                </c:pt>
                <c:pt idx="91">
                  <c:v>7382.36</c:v>
                </c:pt>
                <c:pt idx="92">
                  <c:v>7322.35</c:v>
                </c:pt>
                <c:pt idx="93">
                  <c:v>7370.2</c:v>
                </c:pt>
                <c:pt idx="94">
                  <c:v>7422.58</c:v>
                </c:pt>
                <c:pt idx="95">
                  <c:v>7465.46</c:v>
                </c:pt>
                <c:pt idx="96">
                  <c:v>7341.39</c:v>
                </c:pt>
                <c:pt idx="97">
                  <c:v>7175.41</c:v>
                </c:pt>
                <c:pt idx="98">
                  <c:v>7017.34</c:v>
                </c:pt>
                <c:pt idx="99">
                  <c:v>6992.93</c:v>
                </c:pt>
                <c:pt idx="100">
                  <c:v>7160.07</c:v>
                </c:pt>
                <c:pt idx="101">
                  <c:v>7235.56</c:v>
                </c:pt>
                <c:pt idx="102">
                  <c:v>7223.4</c:v>
                </c:pt>
                <c:pt idx="103">
                  <c:v>7185.36</c:v>
                </c:pt>
                <c:pt idx="104">
                  <c:v>7117.56</c:v>
                </c:pt>
                <c:pt idx="105">
                  <c:v>7182.1</c:v>
                </c:pt>
                <c:pt idx="106">
                  <c:v>7110.59</c:v>
                </c:pt>
                <c:pt idx="107">
                  <c:v>7096.04</c:v>
                </c:pt>
                <c:pt idx="108">
                  <c:v>7012.07</c:v>
                </c:pt>
                <c:pt idx="109">
                  <c:v>7120.89</c:v>
                </c:pt>
                <c:pt idx="110">
                  <c:v>7145.98</c:v>
                </c:pt>
                <c:pt idx="111">
                  <c:v>7179.69</c:v>
                </c:pt>
                <c:pt idx="112">
                  <c:v>7158.89</c:v>
                </c:pt>
                <c:pt idx="113">
                  <c:v>7222.17</c:v>
                </c:pt>
                <c:pt idx="114">
                  <c:v>7289.6</c:v>
                </c:pt>
                <c:pt idx="115">
                  <c:v>7267.46</c:v>
                </c:pt>
                <c:pt idx="116">
                  <c:v>7353.57</c:v>
                </c:pt>
                <c:pt idx="117">
                  <c:v>7327.46</c:v>
                </c:pt>
                <c:pt idx="118">
                  <c:v>7336.21</c:v>
                </c:pt>
                <c:pt idx="119">
                  <c:v>7307.34</c:v>
                </c:pt>
                <c:pt idx="120">
                  <c:v>7381.82</c:v>
                </c:pt>
                <c:pt idx="121">
                  <c:v>7265.91</c:v>
                </c:pt>
                <c:pt idx="122">
                  <c:v>7369.16</c:v>
                </c:pt>
                <c:pt idx="123">
                  <c:v>7499.54</c:v>
                </c:pt>
                <c:pt idx="124">
                  <c:v>7644.59</c:v>
                </c:pt>
                <c:pt idx="125">
                  <c:v>7662.52</c:v>
                </c:pt>
                <c:pt idx="126">
                  <c:v>7610.83</c:v>
                </c:pt>
                <c:pt idx="127">
                  <c:v>7361.48</c:v>
                </c:pt>
                <c:pt idx="128">
                  <c:v>7480.87</c:v>
                </c:pt>
                <c:pt idx="129">
                  <c:v>7170.6</c:v>
                </c:pt>
                <c:pt idx="130">
                  <c:v>7415.93</c:v>
                </c:pt>
                <c:pt idx="131">
                  <c:v>7520.27</c:v>
                </c:pt>
                <c:pt idx="132">
                  <c:v>7613.67</c:v>
                </c:pt>
                <c:pt idx="133">
                  <c:v>7520.89</c:v>
                </c:pt>
                <c:pt idx="134">
                  <c:v>7467.32</c:v>
                </c:pt>
                <c:pt idx="135">
                  <c:v>7614.19</c:v>
                </c:pt>
                <c:pt idx="136">
                  <c:v>7561.11</c:v>
                </c:pt>
                <c:pt idx="137">
                  <c:v>7604.66</c:v>
                </c:pt>
                <c:pt idx="138">
                  <c:v>7466.68</c:v>
                </c:pt>
                <c:pt idx="139">
                  <c:v>7684.38</c:v>
                </c:pt>
                <c:pt idx="140">
                  <c:v>7626.91</c:v>
                </c:pt>
                <c:pt idx="141">
                  <c:v>7564.49</c:v>
                </c:pt>
                <c:pt idx="142">
                  <c:v>7550.47</c:v>
                </c:pt>
                <c:pt idx="143">
                  <c:v>7362.36</c:v>
                </c:pt>
                <c:pt idx="144">
                  <c:v>7167.4</c:v>
                </c:pt>
                <c:pt idx="145">
                  <c:v>7116.75</c:v>
                </c:pt>
                <c:pt idx="146">
                  <c:v>7321.67</c:v>
                </c:pt>
                <c:pt idx="147">
                  <c:v>7338.84</c:v>
                </c:pt>
                <c:pt idx="148">
                  <c:v>7487.07</c:v>
                </c:pt>
                <c:pt idx="149">
                  <c:v>7519.27</c:v>
                </c:pt>
                <c:pt idx="150">
                  <c:v>7571.37</c:v>
                </c:pt>
                <c:pt idx="151">
                  <c:v>7578.01</c:v>
                </c:pt>
                <c:pt idx="152">
                  <c:v>7547.89</c:v>
                </c:pt>
                <c:pt idx="153">
                  <c:v>7500.2</c:v>
                </c:pt>
                <c:pt idx="154">
                  <c:v>7471.35</c:v>
                </c:pt>
                <c:pt idx="155">
                  <c:v>7428.47</c:v>
                </c:pt>
                <c:pt idx="156">
                  <c:v>7381.38</c:v>
                </c:pt>
                <c:pt idx="157">
                  <c:v>7486.15</c:v>
                </c:pt>
                <c:pt idx="158">
                  <c:v>7433.42</c:v>
                </c:pt>
                <c:pt idx="159">
                  <c:v>7280.25</c:v>
                </c:pt>
                <c:pt idx="160">
                  <c:v>6976.17</c:v>
                </c:pt>
                <c:pt idx="161">
                  <c:v>7153.05</c:v>
                </c:pt>
                <c:pt idx="162">
                  <c:v>7226.48</c:v>
                </c:pt>
                <c:pt idx="163">
                  <c:v>7210.43</c:v>
                </c:pt>
                <c:pt idx="164">
                  <c:v>7003.64</c:v>
                </c:pt>
                <c:pt idx="165">
                  <c:v>7203.98</c:v>
                </c:pt>
                <c:pt idx="166">
                  <c:v>7208.48</c:v>
                </c:pt>
                <c:pt idx="167">
                  <c:v>7360.98</c:v>
                </c:pt>
                <c:pt idx="168">
                  <c:v>7531.84</c:v>
                </c:pt>
                <c:pt idx="169">
                  <c:v>7586.84</c:v>
                </c:pt>
                <c:pt idx="170">
                  <c:v>7528.93</c:v>
                </c:pt>
                <c:pt idx="171">
                  <c:v>7375.82</c:v>
                </c:pt>
                <c:pt idx="172">
                  <c:v>7035.52</c:v>
                </c:pt>
                <c:pt idx="173">
                  <c:v>6758.14</c:v>
                </c:pt>
                <c:pt idx="174">
                  <c:v>6228.75</c:v>
                </c:pt>
                <c:pt idx="175">
                  <c:v>6107.46</c:v>
                </c:pt>
                <c:pt idx="176">
                  <c:v>6444.69</c:v>
                </c:pt>
                <c:pt idx="177">
                  <c:v>6107.11</c:v>
                </c:pt>
                <c:pt idx="178">
                  <c:v>5544.39</c:v>
                </c:pt>
                <c:pt idx="179">
                  <c:v>6036.56</c:v>
                </c:pt>
                <c:pt idx="180">
                  <c:v>5910.64</c:v>
                </c:pt>
                <c:pt idx="181">
                  <c:v>6392.76</c:v>
                </c:pt>
                <c:pt idx="182">
                  <c:v>6770.5</c:v>
                </c:pt>
                <c:pt idx="183">
                  <c:v>7217.57</c:v>
                </c:pt>
                <c:pt idx="184">
                  <c:v>7259.06</c:v>
                </c:pt>
                <c:pt idx="185">
                  <c:v>7700.26</c:v>
                </c:pt>
                <c:pt idx="186">
                  <c:v>8128.99</c:v>
                </c:pt>
                <c:pt idx="187">
                  <c:v>7578.49</c:v>
                </c:pt>
                <c:pt idx="188">
                  <c:v>7684.65</c:v>
                </c:pt>
                <c:pt idx="189">
                  <c:v>7752.26</c:v>
                </c:pt>
                <c:pt idx="190">
                  <c:v>8094.93</c:v>
                </c:pt>
                <c:pt idx="191">
                  <c:v>8102.21</c:v>
                </c:pt>
                <c:pt idx="192">
                  <c:v>8021.11</c:v>
                </c:pt>
                <c:pt idx="193">
                  <c:v>8122.76</c:v>
                </c:pt>
                <c:pt idx="194">
                  <c:v>8076.7</c:v>
                </c:pt>
                <c:pt idx="195">
                  <c:v>8011.72</c:v>
                </c:pt>
                <c:pt idx="196">
                  <c:v>8066.68</c:v>
                </c:pt>
                <c:pt idx="197">
                  <c:v>8125.18</c:v>
                </c:pt>
                <c:pt idx="198">
                  <c:v>8183.25</c:v>
                </c:pt>
              </c:numCache>
            </c:numRef>
          </c:val>
          <c:smooth val="0"/>
        </c:ser>
        <c:dLbls>
          <c:showLegendKey val="0"/>
          <c:showVal val="0"/>
          <c:showCatName val="0"/>
          <c:showSerName val="0"/>
          <c:showPercent val="0"/>
          <c:showBubbleSize val="0"/>
        </c:dLbls>
        <c:marker val="1"/>
        <c:smooth val="0"/>
        <c:axId val="143590528"/>
        <c:axId val="143592064"/>
      </c:lineChart>
      <c:dateAx>
        <c:axId val="143590528"/>
        <c:scaling>
          <c:orientation val="minMax"/>
        </c:scaling>
        <c:delete val="0"/>
        <c:axPos val="b"/>
        <c:numFmt formatCode="m/d/yyyy" sourceLinked="1"/>
        <c:majorTickMark val="out"/>
        <c:minorTickMark val="none"/>
        <c:tickLblPos val="nextTo"/>
        <c:crossAx val="143592064"/>
        <c:crosses val="autoZero"/>
        <c:auto val="1"/>
        <c:lblOffset val="100"/>
        <c:baseTimeUnit val="days"/>
      </c:dateAx>
      <c:valAx>
        <c:axId val="143592064"/>
        <c:scaling>
          <c:orientation val="minMax"/>
          <c:min val="5000"/>
        </c:scaling>
        <c:delete val="0"/>
        <c:axPos val="l"/>
        <c:majorGridlines/>
        <c:numFmt formatCode="#,#00.00" sourceLinked="1"/>
        <c:majorTickMark val="out"/>
        <c:minorTickMark val="none"/>
        <c:tickLblPos val="nextTo"/>
        <c:crossAx val="143590528"/>
        <c:crosses val="autoZero"/>
        <c:crossBetween val="between"/>
      </c:valAx>
    </c:plotArea>
    <c:plotVisOnly val="1"/>
    <c:dispBlanksAs val="gap"/>
    <c:showDLblsOverMax val="0"/>
  </c:chart>
  <c:spPr>
    <a:ln w="57150">
      <a:solidFill>
        <a:schemeClr val="tx1"/>
      </a:solidFill>
    </a:ln>
  </c:spPr>
  <c:printSettings>
    <c:headerFooter/>
    <c:pageMargins b="0.75000000000000511" l="0.70000000000000062" r="0.70000000000000062" t="0.750000000000005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다우존스 지수</a:t>
            </a:r>
          </a:p>
        </c:rich>
      </c:tx>
      <c:layout/>
      <c:overlay val="0"/>
    </c:title>
    <c:autoTitleDeleted val="0"/>
    <c:plotArea>
      <c:layout/>
      <c:lineChart>
        <c:grouping val="standard"/>
        <c:varyColors val="0"/>
        <c:ser>
          <c:idx val="0"/>
          <c:order val="0"/>
          <c:marker>
            <c:symbol val="none"/>
          </c:marker>
          <c:cat>
            <c:numRef>
              <c:f>해외!$B$6:$B$207</c:f>
              <c:numCache>
                <c:formatCode>m/d/yyyy</c:formatCode>
                <c:ptCount val="202"/>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pt idx="183">
                  <c:v>43913</c:v>
                </c:pt>
                <c:pt idx="184">
                  <c:v>43914</c:v>
                </c:pt>
                <c:pt idx="185">
                  <c:v>43915</c:v>
                </c:pt>
                <c:pt idx="186">
                  <c:v>43916</c:v>
                </c:pt>
                <c:pt idx="187">
                  <c:v>43917</c:v>
                </c:pt>
                <c:pt idx="188">
                  <c:v>43920</c:v>
                </c:pt>
                <c:pt idx="189">
                  <c:v>43921</c:v>
                </c:pt>
                <c:pt idx="190">
                  <c:v>43922</c:v>
                </c:pt>
                <c:pt idx="191">
                  <c:v>43923</c:v>
                </c:pt>
                <c:pt idx="192">
                  <c:v>43924</c:v>
                </c:pt>
                <c:pt idx="193">
                  <c:v>43927</c:v>
                </c:pt>
                <c:pt idx="194">
                  <c:v>43928</c:v>
                </c:pt>
                <c:pt idx="195">
                  <c:v>43929</c:v>
                </c:pt>
                <c:pt idx="196">
                  <c:v>43930</c:v>
                </c:pt>
                <c:pt idx="197">
                  <c:v>43934</c:v>
                </c:pt>
                <c:pt idx="198">
                  <c:v>43935</c:v>
                </c:pt>
                <c:pt idx="199">
                  <c:v>43936</c:v>
                </c:pt>
                <c:pt idx="200">
                  <c:v>43937</c:v>
                </c:pt>
                <c:pt idx="201">
                  <c:v>43938</c:v>
                </c:pt>
              </c:numCache>
            </c:numRef>
          </c:cat>
          <c:val>
            <c:numRef>
              <c:f>해외!$C$6:$C$207</c:f>
              <c:numCache>
                <c:formatCode>#,#00.00</c:formatCode>
                <c:ptCount val="202"/>
                <c:pt idx="0">
                  <c:v>26717.43</c:v>
                </c:pt>
                <c:pt idx="1">
                  <c:v>26786.68</c:v>
                </c:pt>
                <c:pt idx="2">
                  <c:v>26966</c:v>
                </c:pt>
                <c:pt idx="3">
                  <c:v>26922.12</c:v>
                </c:pt>
                <c:pt idx="4">
                  <c:v>26806.14</c:v>
                </c:pt>
                <c:pt idx="5">
                  <c:v>26783.49</c:v>
                </c:pt>
                <c:pt idx="6">
                  <c:v>26860.2</c:v>
                </c:pt>
                <c:pt idx="7">
                  <c:v>27088.080000000002</c:v>
                </c:pt>
                <c:pt idx="8">
                  <c:v>27332.03</c:v>
                </c:pt>
                <c:pt idx="9">
                  <c:v>27359.16</c:v>
                </c:pt>
                <c:pt idx="10">
                  <c:v>27335.63</c:v>
                </c:pt>
                <c:pt idx="11">
                  <c:v>27219.85</c:v>
                </c:pt>
                <c:pt idx="12">
                  <c:v>27222.97</c:v>
                </c:pt>
                <c:pt idx="13">
                  <c:v>27154.2</c:v>
                </c:pt>
                <c:pt idx="14">
                  <c:v>27171.9</c:v>
                </c:pt>
                <c:pt idx="15">
                  <c:v>27349.19</c:v>
                </c:pt>
                <c:pt idx="16">
                  <c:v>27269.97</c:v>
                </c:pt>
                <c:pt idx="17">
                  <c:v>27140.98</c:v>
                </c:pt>
                <c:pt idx="18">
                  <c:v>27192.45</c:v>
                </c:pt>
                <c:pt idx="19">
                  <c:v>27221.35</c:v>
                </c:pt>
                <c:pt idx="20">
                  <c:v>27198.02</c:v>
                </c:pt>
                <c:pt idx="21">
                  <c:v>26864.27</c:v>
                </c:pt>
                <c:pt idx="22">
                  <c:v>26583.42</c:v>
                </c:pt>
                <c:pt idx="23">
                  <c:v>26485.01</c:v>
                </c:pt>
                <c:pt idx="24">
                  <c:v>25717.74</c:v>
                </c:pt>
                <c:pt idx="25">
                  <c:v>26029.52</c:v>
                </c:pt>
                <c:pt idx="26">
                  <c:v>26007.07</c:v>
                </c:pt>
                <c:pt idx="27">
                  <c:v>26378.19</c:v>
                </c:pt>
                <c:pt idx="28">
                  <c:v>26287.439999999999</c:v>
                </c:pt>
                <c:pt idx="29">
                  <c:v>25907.37</c:v>
                </c:pt>
                <c:pt idx="30">
                  <c:v>26279.91</c:v>
                </c:pt>
                <c:pt idx="31">
                  <c:v>25479.42</c:v>
                </c:pt>
                <c:pt idx="32">
                  <c:v>25579.39</c:v>
                </c:pt>
                <c:pt idx="33">
                  <c:v>25886.01</c:v>
                </c:pt>
                <c:pt idx="34">
                  <c:v>26135.79</c:v>
                </c:pt>
                <c:pt idx="35">
                  <c:v>25962.44</c:v>
                </c:pt>
                <c:pt idx="36">
                  <c:v>26202.73</c:v>
                </c:pt>
                <c:pt idx="37">
                  <c:v>26252.240000000002</c:v>
                </c:pt>
                <c:pt idx="38">
                  <c:v>25628.9</c:v>
                </c:pt>
                <c:pt idx="39">
                  <c:v>25898.83</c:v>
                </c:pt>
                <c:pt idx="40">
                  <c:v>25777.9</c:v>
                </c:pt>
                <c:pt idx="41">
                  <c:v>26036.1</c:v>
                </c:pt>
                <c:pt idx="42">
                  <c:v>26362.25</c:v>
                </c:pt>
                <c:pt idx="43">
                  <c:v>26403.279999999999</c:v>
                </c:pt>
                <c:pt idx="44">
                  <c:v>26118.02</c:v>
                </c:pt>
                <c:pt idx="45">
                  <c:v>26355.47</c:v>
                </c:pt>
                <c:pt idx="46">
                  <c:v>26728.15</c:v>
                </c:pt>
                <c:pt idx="47">
                  <c:v>26797.46</c:v>
                </c:pt>
                <c:pt idx="48">
                  <c:v>26835.51</c:v>
                </c:pt>
                <c:pt idx="49">
                  <c:v>26909.43</c:v>
                </c:pt>
                <c:pt idx="50">
                  <c:v>27137.040000000001</c:v>
                </c:pt>
                <c:pt idx="51">
                  <c:v>27182.45</c:v>
                </c:pt>
                <c:pt idx="52">
                  <c:v>27219.52</c:v>
                </c:pt>
                <c:pt idx="53">
                  <c:v>27076.82</c:v>
                </c:pt>
                <c:pt idx="54">
                  <c:v>27110.799999999999</c:v>
                </c:pt>
                <c:pt idx="55">
                  <c:v>27147.08</c:v>
                </c:pt>
                <c:pt idx="56">
                  <c:v>27094.79</c:v>
                </c:pt>
                <c:pt idx="57">
                  <c:v>26935.07</c:v>
                </c:pt>
                <c:pt idx="58">
                  <c:v>26949.99</c:v>
                </c:pt>
                <c:pt idx="59">
                  <c:v>26807.77</c:v>
                </c:pt>
                <c:pt idx="60">
                  <c:v>26970.71</c:v>
                </c:pt>
                <c:pt idx="61">
                  <c:v>26891.119999999999</c:v>
                </c:pt>
                <c:pt idx="62">
                  <c:v>26820.25</c:v>
                </c:pt>
                <c:pt idx="63">
                  <c:v>26916.83</c:v>
                </c:pt>
                <c:pt idx="64">
                  <c:v>26573.040000000001</c:v>
                </c:pt>
                <c:pt idx="65">
                  <c:v>26078.62</c:v>
                </c:pt>
                <c:pt idx="66">
                  <c:v>26201.040000000001</c:v>
                </c:pt>
                <c:pt idx="67">
                  <c:v>26573.72</c:v>
                </c:pt>
                <c:pt idx="68">
                  <c:v>26478.02</c:v>
                </c:pt>
                <c:pt idx="69">
                  <c:v>26164.04</c:v>
                </c:pt>
                <c:pt idx="70">
                  <c:v>26346.01</c:v>
                </c:pt>
                <c:pt idx="71">
                  <c:v>26496.67</c:v>
                </c:pt>
                <c:pt idx="72">
                  <c:v>26816.59</c:v>
                </c:pt>
                <c:pt idx="73">
                  <c:v>26787.360000000001</c:v>
                </c:pt>
                <c:pt idx="74">
                  <c:v>27024.799999999999</c:v>
                </c:pt>
                <c:pt idx="75">
                  <c:v>27001.98</c:v>
                </c:pt>
                <c:pt idx="76">
                  <c:v>27025.88</c:v>
                </c:pt>
                <c:pt idx="77">
                  <c:v>26770.2</c:v>
                </c:pt>
                <c:pt idx="78">
                  <c:v>26827.64</c:v>
                </c:pt>
                <c:pt idx="79">
                  <c:v>26788.1</c:v>
                </c:pt>
                <c:pt idx="80">
                  <c:v>26833.95</c:v>
                </c:pt>
                <c:pt idx="81">
                  <c:v>26805.53</c:v>
                </c:pt>
                <c:pt idx="82">
                  <c:v>26958.06</c:v>
                </c:pt>
                <c:pt idx="83">
                  <c:v>27090.720000000001</c:v>
                </c:pt>
                <c:pt idx="84">
                  <c:v>27071.42</c:v>
                </c:pt>
                <c:pt idx="85">
                  <c:v>27186.69</c:v>
                </c:pt>
                <c:pt idx="86">
                  <c:v>27046.23</c:v>
                </c:pt>
                <c:pt idx="87">
                  <c:v>27347.360000000001</c:v>
                </c:pt>
                <c:pt idx="88">
                  <c:v>27462.11</c:v>
                </c:pt>
                <c:pt idx="89">
                  <c:v>27492.63</c:v>
                </c:pt>
                <c:pt idx="90">
                  <c:v>27492.560000000001</c:v>
                </c:pt>
                <c:pt idx="91">
                  <c:v>27674.799999999999</c:v>
                </c:pt>
                <c:pt idx="92">
                  <c:v>27681.24</c:v>
                </c:pt>
                <c:pt idx="93">
                  <c:v>27691.49</c:v>
                </c:pt>
                <c:pt idx="94">
                  <c:v>27691.49</c:v>
                </c:pt>
                <c:pt idx="95">
                  <c:v>27783.59</c:v>
                </c:pt>
                <c:pt idx="96">
                  <c:v>27781.96</c:v>
                </c:pt>
                <c:pt idx="97">
                  <c:v>28004.89</c:v>
                </c:pt>
                <c:pt idx="98">
                  <c:v>28036.22</c:v>
                </c:pt>
                <c:pt idx="99">
                  <c:v>27934.02</c:v>
                </c:pt>
                <c:pt idx="100">
                  <c:v>27821.09</c:v>
                </c:pt>
                <c:pt idx="101">
                  <c:v>27766.29</c:v>
                </c:pt>
                <c:pt idx="102">
                  <c:v>27875.62</c:v>
                </c:pt>
                <c:pt idx="103">
                  <c:v>28066.47</c:v>
                </c:pt>
                <c:pt idx="104">
                  <c:v>28121.68</c:v>
                </c:pt>
                <c:pt idx="105">
                  <c:v>28164</c:v>
                </c:pt>
                <c:pt idx="106">
                  <c:v>28051.41</c:v>
                </c:pt>
                <c:pt idx="107">
                  <c:v>27783.040000000001</c:v>
                </c:pt>
                <c:pt idx="108">
                  <c:v>27502.81</c:v>
                </c:pt>
                <c:pt idx="109">
                  <c:v>27649.78</c:v>
                </c:pt>
                <c:pt idx="110">
                  <c:v>27677.79</c:v>
                </c:pt>
                <c:pt idx="111">
                  <c:v>28015.06</c:v>
                </c:pt>
                <c:pt idx="112">
                  <c:v>27909.599999999999</c:v>
                </c:pt>
                <c:pt idx="113">
                  <c:v>27881.72</c:v>
                </c:pt>
                <c:pt idx="114">
                  <c:v>27911.3</c:v>
                </c:pt>
                <c:pt idx="115">
                  <c:v>28132.05</c:v>
                </c:pt>
                <c:pt idx="116">
                  <c:v>28135.38</c:v>
                </c:pt>
                <c:pt idx="117">
                  <c:v>28235.89</c:v>
                </c:pt>
                <c:pt idx="118">
                  <c:v>28267.16</c:v>
                </c:pt>
                <c:pt idx="119">
                  <c:v>28239.279999999999</c:v>
                </c:pt>
                <c:pt idx="120">
                  <c:v>28376.959999999999</c:v>
                </c:pt>
                <c:pt idx="121">
                  <c:v>28455.09</c:v>
                </c:pt>
                <c:pt idx="122">
                  <c:v>28551.53</c:v>
                </c:pt>
                <c:pt idx="123">
                  <c:v>28515.45</c:v>
                </c:pt>
                <c:pt idx="124">
                  <c:v>28621.39</c:v>
                </c:pt>
                <c:pt idx="125">
                  <c:v>28645.26</c:v>
                </c:pt>
                <c:pt idx="126">
                  <c:v>28462.14</c:v>
                </c:pt>
                <c:pt idx="127">
                  <c:v>28538.44</c:v>
                </c:pt>
                <c:pt idx="128">
                  <c:v>28868.799999999999</c:v>
                </c:pt>
                <c:pt idx="129">
                  <c:v>28634.880000000001</c:v>
                </c:pt>
                <c:pt idx="130">
                  <c:v>28703.37</c:v>
                </c:pt>
                <c:pt idx="131">
                  <c:v>28583.68</c:v>
                </c:pt>
                <c:pt idx="132">
                  <c:v>28745.09</c:v>
                </c:pt>
                <c:pt idx="133">
                  <c:v>28956.9</c:v>
                </c:pt>
                <c:pt idx="134">
                  <c:v>28823.77</c:v>
                </c:pt>
                <c:pt idx="135">
                  <c:v>28907.05</c:v>
                </c:pt>
                <c:pt idx="136">
                  <c:v>28939.67</c:v>
                </c:pt>
                <c:pt idx="137">
                  <c:v>29030.22</c:v>
                </c:pt>
                <c:pt idx="138">
                  <c:v>29297.64</c:v>
                </c:pt>
                <c:pt idx="139">
                  <c:v>29348.1</c:v>
                </c:pt>
                <c:pt idx="140">
                  <c:v>29196.04</c:v>
                </c:pt>
                <c:pt idx="141">
                  <c:v>29186.27</c:v>
                </c:pt>
                <c:pt idx="142">
                  <c:v>29160.09</c:v>
                </c:pt>
                <c:pt idx="143">
                  <c:v>28989.73</c:v>
                </c:pt>
                <c:pt idx="144">
                  <c:v>28535.8</c:v>
                </c:pt>
                <c:pt idx="145">
                  <c:v>28722.85</c:v>
                </c:pt>
                <c:pt idx="146">
                  <c:v>28734.45</c:v>
                </c:pt>
                <c:pt idx="147">
                  <c:v>28859.439999999999</c:v>
                </c:pt>
                <c:pt idx="148">
                  <c:v>28256.03</c:v>
                </c:pt>
                <c:pt idx="149">
                  <c:v>28399.81</c:v>
                </c:pt>
                <c:pt idx="150">
                  <c:v>28807.63</c:v>
                </c:pt>
                <c:pt idx="151">
                  <c:v>29290.85</c:v>
                </c:pt>
                <c:pt idx="152">
                  <c:v>29379.77</c:v>
                </c:pt>
                <c:pt idx="153">
                  <c:v>29102.51</c:v>
                </c:pt>
                <c:pt idx="154">
                  <c:v>29276.82</c:v>
                </c:pt>
                <c:pt idx="155">
                  <c:v>29276.34</c:v>
                </c:pt>
                <c:pt idx="156">
                  <c:v>29551.42</c:v>
                </c:pt>
                <c:pt idx="157">
                  <c:v>29423.31</c:v>
                </c:pt>
                <c:pt idx="158">
                  <c:v>29398.080000000002</c:v>
                </c:pt>
                <c:pt idx="159">
                  <c:v>29232.19</c:v>
                </c:pt>
                <c:pt idx="160">
                  <c:v>29348.03</c:v>
                </c:pt>
                <c:pt idx="161">
                  <c:v>29219.98</c:v>
                </c:pt>
                <c:pt idx="162">
                  <c:v>28992.41</c:v>
                </c:pt>
                <c:pt idx="163">
                  <c:v>27960.799999999999</c:v>
                </c:pt>
                <c:pt idx="164">
                  <c:v>27081.360000000001</c:v>
                </c:pt>
                <c:pt idx="165">
                  <c:v>26957.59</c:v>
                </c:pt>
                <c:pt idx="166">
                  <c:v>25766.639999999999</c:v>
                </c:pt>
                <c:pt idx="167">
                  <c:v>25409.360000000001</c:v>
                </c:pt>
                <c:pt idx="168">
                  <c:v>26703.32</c:v>
                </c:pt>
                <c:pt idx="169">
                  <c:v>25917.41</c:v>
                </c:pt>
                <c:pt idx="170">
                  <c:v>27090.86</c:v>
                </c:pt>
                <c:pt idx="171">
                  <c:v>26121.279999999999</c:v>
                </c:pt>
                <c:pt idx="172">
                  <c:v>25864.78</c:v>
                </c:pt>
                <c:pt idx="173">
                  <c:v>23851.02</c:v>
                </c:pt>
                <c:pt idx="174">
                  <c:v>25018.16</c:v>
                </c:pt>
                <c:pt idx="175">
                  <c:v>23553.22</c:v>
                </c:pt>
                <c:pt idx="176">
                  <c:v>21200.62</c:v>
                </c:pt>
                <c:pt idx="177">
                  <c:v>23185.62</c:v>
                </c:pt>
                <c:pt idx="178">
                  <c:v>20188.52</c:v>
                </c:pt>
                <c:pt idx="179">
                  <c:v>21237.38</c:v>
                </c:pt>
                <c:pt idx="180">
                  <c:v>19898.919999999998</c:v>
                </c:pt>
                <c:pt idx="181">
                  <c:v>20087.189999999999</c:v>
                </c:pt>
                <c:pt idx="182">
                  <c:v>19713.98</c:v>
                </c:pt>
                <c:pt idx="183">
                  <c:v>18591.93</c:v>
                </c:pt>
                <c:pt idx="184">
                  <c:v>20704.91</c:v>
                </c:pt>
                <c:pt idx="185">
                  <c:v>21200.55</c:v>
                </c:pt>
                <c:pt idx="186">
                  <c:v>22552.17</c:v>
                </c:pt>
                <c:pt idx="187">
                  <c:v>21636.78</c:v>
                </c:pt>
                <c:pt idx="188">
                  <c:v>22327.48</c:v>
                </c:pt>
                <c:pt idx="189">
                  <c:v>21917.16</c:v>
                </c:pt>
                <c:pt idx="190">
                  <c:v>20943.509999999998</c:v>
                </c:pt>
                <c:pt idx="191">
                  <c:v>21413.439999999999</c:v>
                </c:pt>
                <c:pt idx="192">
                  <c:v>21052.53</c:v>
                </c:pt>
                <c:pt idx="193">
                  <c:v>22679.99</c:v>
                </c:pt>
                <c:pt idx="194">
                  <c:v>22653.86</c:v>
                </c:pt>
                <c:pt idx="195">
                  <c:v>23433.57</c:v>
                </c:pt>
                <c:pt idx="196">
                  <c:v>23719.37</c:v>
                </c:pt>
                <c:pt idx="197">
                  <c:v>23390.77</c:v>
                </c:pt>
                <c:pt idx="198">
                  <c:v>23949.759999999998</c:v>
                </c:pt>
                <c:pt idx="199">
                  <c:v>23504.35</c:v>
                </c:pt>
                <c:pt idx="200">
                  <c:v>23537.68</c:v>
                </c:pt>
                <c:pt idx="201">
                  <c:v>24242.49</c:v>
                </c:pt>
              </c:numCache>
            </c:numRef>
          </c:val>
          <c:smooth val="0"/>
        </c:ser>
        <c:dLbls>
          <c:showLegendKey val="0"/>
          <c:showVal val="0"/>
          <c:showCatName val="0"/>
          <c:showSerName val="0"/>
          <c:showPercent val="0"/>
          <c:showBubbleSize val="0"/>
        </c:dLbls>
        <c:marker val="1"/>
        <c:smooth val="0"/>
        <c:axId val="143608064"/>
        <c:axId val="143618048"/>
      </c:lineChart>
      <c:dateAx>
        <c:axId val="143608064"/>
        <c:scaling>
          <c:orientation val="minMax"/>
        </c:scaling>
        <c:delete val="0"/>
        <c:axPos val="b"/>
        <c:numFmt formatCode="m/d/yyyy" sourceLinked="1"/>
        <c:majorTickMark val="out"/>
        <c:minorTickMark val="none"/>
        <c:tickLblPos val="nextTo"/>
        <c:crossAx val="143618048"/>
        <c:crosses val="autoZero"/>
        <c:auto val="1"/>
        <c:lblOffset val="100"/>
        <c:baseTimeUnit val="days"/>
      </c:dateAx>
      <c:valAx>
        <c:axId val="143618048"/>
        <c:scaling>
          <c:orientation val="minMax"/>
          <c:min val="18000"/>
        </c:scaling>
        <c:delete val="0"/>
        <c:axPos val="l"/>
        <c:majorGridlines/>
        <c:numFmt formatCode="#,#00.00" sourceLinked="1"/>
        <c:majorTickMark val="out"/>
        <c:minorTickMark val="none"/>
        <c:tickLblPos val="nextTo"/>
        <c:crossAx val="143608064"/>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나스닥종합지수</a:t>
            </a:r>
          </a:p>
        </c:rich>
      </c:tx>
      <c:layout/>
      <c:overlay val="0"/>
    </c:title>
    <c:autoTitleDeleted val="0"/>
    <c:plotArea>
      <c:layout/>
      <c:lineChart>
        <c:grouping val="standard"/>
        <c:varyColors val="0"/>
        <c:ser>
          <c:idx val="0"/>
          <c:order val="0"/>
          <c:marker>
            <c:symbol val="none"/>
          </c:marker>
          <c:cat>
            <c:numRef>
              <c:f>해외!$D$6:$D$207</c:f>
              <c:numCache>
                <c:formatCode>m/d/yyyy</c:formatCode>
                <c:ptCount val="202"/>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pt idx="183">
                  <c:v>43913</c:v>
                </c:pt>
                <c:pt idx="184">
                  <c:v>43914</c:v>
                </c:pt>
                <c:pt idx="185">
                  <c:v>43915</c:v>
                </c:pt>
                <c:pt idx="186">
                  <c:v>43916</c:v>
                </c:pt>
                <c:pt idx="187">
                  <c:v>43917</c:v>
                </c:pt>
                <c:pt idx="188">
                  <c:v>43920</c:v>
                </c:pt>
                <c:pt idx="189">
                  <c:v>43921</c:v>
                </c:pt>
                <c:pt idx="190">
                  <c:v>43922</c:v>
                </c:pt>
                <c:pt idx="191">
                  <c:v>43923</c:v>
                </c:pt>
                <c:pt idx="192">
                  <c:v>43924</c:v>
                </c:pt>
                <c:pt idx="193">
                  <c:v>43927</c:v>
                </c:pt>
                <c:pt idx="194">
                  <c:v>43928</c:v>
                </c:pt>
                <c:pt idx="195">
                  <c:v>43929</c:v>
                </c:pt>
                <c:pt idx="196">
                  <c:v>43930</c:v>
                </c:pt>
                <c:pt idx="197">
                  <c:v>43934</c:v>
                </c:pt>
                <c:pt idx="198">
                  <c:v>43935</c:v>
                </c:pt>
                <c:pt idx="199">
                  <c:v>43936</c:v>
                </c:pt>
                <c:pt idx="200">
                  <c:v>43937</c:v>
                </c:pt>
                <c:pt idx="201">
                  <c:v>43938</c:v>
                </c:pt>
              </c:numCache>
            </c:numRef>
          </c:cat>
          <c:val>
            <c:numRef>
              <c:f>해외!$E$6:$E$207</c:f>
              <c:numCache>
                <c:formatCode>#,#00.00</c:formatCode>
                <c:ptCount val="202"/>
                <c:pt idx="0">
                  <c:v>8091.16</c:v>
                </c:pt>
                <c:pt idx="1">
                  <c:v>8109.09</c:v>
                </c:pt>
                <c:pt idx="2">
                  <c:v>8170.23</c:v>
                </c:pt>
                <c:pt idx="3">
                  <c:v>8161.79</c:v>
                </c:pt>
                <c:pt idx="4">
                  <c:v>8098.38</c:v>
                </c:pt>
                <c:pt idx="5">
                  <c:v>8141.73</c:v>
                </c:pt>
                <c:pt idx="6">
                  <c:v>8202.5300000000007</c:v>
                </c:pt>
                <c:pt idx="7">
                  <c:v>8196.0400000000009</c:v>
                </c:pt>
                <c:pt idx="8">
                  <c:v>8244.15</c:v>
                </c:pt>
                <c:pt idx="9">
                  <c:v>8258.19</c:v>
                </c:pt>
                <c:pt idx="10">
                  <c:v>8222.7999999999993</c:v>
                </c:pt>
                <c:pt idx="11">
                  <c:v>8185.21</c:v>
                </c:pt>
                <c:pt idx="12">
                  <c:v>8207.24</c:v>
                </c:pt>
                <c:pt idx="13">
                  <c:v>8146.49</c:v>
                </c:pt>
                <c:pt idx="14">
                  <c:v>8204.14</c:v>
                </c:pt>
                <c:pt idx="15">
                  <c:v>8251.4</c:v>
                </c:pt>
                <c:pt idx="16">
                  <c:v>8321.5</c:v>
                </c:pt>
                <c:pt idx="17">
                  <c:v>8238.5400000000009</c:v>
                </c:pt>
                <c:pt idx="18">
                  <c:v>8330.2099999999991</c:v>
                </c:pt>
                <c:pt idx="19">
                  <c:v>8293.33</c:v>
                </c:pt>
                <c:pt idx="20">
                  <c:v>8273.61</c:v>
                </c:pt>
                <c:pt idx="21">
                  <c:v>8175.42</c:v>
                </c:pt>
                <c:pt idx="22">
                  <c:v>8111.12</c:v>
                </c:pt>
                <c:pt idx="23">
                  <c:v>8004.07</c:v>
                </c:pt>
                <c:pt idx="24">
                  <c:v>7726.04</c:v>
                </c:pt>
                <c:pt idx="25">
                  <c:v>7833.27</c:v>
                </c:pt>
                <c:pt idx="26">
                  <c:v>7862.82</c:v>
                </c:pt>
                <c:pt idx="27">
                  <c:v>8039.16</c:v>
                </c:pt>
                <c:pt idx="28">
                  <c:v>7959.14</c:v>
                </c:pt>
                <c:pt idx="29">
                  <c:v>7863.41</c:v>
                </c:pt>
                <c:pt idx="30">
                  <c:v>8016.36</c:v>
                </c:pt>
                <c:pt idx="31">
                  <c:v>7773.94</c:v>
                </c:pt>
                <c:pt idx="32">
                  <c:v>7766.62</c:v>
                </c:pt>
                <c:pt idx="33">
                  <c:v>7895.99</c:v>
                </c:pt>
                <c:pt idx="34">
                  <c:v>8002.81</c:v>
                </c:pt>
                <c:pt idx="35">
                  <c:v>7948.56</c:v>
                </c:pt>
                <c:pt idx="36">
                  <c:v>8020.21</c:v>
                </c:pt>
                <c:pt idx="37">
                  <c:v>7991.39</c:v>
                </c:pt>
                <c:pt idx="38">
                  <c:v>7751.77</c:v>
                </c:pt>
                <c:pt idx="39">
                  <c:v>7853.74</c:v>
                </c:pt>
                <c:pt idx="40">
                  <c:v>7826.95</c:v>
                </c:pt>
                <c:pt idx="41">
                  <c:v>7856.88</c:v>
                </c:pt>
                <c:pt idx="42">
                  <c:v>7973.93</c:v>
                </c:pt>
                <c:pt idx="43">
                  <c:v>7962.88</c:v>
                </c:pt>
                <c:pt idx="44">
                  <c:v>7874.16</c:v>
                </c:pt>
                <c:pt idx="45">
                  <c:v>7976.88</c:v>
                </c:pt>
                <c:pt idx="46">
                  <c:v>8116.83</c:v>
                </c:pt>
                <c:pt idx="47">
                  <c:v>8103.07</c:v>
                </c:pt>
                <c:pt idx="48">
                  <c:v>8087.44</c:v>
                </c:pt>
                <c:pt idx="49">
                  <c:v>8084.16</c:v>
                </c:pt>
                <c:pt idx="50">
                  <c:v>8169.68</c:v>
                </c:pt>
                <c:pt idx="51">
                  <c:v>8194.4699999999993</c:v>
                </c:pt>
                <c:pt idx="52">
                  <c:v>8176.72</c:v>
                </c:pt>
                <c:pt idx="53">
                  <c:v>8153.54</c:v>
                </c:pt>
                <c:pt idx="54">
                  <c:v>8186.02</c:v>
                </c:pt>
                <c:pt idx="55">
                  <c:v>8177.39</c:v>
                </c:pt>
                <c:pt idx="56">
                  <c:v>8182.88</c:v>
                </c:pt>
                <c:pt idx="57">
                  <c:v>8117.68</c:v>
                </c:pt>
                <c:pt idx="58">
                  <c:v>8112.46</c:v>
                </c:pt>
                <c:pt idx="59">
                  <c:v>7993.63</c:v>
                </c:pt>
                <c:pt idx="60">
                  <c:v>8077.38</c:v>
                </c:pt>
                <c:pt idx="61">
                  <c:v>8030.66</c:v>
                </c:pt>
                <c:pt idx="62">
                  <c:v>7939.63</c:v>
                </c:pt>
                <c:pt idx="63">
                  <c:v>7999.34</c:v>
                </c:pt>
                <c:pt idx="64">
                  <c:v>7908.68</c:v>
                </c:pt>
                <c:pt idx="65">
                  <c:v>7785.25</c:v>
                </c:pt>
                <c:pt idx="66">
                  <c:v>7872.27</c:v>
                </c:pt>
                <c:pt idx="67">
                  <c:v>7982.47</c:v>
                </c:pt>
                <c:pt idx="68">
                  <c:v>7956.29</c:v>
                </c:pt>
                <c:pt idx="69">
                  <c:v>7823.78</c:v>
                </c:pt>
                <c:pt idx="70">
                  <c:v>7903.74</c:v>
                </c:pt>
                <c:pt idx="71">
                  <c:v>7950.78</c:v>
                </c:pt>
                <c:pt idx="72">
                  <c:v>8057.04</c:v>
                </c:pt>
                <c:pt idx="73">
                  <c:v>8048.65</c:v>
                </c:pt>
                <c:pt idx="74">
                  <c:v>8148.71</c:v>
                </c:pt>
                <c:pt idx="75">
                  <c:v>8124.18</c:v>
                </c:pt>
                <c:pt idx="76">
                  <c:v>8156.85</c:v>
                </c:pt>
                <c:pt idx="77">
                  <c:v>8089.54</c:v>
                </c:pt>
                <c:pt idx="78">
                  <c:v>8162.99</c:v>
                </c:pt>
                <c:pt idx="79">
                  <c:v>8104.3</c:v>
                </c:pt>
                <c:pt idx="80">
                  <c:v>8119.79</c:v>
                </c:pt>
                <c:pt idx="81">
                  <c:v>8185.8</c:v>
                </c:pt>
                <c:pt idx="82">
                  <c:v>8243.1200000000008</c:v>
                </c:pt>
                <c:pt idx="83">
                  <c:v>8325.99</c:v>
                </c:pt>
                <c:pt idx="84">
                  <c:v>8276.85</c:v>
                </c:pt>
                <c:pt idx="85">
                  <c:v>8303.98</c:v>
                </c:pt>
                <c:pt idx="86">
                  <c:v>8292.36</c:v>
                </c:pt>
                <c:pt idx="87">
                  <c:v>8386.4</c:v>
                </c:pt>
                <c:pt idx="88">
                  <c:v>8433.2000000000007</c:v>
                </c:pt>
                <c:pt idx="89">
                  <c:v>8434.68</c:v>
                </c:pt>
                <c:pt idx="90">
                  <c:v>8410.6299999999992</c:v>
                </c:pt>
                <c:pt idx="91">
                  <c:v>8434.52</c:v>
                </c:pt>
                <c:pt idx="92">
                  <c:v>8475.31</c:v>
                </c:pt>
                <c:pt idx="93">
                  <c:v>8464.2800000000007</c:v>
                </c:pt>
                <c:pt idx="94">
                  <c:v>8486.09</c:v>
                </c:pt>
                <c:pt idx="95">
                  <c:v>8482.1</c:v>
                </c:pt>
                <c:pt idx="96">
                  <c:v>8479.02</c:v>
                </c:pt>
                <c:pt idx="97">
                  <c:v>8540.83</c:v>
                </c:pt>
                <c:pt idx="98">
                  <c:v>8549.94</c:v>
                </c:pt>
                <c:pt idx="99">
                  <c:v>8570.66</c:v>
                </c:pt>
                <c:pt idx="100">
                  <c:v>8526.73</c:v>
                </c:pt>
                <c:pt idx="101">
                  <c:v>8506.2099999999991</c:v>
                </c:pt>
                <c:pt idx="102">
                  <c:v>8519.8799999999992</c:v>
                </c:pt>
                <c:pt idx="103">
                  <c:v>8632.49</c:v>
                </c:pt>
                <c:pt idx="104">
                  <c:v>8647.93</c:v>
                </c:pt>
                <c:pt idx="105">
                  <c:v>8705.18</c:v>
                </c:pt>
                <c:pt idx="106">
                  <c:v>8665.4699999999993</c:v>
                </c:pt>
                <c:pt idx="107">
                  <c:v>8567.99</c:v>
                </c:pt>
                <c:pt idx="108">
                  <c:v>8520.65</c:v>
                </c:pt>
                <c:pt idx="109">
                  <c:v>8566.67</c:v>
                </c:pt>
                <c:pt idx="110">
                  <c:v>8570.7000000000007</c:v>
                </c:pt>
                <c:pt idx="111">
                  <c:v>8656.5300000000007</c:v>
                </c:pt>
                <c:pt idx="112">
                  <c:v>8621.83</c:v>
                </c:pt>
                <c:pt idx="113">
                  <c:v>8616.18</c:v>
                </c:pt>
                <c:pt idx="114">
                  <c:v>8654.0499999999993</c:v>
                </c:pt>
                <c:pt idx="115">
                  <c:v>8717.32</c:v>
                </c:pt>
                <c:pt idx="116">
                  <c:v>8734.8799999999992</c:v>
                </c:pt>
                <c:pt idx="117">
                  <c:v>8814.23</c:v>
                </c:pt>
                <c:pt idx="118">
                  <c:v>8823.36</c:v>
                </c:pt>
                <c:pt idx="119">
                  <c:v>8827.73</c:v>
                </c:pt>
                <c:pt idx="120">
                  <c:v>8887.2199999999993</c:v>
                </c:pt>
                <c:pt idx="121">
                  <c:v>8924.9599999999991</c:v>
                </c:pt>
                <c:pt idx="122">
                  <c:v>8945.65</c:v>
                </c:pt>
                <c:pt idx="123">
                  <c:v>8952.8799999999992</c:v>
                </c:pt>
                <c:pt idx="124">
                  <c:v>9022.39</c:v>
                </c:pt>
                <c:pt idx="125">
                  <c:v>9006.6200000000008</c:v>
                </c:pt>
                <c:pt idx="126">
                  <c:v>8945.99</c:v>
                </c:pt>
                <c:pt idx="127">
                  <c:v>8972.6</c:v>
                </c:pt>
                <c:pt idx="128">
                  <c:v>9092.19</c:v>
                </c:pt>
                <c:pt idx="129">
                  <c:v>9020.77</c:v>
                </c:pt>
                <c:pt idx="130">
                  <c:v>9071.4699999999993</c:v>
                </c:pt>
                <c:pt idx="131">
                  <c:v>9068.58</c:v>
                </c:pt>
                <c:pt idx="132">
                  <c:v>9129.24</c:v>
                </c:pt>
                <c:pt idx="133">
                  <c:v>9201.56</c:v>
                </c:pt>
                <c:pt idx="134">
                  <c:v>9178.86</c:v>
                </c:pt>
                <c:pt idx="135">
                  <c:v>9273.93</c:v>
                </c:pt>
                <c:pt idx="136">
                  <c:v>9251.33</c:v>
                </c:pt>
                <c:pt idx="137">
                  <c:v>9258.7000000000007</c:v>
                </c:pt>
                <c:pt idx="138">
                  <c:v>9357.1299999999992</c:v>
                </c:pt>
                <c:pt idx="139">
                  <c:v>9388.9500000000007</c:v>
                </c:pt>
                <c:pt idx="140">
                  <c:v>9370.81</c:v>
                </c:pt>
                <c:pt idx="141">
                  <c:v>9383.77</c:v>
                </c:pt>
                <c:pt idx="142">
                  <c:v>9402.48</c:v>
                </c:pt>
                <c:pt idx="143">
                  <c:v>9314.91</c:v>
                </c:pt>
                <c:pt idx="144">
                  <c:v>9139.31</c:v>
                </c:pt>
                <c:pt idx="145">
                  <c:v>9269.68</c:v>
                </c:pt>
                <c:pt idx="146">
                  <c:v>9275.16</c:v>
                </c:pt>
                <c:pt idx="147">
                  <c:v>9298.93</c:v>
                </c:pt>
                <c:pt idx="148">
                  <c:v>9150.94</c:v>
                </c:pt>
                <c:pt idx="149">
                  <c:v>9273.4</c:v>
                </c:pt>
                <c:pt idx="150">
                  <c:v>9467.9699999999993</c:v>
                </c:pt>
                <c:pt idx="151">
                  <c:v>9508.68</c:v>
                </c:pt>
                <c:pt idx="152">
                  <c:v>9572.15</c:v>
                </c:pt>
                <c:pt idx="153">
                  <c:v>9520.51</c:v>
                </c:pt>
                <c:pt idx="154">
                  <c:v>9628.39</c:v>
                </c:pt>
                <c:pt idx="155">
                  <c:v>9638.94</c:v>
                </c:pt>
                <c:pt idx="156">
                  <c:v>9725.9599999999991</c:v>
                </c:pt>
                <c:pt idx="157">
                  <c:v>9711.9699999999993</c:v>
                </c:pt>
                <c:pt idx="158">
                  <c:v>9731.18</c:v>
                </c:pt>
                <c:pt idx="159">
                  <c:v>9732.74</c:v>
                </c:pt>
                <c:pt idx="160">
                  <c:v>9817.18</c:v>
                </c:pt>
                <c:pt idx="161">
                  <c:v>9750.9699999999993</c:v>
                </c:pt>
                <c:pt idx="162">
                  <c:v>9576.59</c:v>
                </c:pt>
                <c:pt idx="163">
                  <c:v>9221.2800000000007</c:v>
                </c:pt>
                <c:pt idx="164">
                  <c:v>8965.61</c:v>
                </c:pt>
                <c:pt idx="165">
                  <c:v>8980.7800000000007</c:v>
                </c:pt>
                <c:pt idx="166">
                  <c:v>8566.48</c:v>
                </c:pt>
                <c:pt idx="167">
                  <c:v>8567.3700000000008</c:v>
                </c:pt>
                <c:pt idx="168">
                  <c:v>8952.17</c:v>
                </c:pt>
                <c:pt idx="169">
                  <c:v>8684.09</c:v>
                </c:pt>
                <c:pt idx="170">
                  <c:v>9018.09</c:v>
                </c:pt>
                <c:pt idx="171">
                  <c:v>8738.59</c:v>
                </c:pt>
                <c:pt idx="172">
                  <c:v>8575.6200000000008</c:v>
                </c:pt>
                <c:pt idx="173">
                  <c:v>7950.68</c:v>
                </c:pt>
                <c:pt idx="174">
                  <c:v>8344.25</c:v>
                </c:pt>
                <c:pt idx="175">
                  <c:v>7952.05</c:v>
                </c:pt>
                <c:pt idx="176">
                  <c:v>7201.8</c:v>
                </c:pt>
                <c:pt idx="177">
                  <c:v>7874.88</c:v>
                </c:pt>
                <c:pt idx="178">
                  <c:v>6904.59</c:v>
                </c:pt>
                <c:pt idx="179">
                  <c:v>7334.78</c:v>
                </c:pt>
                <c:pt idx="180">
                  <c:v>6989.84</c:v>
                </c:pt>
                <c:pt idx="181">
                  <c:v>7150.58</c:v>
                </c:pt>
                <c:pt idx="182">
                  <c:v>6879.52</c:v>
                </c:pt>
                <c:pt idx="183">
                  <c:v>6860.67</c:v>
                </c:pt>
                <c:pt idx="184">
                  <c:v>7417.86</c:v>
                </c:pt>
                <c:pt idx="185">
                  <c:v>7384.3</c:v>
                </c:pt>
                <c:pt idx="186">
                  <c:v>7797.54</c:v>
                </c:pt>
                <c:pt idx="187">
                  <c:v>7502.38</c:v>
                </c:pt>
                <c:pt idx="188">
                  <c:v>7774.15</c:v>
                </c:pt>
                <c:pt idx="189">
                  <c:v>7700.1</c:v>
                </c:pt>
                <c:pt idx="190">
                  <c:v>7360.58</c:v>
                </c:pt>
                <c:pt idx="191">
                  <c:v>7487.31</c:v>
                </c:pt>
                <c:pt idx="192">
                  <c:v>7373.08</c:v>
                </c:pt>
                <c:pt idx="193">
                  <c:v>7913.24</c:v>
                </c:pt>
                <c:pt idx="194">
                  <c:v>7887.26</c:v>
                </c:pt>
                <c:pt idx="195">
                  <c:v>8090.9</c:v>
                </c:pt>
                <c:pt idx="196">
                  <c:v>8153.58</c:v>
                </c:pt>
                <c:pt idx="197">
                  <c:v>8192.42</c:v>
                </c:pt>
                <c:pt idx="198">
                  <c:v>8515.74</c:v>
                </c:pt>
                <c:pt idx="199">
                  <c:v>8393.18</c:v>
                </c:pt>
                <c:pt idx="200">
                  <c:v>8532.36</c:v>
                </c:pt>
                <c:pt idx="201">
                  <c:v>8650.14</c:v>
                </c:pt>
              </c:numCache>
            </c:numRef>
          </c:val>
          <c:smooth val="0"/>
        </c:ser>
        <c:dLbls>
          <c:showLegendKey val="0"/>
          <c:showVal val="0"/>
          <c:showCatName val="0"/>
          <c:showSerName val="0"/>
          <c:showPercent val="0"/>
          <c:showBubbleSize val="0"/>
        </c:dLbls>
        <c:marker val="1"/>
        <c:smooth val="0"/>
        <c:axId val="143637888"/>
        <c:axId val="143664256"/>
      </c:lineChart>
      <c:dateAx>
        <c:axId val="143637888"/>
        <c:scaling>
          <c:orientation val="minMax"/>
        </c:scaling>
        <c:delete val="0"/>
        <c:axPos val="b"/>
        <c:numFmt formatCode="m/d/yyyy" sourceLinked="1"/>
        <c:majorTickMark val="out"/>
        <c:minorTickMark val="none"/>
        <c:tickLblPos val="nextTo"/>
        <c:crossAx val="143664256"/>
        <c:crosses val="autoZero"/>
        <c:auto val="1"/>
        <c:lblOffset val="100"/>
        <c:baseTimeUnit val="days"/>
      </c:dateAx>
      <c:valAx>
        <c:axId val="143664256"/>
        <c:scaling>
          <c:orientation val="minMax"/>
          <c:min val="6500"/>
        </c:scaling>
        <c:delete val="0"/>
        <c:axPos val="l"/>
        <c:majorGridlines/>
        <c:numFmt formatCode="#,#00.00" sourceLinked="1"/>
        <c:majorTickMark val="out"/>
        <c:minorTickMark val="none"/>
        <c:tickLblPos val="nextTo"/>
        <c:crossAx val="14363788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200"/>
              <a:t>S&amp;P500</a:t>
            </a:r>
            <a:r>
              <a:rPr lang="en-US" altLang="ko-KR" sz="1200" baseline="0"/>
              <a:t> </a:t>
            </a:r>
            <a:r>
              <a:rPr lang="ko-KR" altLang="en-US" sz="1200" baseline="0"/>
              <a:t>지수</a:t>
            </a:r>
            <a:endParaRPr lang="ko-KR" altLang="en-US" sz="1200"/>
          </a:p>
        </c:rich>
      </c:tx>
      <c:layout/>
      <c:overlay val="0"/>
    </c:title>
    <c:autoTitleDeleted val="0"/>
    <c:plotArea>
      <c:layout/>
      <c:lineChart>
        <c:grouping val="standard"/>
        <c:varyColors val="0"/>
        <c:ser>
          <c:idx val="0"/>
          <c:order val="0"/>
          <c:marker>
            <c:symbol val="none"/>
          </c:marker>
          <c:cat>
            <c:numRef>
              <c:f>해외!$F$6:$F$207</c:f>
              <c:numCache>
                <c:formatCode>m/d/yyyy</c:formatCode>
                <c:ptCount val="202"/>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pt idx="183">
                  <c:v>43913</c:v>
                </c:pt>
                <c:pt idx="184">
                  <c:v>43914</c:v>
                </c:pt>
                <c:pt idx="185">
                  <c:v>43915</c:v>
                </c:pt>
                <c:pt idx="186">
                  <c:v>43916</c:v>
                </c:pt>
                <c:pt idx="187">
                  <c:v>43917</c:v>
                </c:pt>
                <c:pt idx="188">
                  <c:v>43920</c:v>
                </c:pt>
                <c:pt idx="189">
                  <c:v>43921</c:v>
                </c:pt>
                <c:pt idx="190">
                  <c:v>43922</c:v>
                </c:pt>
                <c:pt idx="191">
                  <c:v>43923</c:v>
                </c:pt>
                <c:pt idx="192">
                  <c:v>43924</c:v>
                </c:pt>
                <c:pt idx="193">
                  <c:v>43927</c:v>
                </c:pt>
                <c:pt idx="194">
                  <c:v>43928</c:v>
                </c:pt>
                <c:pt idx="195">
                  <c:v>43929</c:v>
                </c:pt>
                <c:pt idx="196">
                  <c:v>43930</c:v>
                </c:pt>
                <c:pt idx="197">
                  <c:v>43934</c:v>
                </c:pt>
                <c:pt idx="198">
                  <c:v>43935</c:v>
                </c:pt>
                <c:pt idx="199">
                  <c:v>43936</c:v>
                </c:pt>
                <c:pt idx="200">
                  <c:v>43937</c:v>
                </c:pt>
                <c:pt idx="201">
                  <c:v>43938</c:v>
                </c:pt>
              </c:numCache>
            </c:numRef>
          </c:cat>
          <c:val>
            <c:numRef>
              <c:f>해외!$G$6:$G$207</c:f>
              <c:numCache>
                <c:formatCode>#,#00.00</c:formatCode>
                <c:ptCount val="202"/>
                <c:pt idx="0">
                  <c:v>2964.33</c:v>
                </c:pt>
                <c:pt idx="1">
                  <c:v>2973.01</c:v>
                </c:pt>
                <c:pt idx="2">
                  <c:v>2995.82</c:v>
                </c:pt>
                <c:pt idx="3">
                  <c:v>2990.41</c:v>
                </c:pt>
                <c:pt idx="4">
                  <c:v>2975.95</c:v>
                </c:pt>
                <c:pt idx="5">
                  <c:v>2979.63</c:v>
                </c:pt>
                <c:pt idx="6">
                  <c:v>2993.07</c:v>
                </c:pt>
                <c:pt idx="7">
                  <c:v>2999.91</c:v>
                </c:pt>
                <c:pt idx="8">
                  <c:v>3013.77</c:v>
                </c:pt>
                <c:pt idx="9">
                  <c:v>3014.3</c:v>
                </c:pt>
                <c:pt idx="10">
                  <c:v>3004.04</c:v>
                </c:pt>
                <c:pt idx="11">
                  <c:v>2984.42</c:v>
                </c:pt>
                <c:pt idx="12">
                  <c:v>2995.11</c:v>
                </c:pt>
                <c:pt idx="13">
                  <c:v>2976.61</c:v>
                </c:pt>
                <c:pt idx="14">
                  <c:v>2985.03</c:v>
                </c:pt>
                <c:pt idx="15">
                  <c:v>3005.47</c:v>
                </c:pt>
                <c:pt idx="16">
                  <c:v>3019.56</c:v>
                </c:pt>
                <c:pt idx="17">
                  <c:v>3003.67</c:v>
                </c:pt>
                <c:pt idx="18">
                  <c:v>3025.86</c:v>
                </c:pt>
                <c:pt idx="19">
                  <c:v>3020.97</c:v>
                </c:pt>
                <c:pt idx="20">
                  <c:v>3013.18</c:v>
                </c:pt>
                <c:pt idx="21">
                  <c:v>2980.38</c:v>
                </c:pt>
                <c:pt idx="22">
                  <c:v>2953.56</c:v>
                </c:pt>
                <c:pt idx="23">
                  <c:v>2932.05</c:v>
                </c:pt>
                <c:pt idx="24">
                  <c:v>2844.74</c:v>
                </c:pt>
                <c:pt idx="25">
                  <c:v>2881.77</c:v>
                </c:pt>
                <c:pt idx="26">
                  <c:v>2883.98</c:v>
                </c:pt>
                <c:pt idx="27">
                  <c:v>2938.09</c:v>
                </c:pt>
                <c:pt idx="28">
                  <c:v>2918.65</c:v>
                </c:pt>
                <c:pt idx="29">
                  <c:v>2883.75</c:v>
                </c:pt>
                <c:pt idx="30">
                  <c:v>2926.32</c:v>
                </c:pt>
                <c:pt idx="31">
                  <c:v>2840.6</c:v>
                </c:pt>
                <c:pt idx="32">
                  <c:v>2847.6</c:v>
                </c:pt>
                <c:pt idx="33">
                  <c:v>2888.68</c:v>
                </c:pt>
                <c:pt idx="34">
                  <c:v>2923.65</c:v>
                </c:pt>
                <c:pt idx="35">
                  <c:v>2900.51</c:v>
                </c:pt>
                <c:pt idx="36">
                  <c:v>2924.43</c:v>
                </c:pt>
                <c:pt idx="37">
                  <c:v>2922.95</c:v>
                </c:pt>
                <c:pt idx="38">
                  <c:v>2847.11</c:v>
                </c:pt>
                <c:pt idx="39">
                  <c:v>2878.38</c:v>
                </c:pt>
                <c:pt idx="40">
                  <c:v>2869.16</c:v>
                </c:pt>
                <c:pt idx="41">
                  <c:v>2887.94</c:v>
                </c:pt>
                <c:pt idx="42">
                  <c:v>2924.58</c:v>
                </c:pt>
                <c:pt idx="43">
                  <c:v>2926.46</c:v>
                </c:pt>
                <c:pt idx="44">
                  <c:v>2906.27</c:v>
                </c:pt>
                <c:pt idx="45">
                  <c:v>2937.78</c:v>
                </c:pt>
                <c:pt idx="46">
                  <c:v>2976</c:v>
                </c:pt>
                <c:pt idx="47">
                  <c:v>2978.71</c:v>
                </c:pt>
                <c:pt idx="48">
                  <c:v>2978.43</c:v>
                </c:pt>
                <c:pt idx="49">
                  <c:v>2979.39</c:v>
                </c:pt>
                <c:pt idx="50">
                  <c:v>3000.93</c:v>
                </c:pt>
                <c:pt idx="51">
                  <c:v>3009.57</c:v>
                </c:pt>
                <c:pt idx="52">
                  <c:v>3007.39</c:v>
                </c:pt>
                <c:pt idx="53">
                  <c:v>2997.96</c:v>
                </c:pt>
                <c:pt idx="54">
                  <c:v>3005.7</c:v>
                </c:pt>
                <c:pt idx="55">
                  <c:v>3006.73</c:v>
                </c:pt>
                <c:pt idx="56">
                  <c:v>3006.79</c:v>
                </c:pt>
                <c:pt idx="57">
                  <c:v>2992.07</c:v>
                </c:pt>
                <c:pt idx="58">
                  <c:v>2991.78</c:v>
                </c:pt>
                <c:pt idx="59">
                  <c:v>2966.6</c:v>
                </c:pt>
                <c:pt idx="60">
                  <c:v>2984.87</c:v>
                </c:pt>
                <c:pt idx="61">
                  <c:v>2977.62</c:v>
                </c:pt>
                <c:pt idx="62">
                  <c:v>2961.79</c:v>
                </c:pt>
                <c:pt idx="63">
                  <c:v>2976.74</c:v>
                </c:pt>
                <c:pt idx="64">
                  <c:v>2940.25</c:v>
                </c:pt>
                <c:pt idx="65">
                  <c:v>2887.61</c:v>
                </c:pt>
                <c:pt idx="66">
                  <c:v>2910.63</c:v>
                </c:pt>
                <c:pt idx="67">
                  <c:v>2952.01</c:v>
                </c:pt>
                <c:pt idx="68">
                  <c:v>2938.79</c:v>
                </c:pt>
                <c:pt idx="69">
                  <c:v>2893.06</c:v>
                </c:pt>
                <c:pt idx="70">
                  <c:v>2919.4</c:v>
                </c:pt>
                <c:pt idx="71">
                  <c:v>2938.13</c:v>
                </c:pt>
                <c:pt idx="72">
                  <c:v>2970.27</c:v>
                </c:pt>
                <c:pt idx="73">
                  <c:v>2966.15</c:v>
                </c:pt>
                <c:pt idx="74">
                  <c:v>2995.68</c:v>
                </c:pt>
                <c:pt idx="75">
                  <c:v>2989.69</c:v>
                </c:pt>
                <c:pt idx="76">
                  <c:v>2997.95</c:v>
                </c:pt>
                <c:pt idx="77">
                  <c:v>2986.2</c:v>
                </c:pt>
                <c:pt idx="78">
                  <c:v>3006.72</c:v>
                </c:pt>
                <c:pt idx="79">
                  <c:v>2995.99</c:v>
                </c:pt>
                <c:pt idx="80">
                  <c:v>3004.52</c:v>
                </c:pt>
                <c:pt idx="81">
                  <c:v>3010.29</c:v>
                </c:pt>
                <c:pt idx="82">
                  <c:v>3022.55</c:v>
                </c:pt>
                <c:pt idx="83">
                  <c:v>3039.42</c:v>
                </c:pt>
                <c:pt idx="84">
                  <c:v>3036.89</c:v>
                </c:pt>
                <c:pt idx="85">
                  <c:v>3046.77</c:v>
                </c:pt>
                <c:pt idx="86">
                  <c:v>3037.56</c:v>
                </c:pt>
                <c:pt idx="87">
                  <c:v>3066.91</c:v>
                </c:pt>
                <c:pt idx="88">
                  <c:v>3078.27</c:v>
                </c:pt>
                <c:pt idx="89">
                  <c:v>3074.62</c:v>
                </c:pt>
                <c:pt idx="90">
                  <c:v>3076.78</c:v>
                </c:pt>
                <c:pt idx="91">
                  <c:v>3085.18</c:v>
                </c:pt>
                <c:pt idx="92">
                  <c:v>3093.08</c:v>
                </c:pt>
                <c:pt idx="93">
                  <c:v>3087.01</c:v>
                </c:pt>
                <c:pt idx="94">
                  <c:v>3091.84</c:v>
                </c:pt>
                <c:pt idx="95">
                  <c:v>3094.04</c:v>
                </c:pt>
                <c:pt idx="96">
                  <c:v>3096.63</c:v>
                </c:pt>
                <c:pt idx="97">
                  <c:v>3120.46</c:v>
                </c:pt>
                <c:pt idx="98">
                  <c:v>3122.03</c:v>
                </c:pt>
                <c:pt idx="99">
                  <c:v>3120.18</c:v>
                </c:pt>
                <c:pt idx="100">
                  <c:v>3108.46</c:v>
                </c:pt>
                <c:pt idx="101">
                  <c:v>3103.54</c:v>
                </c:pt>
                <c:pt idx="102">
                  <c:v>3110.29</c:v>
                </c:pt>
                <c:pt idx="103">
                  <c:v>3133.64</c:v>
                </c:pt>
                <c:pt idx="104">
                  <c:v>3140.52</c:v>
                </c:pt>
                <c:pt idx="105">
                  <c:v>3153.63</c:v>
                </c:pt>
                <c:pt idx="106">
                  <c:v>3140.98</c:v>
                </c:pt>
                <c:pt idx="107">
                  <c:v>3113.87</c:v>
                </c:pt>
                <c:pt idx="108">
                  <c:v>3093.2</c:v>
                </c:pt>
                <c:pt idx="109">
                  <c:v>3112.76</c:v>
                </c:pt>
                <c:pt idx="110">
                  <c:v>3117.43</c:v>
                </c:pt>
                <c:pt idx="111">
                  <c:v>3145.91</c:v>
                </c:pt>
                <c:pt idx="112">
                  <c:v>3135.96</c:v>
                </c:pt>
                <c:pt idx="113">
                  <c:v>3132.52</c:v>
                </c:pt>
                <c:pt idx="114">
                  <c:v>3141.63</c:v>
                </c:pt>
                <c:pt idx="115">
                  <c:v>3168.57</c:v>
                </c:pt>
                <c:pt idx="116">
                  <c:v>3168.8</c:v>
                </c:pt>
                <c:pt idx="117">
                  <c:v>3191.45</c:v>
                </c:pt>
                <c:pt idx="118">
                  <c:v>3192.52</c:v>
                </c:pt>
                <c:pt idx="119">
                  <c:v>3191.14</c:v>
                </c:pt>
                <c:pt idx="120">
                  <c:v>3205.37</c:v>
                </c:pt>
                <c:pt idx="121">
                  <c:v>3221.22</c:v>
                </c:pt>
                <c:pt idx="122">
                  <c:v>3224.01</c:v>
                </c:pt>
                <c:pt idx="123">
                  <c:v>3223.38</c:v>
                </c:pt>
                <c:pt idx="124">
                  <c:v>3239.91</c:v>
                </c:pt>
                <c:pt idx="125">
                  <c:v>3240.02</c:v>
                </c:pt>
                <c:pt idx="126">
                  <c:v>3221.29</c:v>
                </c:pt>
                <c:pt idx="127">
                  <c:v>3230.78</c:v>
                </c:pt>
                <c:pt idx="128">
                  <c:v>3257.85</c:v>
                </c:pt>
                <c:pt idx="129">
                  <c:v>3234.85</c:v>
                </c:pt>
                <c:pt idx="130">
                  <c:v>3246.28</c:v>
                </c:pt>
                <c:pt idx="131">
                  <c:v>3237.18</c:v>
                </c:pt>
                <c:pt idx="132">
                  <c:v>3253.05</c:v>
                </c:pt>
                <c:pt idx="133">
                  <c:v>3274.7</c:v>
                </c:pt>
                <c:pt idx="134">
                  <c:v>3265.35</c:v>
                </c:pt>
                <c:pt idx="135">
                  <c:v>3288.13</c:v>
                </c:pt>
                <c:pt idx="136">
                  <c:v>3283.15</c:v>
                </c:pt>
                <c:pt idx="137">
                  <c:v>3289.29</c:v>
                </c:pt>
                <c:pt idx="138">
                  <c:v>3316.81</c:v>
                </c:pt>
                <c:pt idx="139">
                  <c:v>3329.62</c:v>
                </c:pt>
                <c:pt idx="140">
                  <c:v>3320.79</c:v>
                </c:pt>
                <c:pt idx="141">
                  <c:v>3321.75</c:v>
                </c:pt>
                <c:pt idx="142">
                  <c:v>3325.54</c:v>
                </c:pt>
                <c:pt idx="143">
                  <c:v>3295.47</c:v>
                </c:pt>
                <c:pt idx="144">
                  <c:v>3243.63</c:v>
                </c:pt>
                <c:pt idx="145">
                  <c:v>3276.24</c:v>
                </c:pt>
                <c:pt idx="146">
                  <c:v>3273.4</c:v>
                </c:pt>
                <c:pt idx="147">
                  <c:v>3283.66</c:v>
                </c:pt>
                <c:pt idx="148">
                  <c:v>3225.52</c:v>
                </c:pt>
                <c:pt idx="149">
                  <c:v>3248.92</c:v>
                </c:pt>
                <c:pt idx="150">
                  <c:v>3297.59</c:v>
                </c:pt>
                <c:pt idx="151">
                  <c:v>3334.69</c:v>
                </c:pt>
                <c:pt idx="152">
                  <c:v>3345.78</c:v>
                </c:pt>
                <c:pt idx="153">
                  <c:v>3327.71</c:v>
                </c:pt>
                <c:pt idx="154">
                  <c:v>3352.09</c:v>
                </c:pt>
                <c:pt idx="155">
                  <c:v>3357.75</c:v>
                </c:pt>
                <c:pt idx="156">
                  <c:v>3379.45</c:v>
                </c:pt>
                <c:pt idx="157">
                  <c:v>3373.94</c:v>
                </c:pt>
                <c:pt idx="158">
                  <c:v>3380.16</c:v>
                </c:pt>
                <c:pt idx="159">
                  <c:v>3370.29</c:v>
                </c:pt>
                <c:pt idx="160">
                  <c:v>3386.15</c:v>
                </c:pt>
                <c:pt idx="161">
                  <c:v>3373.23</c:v>
                </c:pt>
                <c:pt idx="162">
                  <c:v>3337.75</c:v>
                </c:pt>
                <c:pt idx="163">
                  <c:v>3225.89</c:v>
                </c:pt>
                <c:pt idx="164">
                  <c:v>3128.21</c:v>
                </c:pt>
                <c:pt idx="165">
                  <c:v>3116.39</c:v>
                </c:pt>
                <c:pt idx="166">
                  <c:v>2978.76</c:v>
                </c:pt>
                <c:pt idx="167">
                  <c:v>2954.22</c:v>
                </c:pt>
                <c:pt idx="168">
                  <c:v>3090.23</c:v>
                </c:pt>
                <c:pt idx="169">
                  <c:v>3003.37</c:v>
                </c:pt>
                <c:pt idx="170">
                  <c:v>3130.12</c:v>
                </c:pt>
                <c:pt idx="171">
                  <c:v>3023.94</c:v>
                </c:pt>
                <c:pt idx="172">
                  <c:v>2972.37</c:v>
                </c:pt>
                <c:pt idx="173">
                  <c:v>2746.56</c:v>
                </c:pt>
                <c:pt idx="174">
                  <c:v>2882.23</c:v>
                </c:pt>
                <c:pt idx="175">
                  <c:v>2741.38</c:v>
                </c:pt>
                <c:pt idx="176">
                  <c:v>2480.64</c:v>
                </c:pt>
                <c:pt idx="177">
                  <c:v>2711.02</c:v>
                </c:pt>
                <c:pt idx="178">
                  <c:v>2386.13</c:v>
                </c:pt>
                <c:pt idx="179">
                  <c:v>2529.19</c:v>
                </c:pt>
                <c:pt idx="180">
                  <c:v>2398.1</c:v>
                </c:pt>
                <c:pt idx="181">
                  <c:v>2409.39</c:v>
                </c:pt>
                <c:pt idx="182">
                  <c:v>2304.92</c:v>
                </c:pt>
                <c:pt idx="183">
                  <c:v>2220.4</c:v>
                </c:pt>
                <c:pt idx="184">
                  <c:v>2438.1</c:v>
                </c:pt>
                <c:pt idx="185">
                  <c:v>2467</c:v>
                </c:pt>
                <c:pt idx="186">
                  <c:v>2608</c:v>
                </c:pt>
                <c:pt idx="187">
                  <c:v>2524.1</c:v>
                </c:pt>
                <c:pt idx="188">
                  <c:v>2611.1999999999998</c:v>
                </c:pt>
                <c:pt idx="189">
                  <c:v>2569.6999999999998</c:v>
                </c:pt>
                <c:pt idx="190">
                  <c:v>2448</c:v>
                </c:pt>
                <c:pt idx="191">
                  <c:v>2516.4</c:v>
                </c:pt>
                <c:pt idx="192">
                  <c:v>2482.6999999999998</c:v>
                </c:pt>
                <c:pt idx="193">
                  <c:v>2644.6</c:v>
                </c:pt>
                <c:pt idx="194">
                  <c:v>2642</c:v>
                </c:pt>
                <c:pt idx="195">
                  <c:v>2734.9</c:v>
                </c:pt>
                <c:pt idx="196">
                  <c:v>2779.8</c:v>
                </c:pt>
                <c:pt idx="197">
                  <c:v>2761.63</c:v>
                </c:pt>
                <c:pt idx="198">
                  <c:v>2846.06</c:v>
                </c:pt>
                <c:pt idx="199">
                  <c:v>2783.36</c:v>
                </c:pt>
                <c:pt idx="200">
                  <c:v>2799.55</c:v>
                </c:pt>
                <c:pt idx="201">
                  <c:v>2874.56</c:v>
                </c:pt>
              </c:numCache>
            </c:numRef>
          </c:val>
          <c:smooth val="0"/>
        </c:ser>
        <c:dLbls>
          <c:showLegendKey val="0"/>
          <c:showVal val="0"/>
          <c:showCatName val="0"/>
          <c:showSerName val="0"/>
          <c:showPercent val="0"/>
          <c:showBubbleSize val="0"/>
        </c:dLbls>
        <c:marker val="1"/>
        <c:smooth val="0"/>
        <c:axId val="143676160"/>
        <c:axId val="143677696"/>
      </c:lineChart>
      <c:dateAx>
        <c:axId val="143676160"/>
        <c:scaling>
          <c:orientation val="minMax"/>
        </c:scaling>
        <c:delete val="0"/>
        <c:axPos val="b"/>
        <c:numFmt formatCode="m/d/yyyy" sourceLinked="1"/>
        <c:majorTickMark val="out"/>
        <c:minorTickMark val="none"/>
        <c:tickLblPos val="nextTo"/>
        <c:crossAx val="143677696"/>
        <c:crosses val="autoZero"/>
        <c:auto val="1"/>
        <c:lblOffset val="100"/>
        <c:baseTimeUnit val="days"/>
      </c:dateAx>
      <c:valAx>
        <c:axId val="143677696"/>
        <c:scaling>
          <c:orientation val="minMax"/>
          <c:min val="2000"/>
        </c:scaling>
        <c:delete val="0"/>
        <c:axPos val="l"/>
        <c:majorGridlines/>
        <c:numFmt formatCode="#,#00.00" sourceLinked="1"/>
        <c:majorTickMark val="out"/>
        <c:minorTickMark val="none"/>
        <c:tickLblPos val="nextTo"/>
        <c:crossAx val="143676160"/>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필라델</a:t>
            </a:r>
            <a:r>
              <a:rPr lang="en-US" altLang="ko-KR" sz="1200"/>
              <a:t>-</a:t>
            </a:r>
            <a:r>
              <a:rPr lang="ko-KR" altLang="en-US" sz="1200"/>
              <a:t>반도체 지수</a:t>
            </a:r>
          </a:p>
        </c:rich>
      </c:tx>
      <c:layout/>
      <c:overlay val="0"/>
    </c:title>
    <c:autoTitleDeleted val="0"/>
    <c:plotArea>
      <c:layout/>
      <c:lineChart>
        <c:grouping val="standard"/>
        <c:varyColors val="0"/>
        <c:ser>
          <c:idx val="0"/>
          <c:order val="0"/>
          <c:marker>
            <c:symbol val="none"/>
          </c:marker>
          <c:cat>
            <c:numRef>
              <c:f>해외!$H$6:$H$207</c:f>
              <c:numCache>
                <c:formatCode>m/d/yyyy</c:formatCode>
                <c:ptCount val="202"/>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pt idx="183">
                  <c:v>43913</c:v>
                </c:pt>
                <c:pt idx="184">
                  <c:v>43914</c:v>
                </c:pt>
                <c:pt idx="185">
                  <c:v>43915</c:v>
                </c:pt>
                <c:pt idx="186">
                  <c:v>43916</c:v>
                </c:pt>
                <c:pt idx="187">
                  <c:v>43917</c:v>
                </c:pt>
                <c:pt idx="188">
                  <c:v>43920</c:v>
                </c:pt>
                <c:pt idx="189">
                  <c:v>43921</c:v>
                </c:pt>
                <c:pt idx="190">
                  <c:v>43922</c:v>
                </c:pt>
                <c:pt idx="191">
                  <c:v>43923</c:v>
                </c:pt>
                <c:pt idx="192">
                  <c:v>43924</c:v>
                </c:pt>
                <c:pt idx="193">
                  <c:v>43927</c:v>
                </c:pt>
                <c:pt idx="194">
                  <c:v>43928</c:v>
                </c:pt>
                <c:pt idx="195">
                  <c:v>43929</c:v>
                </c:pt>
                <c:pt idx="196">
                  <c:v>43930</c:v>
                </c:pt>
                <c:pt idx="197">
                  <c:v>43934</c:v>
                </c:pt>
                <c:pt idx="198">
                  <c:v>43935</c:v>
                </c:pt>
                <c:pt idx="199">
                  <c:v>43936</c:v>
                </c:pt>
                <c:pt idx="200">
                  <c:v>43937</c:v>
                </c:pt>
                <c:pt idx="201">
                  <c:v>43938</c:v>
                </c:pt>
              </c:numCache>
            </c:numRef>
          </c:cat>
          <c:val>
            <c:numRef>
              <c:f>해외!$I$6:$I$207</c:f>
              <c:numCache>
                <c:formatCode>#,#00.00</c:formatCode>
                <c:ptCount val="202"/>
                <c:pt idx="0">
                  <c:v>1497.55</c:v>
                </c:pt>
                <c:pt idx="1">
                  <c:v>1476.83</c:v>
                </c:pt>
                <c:pt idx="2">
                  <c:v>1470.49</c:v>
                </c:pt>
                <c:pt idx="3">
                  <c:v>1461.7</c:v>
                </c:pt>
                <c:pt idx="4">
                  <c:v>1450.41</c:v>
                </c:pt>
                <c:pt idx="5">
                  <c:v>1461.21</c:v>
                </c:pt>
                <c:pt idx="6">
                  <c:v>1471.51</c:v>
                </c:pt>
                <c:pt idx="7">
                  <c:v>1476.28</c:v>
                </c:pt>
                <c:pt idx="8">
                  <c:v>1504.28</c:v>
                </c:pt>
                <c:pt idx="9">
                  <c:v>1515.92</c:v>
                </c:pt>
                <c:pt idx="10">
                  <c:v>1499.64</c:v>
                </c:pt>
                <c:pt idx="11">
                  <c:v>1503.87</c:v>
                </c:pt>
                <c:pt idx="12">
                  <c:v>1526.97</c:v>
                </c:pt>
                <c:pt idx="13">
                  <c:v>1523.91</c:v>
                </c:pt>
                <c:pt idx="14">
                  <c:v>1554.09</c:v>
                </c:pt>
                <c:pt idx="15">
                  <c:v>1573.27</c:v>
                </c:pt>
                <c:pt idx="16">
                  <c:v>1622.02</c:v>
                </c:pt>
                <c:pt idx="17">
                  <c:v>1594.12</c:v>
                </c:pt>
                <c:pt idx="18">
                  <c:v>1593.86</c:v>
                </c:pt>
                <c:pt idx="19">
                  <c:v>1598.02</c:v>
                </c:pt>
                <c:pt idx="20">
                  <c:v>1593.82</c:v>
                </c:pt>
                <c:pt idx="21">
                  <c:v>1542.44</c:v>
                </c:pt>
                <c:pt idx="22">
                  <c:v>1511.98</c:v>
                </c:pt>
                <c:pt idx="23">
                  <c:v>1488.43</c:v>
                </c:pt>
                <c:pt idx="24">
                  <c:v>1423.52</c:v>
                </c:pt>
                <c:pt idx="25">
                  <c:v>1441.77</c:v>
                </c:pt>
                <c:pt idx="26">
                  <c:v>1452.12</c:v>
                </c:pt>
                <c:pt idx="27">
                  <c:v>1491.26</c:v>
                </c:pt>
                <c:pt idx="28">
                  <c:v>1464.34</c:v>
                </c:pt>
                <c:pt idx="29">
                  <c:v>1446.98</c:v>
                </c:pt>
                <c:pt idx="30">
                  <c:v>1489.66</c:v>
                </c:pt>
                <c:pt idx="31">
                  <c:v>1442.54</c:v>
                </c:pt>
                <c:pt idx="32">
                  <c:v>1439.29</c:v>
                </c:pt>
                <c:pt idx="33">
                  <c:v>1479.25</c:v>
                </c:pt>
                <c:pt idx="34">
                  <c:v>1506.99</c:v>
                </c:pt>
                <c:pt idx="35">
                  <c:v>1498.9</c:v>
                </c:pt>
                <c:pt idx="36">
                  <c:v>1512.72</c:v>
                </c:pt>
                <c:pt idx="37">
                  <c:v>1512.25</c:v>
                </c:pt>
                <c:pt idx="38">
                  <c:v>1446.38</c:v>
                </c:pt>
                <c:pt idx="39">
                  <c:v>1458.88</c:v>
                </c:pt>
                <c:pt idx="40">
                  <c:v>1454.12</c:v>
                </c:pt>
                <c:pt idx="41">
                  <c:v>1462.85</c:v>
                </c:pt>
                <c:pt idx="42">
                  <c:v>1495.82</c:v>
                </c:pt>
                <c:pt idx="43">
                  <c:v>1504.92</c:v>
                </c:pt>
                <c:pt idx="44">
                  <c:v>1478.32</c:v>
                </c:pt>
                <c:pt idx="45">
                  <c:v>1519.55</c:v>
                </c:pt>
                <c:pt idx="46">
                  <c:v>1566.21</c:v>
                </c:pt>
                <c:pt idx="47">
                  <c:v>1568.34</c:v>
                </c:pt>
                <c:pt idx="48">
                  <c:v>1576.39</c:v>
                </c:pt>
                <c:pt idx="49">
                  <c:v>1583.15</c:v>
                </c:pt>
                <c:pt idx="50">
                  <c:v>1606.19</c:v>
                </c:pt>
                <c:pt idx="51">
                  <c:v>1610.79</c:v>
                </c:pt>
                <c:pt idx="52">
                  <c:v>1605.65</c:v>
                </c:pt>
                <c:pt idx="53">
                  <c:v>1594.49</c:v>
                </c:pt>
                <c:pt idx="54">
                  <c:v>1599.74</c:v>
                </c:pt>
                <c:pt idx="55">
                  <c:v>1600.95</c:v>
                </c:pt>
                <c:pt idx="56">
                  <c:v>1592.07</c:v>
                </c:pt>
                <c:pt idx="57">
                  <c:v>1563</c:v>
                </c:pt>
                <c:pt idx="58">
                  <c:v>1578.09</c:v>
                </c:pt>
                <c:pt idx="59">
                  <c:v>1551.99</c:v>
                </c:pt>
                <c:pt idx="60">
                  <c:v>1579.56</c:v>
                </c:pt>
                <c:pt idx="61">
                  <c:v>1580.1</c:v>
                </c:pt>
                <c:pt idx="62">
                  <c:v>1542.87</c:v>
                </c:pt>
                <c:pt idx="63">
                  <c:v>1558.75</c:v>
                </c:pt>
                <c:pt idx="64">
                  <c:v>1544.2</c:v>
                </c:pt>
                <c:pt idx="65">
                  <c:v>1519.77</c:v>
                </c:pt>
                <c:pt idx="66">
                  <c:v>1545.76</c:v>
                </c:pt>
                <c:pt idx="67">
                  <c:v>1574.39</c:v>
                </c:pt>
                <c:pt idx="68">
                  <c:v>1563.17</c:v>
                </c:pt>
                <c:pt idx="69">
                  <c:v>1514.45</c:v>
                </c:pt>
                <c:pt idx="70">
                  <c:v>1540.85</c:v>
                </c:pt>
                <c:pt idx="71">
                  <c:v>1555.79</c:v>
                </c:pt>
                <c:pt idx="72">
                  <c:v>1591.13</c:v>
                </c:pt>
                <c:pt idx="73">
                  <c:v>1590.4</c:v>
                </c:pt>
                <c:pt idx="74">
                  <c:v>1625.69</c:v>
                </c:pt>
                <c:pt idx="75">
                  <c:v>1601.79</c:v>
                </c:pt>
                <c:pt idx="76">
                  <c:v>1607.16</c:v>
                </c:pt>
                <c:pt idx="77">
                  <c:v>1590.09</c:v>
                </c:pt>
                <c:pt idx="78">
                  <c:v>1620.04</c:v>
                </c:pt>
                <c:pt idx="79">
                  <c:v>1607.6</c:v>
                </c:pt>
                <c:pt idx="80">
                  <c:v>1576.58</c:v>
                </c:pt>
                <c:pt idx="81">
                  <c:v>1615.51</c:v>
                </c:pt>
                <c:pt idx="82">
                  <c:v>1648.67</c:v>
                </c:pt>
                <c:pt idx="83">
                  <c:v>1677.57</c:v>
                </c:pt>
                <c:pt idx="84">
                  <c:v>1662.46</c:v>
                </c:pt>
                <c:pt idx="85">
                  <c:v>1661.46</c:v>
                </c:pt>
                <c:pt idx="86">
                  <c:v>1651.22</c:v>
                </c:pt>
                <c:pt idx="87">
                  <c:v>1689.93</c:v>
                </c:pt>
                <c:pt idx="88">
                  <c:v>1726.92</c:v>
                </c:pt>
                <c:pt idx="89">
                  <c:v>1730.15</c:v>
                </c:pt>
                <c:pt idx="90">
                  <c:v>1715.67</c:v>
                </c:pt>
                <c:pt idx="91">
                  <c:v>1727.68</c:v>
                </c:pt>
                <c:pt idx="92">
                  <c:v>1736.78</c:v>
                </c:pt>
                <c:pt idx="93">
                  <c:v>1727.59</c:v>
                </c:pt>
                <c:pt idx="94">
                  <c:v>1732.42</c:v>
                </c:pt>
                <c:pt idx="95">
                  <c:v>1732.86</c:v>
                </c:pt>
                <c:pt idx="96">
                  <c:v>1727.59</c:v>
                </c:pt>
                <c:pt idx="97">
                  <c:v>1742.93</c:v>
                </c:pt>
                <c:pt idx="98">
                  <c:v>1738.78</c:v>
                </c:pt>
                <c:pt idx="99">
                  <c:v>1730.5</c:v>
                </c:pt>
                <c:pt idx="100">
                  <c:v>1710.14</c:v>
                </c:pt>
                <c:pt idx="101">
                  <c:v>1690.83</c:v>
                </c:pt>
                <c:pt idx="102">
                  <c:v>1690.79</c:v>
                </c:pt>
                <c:pt idx="103">
                  <c:v>1731.95</c:v>
                </c:pt>
                <c:pt idx="104">
                  <c:v>1723.26</c:v>
                </c:pt>
                <c:pt idx="105">
                  <c:v>1735.91</c:v>
                </c:pt>
                <c:pt idx="106">
                  <c:v>1716.84</c:v>
                </c:pt>
                <c:pt idx="107">
                  <c:v>1691.75</c:v>
                </c:pt>
                <c:pt idx="108">
                  <c:v>1665.71</c:v>
                </c:pt>
                <c:pt idx="109">
                  <c:v>1691.45</c:v>
                </c:pt>
                <c:pt idx="110">
                  <c:v>1697.66</c:v>
                </c:pt>
                <c:pt idx="111">
                  <c:v>1724.21</c:v>
                </c:pt>
                <c:pt idx="112">
                  <c:v>1714.98</c:v>
                </c:pt>
                <c:pt idx="113">
                  <c:v>1720.9</c:v>
                </c:pt>
                <c:pt idx="114">
                  <c:v>1759.2</c:v>
                </c:pt>
                <c:pt idx="115">
                  <c:v>1806.87</c:v>
                </c:pt>
                <c:pt idx="116">
                  <c:v>1796.04</c:v>
                </c:pt>
                <c:pt idx="117">
                  <c:v>1813.31</c:v>
                </c:pt>
                <c:pt idx="118">
                  <c:v>1821.92</c:v>
                </c:pt>
                <c:pt idx="119">
                  <c:v>1820.29</c:v>
                </c:pt>
                <c:pt idx="120">
                  <c:v>1834.97</c:v>
                </c:pt>
                <c:pt idx="121">
                  <c:v>1853.87</c:v>
                </c:pt>
                <c:pt idx="122">
                  <c:v>1857.12</c:v>
                </c:pt>
                <c:pt idx="123">
                  <c:v>1862.2</c:v>
                </c:pt>
                <c:pt idx="124">
                  <c:v>1864.49</c:v>
                </c:pt>
                <c:pt idx="125">
                  <c:v>1858.59</c:v>
                </c:pt>
                <c:pt idx="126">
                  <c:v>1844.39</c:v>
                </c:pt>
                <c:pt idx="127">
                  <c:v>1849.62</c:v>
                </c:pt>
                <c:pt idx="128">
                  <c:v>1887.91</c:v>
                </c:pt>
                <c:pt idx="129">
                  <c:v>1853.98</c:v>
                </c:pt>
                <c:pt idx="130">
                  <c:v>1834.68</c:v>
                </c:pt>
                <c:pt idx="131">
                  <c:v>1867.28</c:v>
                </c:pt>
                <c:pt idx="132">
                  <c:v>1867.59</c:v>
                </c:pt>
                <c:pt idx="133">
                  <c:v>1884.66</c:v>
                </c:pt>
                <c:pt idx="134">
                  <c:v>1866.35</c:v>
                </c:pt>
                <c:pt idx="135">
                  <c:v>1890.79</c:v>
                </c:pt>
                <c:pt idx="136">
                  <c:v>1894.64</c:v>
                </c:pt>
                <c:pt idx="137">
                  <c:v>1872.16</c:v>
                </c:pt>
                <c:pt idx="138">
                  <c:v>1903.93</c:v>
                </c:pt>
                <c:pt idx="139">
                  <c:v>1916.62</c:v>
                </c:pt>
                <c:pt idx="140">
                  <c:v>1915</c:v>
                </c:pt>
                <c:pt idx="141">
                  <c:v>1930.23</c:v>
                </c:pt>
                <c:pt idx="142">
                  <c:v>1945.37</c:v>
                </c:pt>
                <c:pt idx="143">
                  <c:v>1924.03</c:v>
                </c:pt>
                <c:pt idx="144">
                  <c:v>1848.86</c:v>
                </c:pt>
                <c:pt idx="145">
                  <c:v>1893.27</c:v>
                </c:pt>
                <c:pt idx="146">
                  <c:v>1858.7</c:v>
                </c:pt>
                <c:pt idx="147">
                  <c:v>1855.8</c:v>
                </c:pt>
                <c:pt idx="148">
                  <c:v>1789.93</c:v>
                </c:pt>
                <c:pt idx="149">
                  <c:v>1812.18</c:v>
                </c:pt>
                <c:pt idx="150">
                  <c:v>1868.65</c:v>
                </c:pt>
                <c:pt idx="151">
                  <c:v>1909.52</c:v>
                </c:pt>
                <c:pt idx="152">
                  <c:v>1909.64</c:v>
                </c:pt>
                <c:pt idx="153">
                  <c:v>1864.36</c:v>
                </c:pt>
                <c:pt idx="154">
                  <c:v>1892.8</c:v>
                </c:pt>
                <c:pt idx="155">
                  <c:v>1931.08</c:v>
                </c:pt>
                <c:pt idx="156">
                  <c:v>1958.82</c:v>
                </c:pt>
                <c:pt idx="157">
                  <c:v>1960.34</c:v>
                </c:pt>
                <c:pt idx="158">
                  <c:v>1956.56</c:v>
                </c:pt>
                <c:pt idx="159">
                  <c:v>1929.12</c:v>
                </c:pt>
                <c:pt idx="160">
                  <c:v>1979.5</c:v>
                </c:pt>
                <c:pt idx="161">
                  <c:v>1949.25</c:v>
                </c:pt>
                <c:pt idx="162">
                  <c:v>1891.05</c:v>
                </c:pt>
                <c:pt idx="163">
                  <c:v>1801.23</c:v>
                </c:pt>
                <c:pt idx="164">
                  <c:v>1746.11</c:v>
                </c:pt>
                <c:pt idx="165">
                  <c:v>1749.95</c:v>
                </c:pt>
                <c:pt idx="166">
                  <c:v>1668.65</c:v>
                </c:pt>
                <c:pt idx="167">
                  <c:v>1705.54</c:v>
                </c:pt>
                <c:pt idx="168">
                  <c:v>1765.38</c:v>
                </c:pt>
                <c:pt idx="169">
                  <c:v>1705.26</c:v>
                </c:pt>
                <c:pt idx="170">
                  <c:v>1789.57</c:v>
                </c:pt>
                <c:pt idx="171">
                  <c:v>1734.03</c:v>
                </c:pt>
                <c:pt idx="172">
                  <c:v>1699.89</c:v>
                </c:pt>
                <c:pt idx="173">
                  <c:v>1558.16</c:v>
                </c:pt>
                <c:pt idx="174">
                  <c:v>1656.5</c:v>
                </c:pt>
                <c:pt idx="175">
                  <c:v>1562.54</c:v>
                </c:pt>
                <c:pt idx="176">
                  <c:v>1392.11</c:v>
                </c:pt>
                <c:pt idx="177">
                  <c:v>1544.26</c:v>
                </c:pt>
                <c:pt idx="178">
                  <c:v>1298.78</c:v>
                </c:pt>
                <c:pt idx="179">
                  <c:v>1426.52</c:v>
                </c:pt>
                <c:pt idx="180">
                  <c:v>1289.8399999999999</c:v>
                </c:pt>
                <c:pt idx="181">
                  <c:v>1341.22</c:v>
                </c:pt>
                <c:pt idx="182">
                  <c:v>1298.54</c:v>
                </c:pt>
                <c:pt idx="183">
                  <c:v>1342.12</c:v>
                </c:pt>
                <c:pt idx="184">
                  <c:v>1491.83</c:v>
                </c:pt>
                <c:pt idx="185">
                  <c:v>1472.57</c:v>
                </c:pt>
                <c:pt idx="186">
                  <c:v>1572.61</c:v>
                </c:pt>
                <c:pt idx="187">
                  <c:v>1488.75</c:v>
                </c:pt>
                <c:pt idx="188">
                  <c:v>1545.31</c:v>
                </c:pt>
                <c:pt idx="189">
                  <c:v>1510.59</c:v>
                </c:pt>
                <c:pt idx="190">
                  <c:v>1427.73</c:v>
                </c:pt>
                <c:pt idx="191">
                  <c:v>1474.61</c:v>
                </c:pt>
                <c:pt idx="192">
                  <c:v>1443.04</c:v>
                </c:pt>
                <c:pt idx="193">
                  <c:v>1592.88</c:v>
                </c:pt>
                <c:pt idx="194">
                  <c:v>1585.38</c:v>
                </c:pt>
                <c:pt idx="195">
                  <c:v>1639.89</c:v>
                </c:pt>
                <c:pt idx="196">
                  <c:v>1601.73</c:v>
                </c:pt>
                <c:pt idx="197">
                  <c:v>1623.68</c:v>
                </c:pt>
                <c:pt idx="198">
                  <c:v>1695.76</c:v>
                </c:pt>
                <c:pt idx="199">
                  <c:v>1647.91</c:v>
                </c:pt>
                <c:pt idx="200">
                  <c:v>1705.64</c:v>
                </c:pt>
                <c:pt idx="201">
                  <c:v>1690.87</c:v>
                </c:pt>
              </c:numCache>
            </c:numRef>
          </c:val>
          <c:smooth val="0"/>
        </c:ser>
        <c:dLbls>
          <c:showLegendKey val="0"/>
          <c:showVal val="0"/>
          <c:showCatName val="0"/>
          <c:showSerName val="0"/>
          <c:showPercent val="0"/>
          <c:showBubbleSize val="0"/>
        </c:dLbls>
        <c:marker val="1"/>
        <c:smooth val="0"/>
        <c:axId val="143701888"/>
        <c:axId val="143703424"/>
      </c:lineChart>
      <c:dateAx>
        <c:axId val="143701888"/>
        <c:scaling>
          <c:orientation val="minMax"/>
        </c:scaling>
        <c:delete val="0"/>
        <c:axPos val="b"/>
        <c:numFmt formatCode="m/d/yyyy" sourceLinked="1"/>
        <c:majorTickMark val="out"/>
        <c:minorTickMark val="none"/>
        <c:tickLblPos val="nextTo"/>
        <c:crossAx val="143703424"/>
        <c:crosses val="autoZero"/>
        <c:auto val="1"/>
        <c:lblOffset val="100"/>
        <c:baseTimeUnit val="days"/>
      </c:dateAx>
      <c:valAx>
        <c:axId val="143703424"/>
        <c:scaling>
          <c:orientation val="minMax"/>
          <c:min val="1200"/>
        </c:scaling>
        <c:delete val="0"/>
        <c:axPos val="l"/>
        <c:majorGridlines/>
        <c:numFmt formatCode="#,#00.00" sourceLinked="1"/>
        <c:majorTickMark val="out"/>
        <c:minorTickMark val="none"/>
        <c:tickLblPos val="nextTo"/>
        <c:crossAx val="14370188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일본니케이지수</a:t>
            </a:r>
            <a:endParaRPr lang="en-US" altLang="ko-KR" sz="1200"/>
          </a:p>
        </c:rich>
      </c:tx>
      <c:layout/>
      <c:overlay val="0"/>
    </c:title>
    <c:autoTitleDeleted val="0"/>
    <c:plotArea>
      <c:layout/>
      <c:lineChart>
        <c:grouping val="standard"/>
        <c:varyColors val="0"/>
        <c:ser>
          <c:idx val="0"/>
          <c:order val="0"/>
          <c:marker>
            <c:symbol val="none"/>
          </c:marker>
          <c:cat>
            <c:numRef>
              <c:f>해외!$J$6:$J$200</c:f>
              <c:numCache>
                <c:formatCode>m/d/yyyy</c:formatCode>
                <c:ptCount val="195"/>
                <c:pt idx="0">
                  <c:v>43647</c:v>
                </c:pt>
                <c:pt idx="1">
                  <c:v>43648</c:v>
                </c:pt>
                <c:pt idx="2">
                  <c:v>43649</c:v>
                </c:pt>
                <c:pt idx="3">
                  <c:v>43650</c:v>
                </c:pt>
                <c:pt idx="4">
                  <c:v>43651</c:v>
                </c:pt>
                <c:pt idx="5">
                  <c:v>43654</c:v>
                </c:pt>
                <c:pt idx="6">
                  <c:v>43655</c:v>
                </c:pt>
                <c:pt idx="7">
                  <c:v>43656</c:v>
                </c:pt>
                <c:pt idx="8">
                  <c:v>43657</c:v>
                </c:pt>
                <c:pt idx="9">
                  <c:v>43658</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43690</c:v>
                </c:pt>
                <c:pt idx="30">
                  <c:v>43691</c:v>
                </c:pt>
                <c:pt idx="31">
                  <c:v>43692</c:v>
                </c:pt>
                <c:pt idx="32">
                  <c:v>43693</c:v>
                </c:pt>
                <c:pt idx="33">
                  <c:v>43696</c:v>
                </c:pt>
                <c:pt idx="34">
                  <c:v>43697</c:v>
                </c:pt>
                <c:pt idx="35">
                  <c:v>43698</c:v>
                </c:pt>
                <c:pt idx="36">
                  <c:v>43699</c:v>
                </c:pt>
                <c:pt idx="37">
                  <c:v>43700</c:v>
                </c:pt>
                <c:pt idx="38">
                  <c:v>43703</c:v>
                </c:pt>
                <c:pt idx="39">
                  <c:v>43704</c:v>
                </c:pt>
                <c:pt idx="40">
                  <c:v>43705</c:v>
                </c:pt>
                <c:pt idx="41">
                  <c:v>43706</c:v>
                </c:pt>
                <c:pt idx="42">
                  <c:v>43707</c:v>
                </c:pt>
                <c:pt idx="43">
                  <c:v>43710</c:v>
                </c:pt>
                <c:pt idx="44">
                  <c:v>43711</c:v>
                </c:pt>
                <c:pt idx="45">
                  <c:v>43712</c:v>
                </c:pt>
                <c:pt idx="46">
                  <c:v>43713</c:v>
                </c:pt>
                <c:pt idx="47">
                  <c:v>43714</c:v>
                </c:pt>
                <c:pt idx="48">
                  <c:v>43717</c:v>
                </c:pt>
                <c:pt idx="49">
                  <c:v>43718</c:v>
                </c:pt>
                <c:pt idx="50">
                  <c:v>43719</c:v>
                </c:pt>
                <c:pt idx="51">
                  <c:v>43720</c:v>
                </c:pt>
                <c:pt idx="52">
                  <c:v>43721</c:v>
                </c:pt>
                <c:pt idx="53">
                  <c:v>43725</c:v>
                </c:pt>
                <c:pt idx="54">
                  <c:v>43726</c:v>
                </c:pt>
                <c:pt idx="55">
                  <c:v>43727</c:v>
                </c:pt>
                <c:pt idx="56">
                  <c:v>43728</c:v>
                </c:pt>
                <c:pt idx="57">
                  <c:v>43732</c:v>
                </c:pt>
                <c:pt idx="58">
                  <c:v>43733</c:v>
                </c:pt>
                <c:pt idx="59">
                  <c:v>43734</c:v>
                </c:pt>
                <c:pt idx="60">
                  <c:v>43735</c:v>
                </c:pt>
                <c:pt idx="61">
                  <c:v>43738</c:v>
                </c:pt>
                <c:pt idx="62">
                  <c:v>43739</c:v>
                </c:pt>
                <c:pt idx="63">
                  <c:v>43740</c:v>
                </c:pt>
                <c:pt idx="64">
                  <c:v>43741</c:v>
                </c:pt>
                <c:pt idx="65">
                  <c:v>43742</c:v>
                </c:pt>
                <c:pt idx="66">
                  <c:v>43745</c:v>
                </c:pt>
                <c:pt idx="67">
                  <c:v>43746</c:v>
                </c:pt>
                <c:pt idx="68">
                  <c:v>43747</c:v>
                </c:pt>
                <c:pt idx="69">
                  <c:v>43748</c:v>
                </c:pt>
                <c:pt idx="70">
                  <c:v>43749</c:v>
                </c:pt>
                <c:pt idx="71">
                  <c:v>43753</c:v>
                </c:pt>
                <c:pt idx="72">
                  <c:v>43754</c:v>
                </c:pt>
                <c:pt idx="73">
                  <c:v>43755</c:v>
                </c:pt>
                <c:pt idx="74">
                  <c:v>43756</c:v>
                </c:pt>
                <c:pt idx="75">
                  <c:v>43759</c:v>
                </c:pt>
                <c:pt idx="76">
                  <c:v>43761</c:v>
                </c:pt>
                <c:pt idx="77">
                  <c:v>43762</c:v>
                </c:pt>
                <c:pt idx="78">
                  <c:v>43763</c:v>
                </c:pt>
                <c:pt idx="79">
                  <c:v>43766</c:v>
                </c:pt>
                <c:pt idx="80">
                  <c:v>43767</c:v>
                </c:pt>
                <c:pt idx="81">
                  <c:v>43768</c:v>
                </c:pt>
                <c:pt idx="82">
                  <c:v>43769</c:v>
                </c:pt>
                <c:pt idx="83">
                  <c:v>43770</c:v>
                </c:pt>
                <c:pt idx="84">
                  <c:v>43774</c:v>
                </c:pt>
                <c:pt idx="85">
                  <c:v>43775</c:v>
                </c:pt>
                <c:pt idx="86">
                  <c:v>43776</c:v>
                </c:pt>
                <c:pt idx="87">
                  <c:v>43777</c:v>
                </c:pt>
                <c:pt idx="88">
                  <c:v>43780</c:v>
                </c:pt>
                <c:pt idx="89">
                  <c:v>43781</c:v>
                </c:pt>
                <c:pt idx="90">
                  <c:v>43782</c:v>
                </c:pt>
                <c:pt idx="91">
                  <c:v>43783</c:v>
                </c:pt>
                <c:pt idx="92">
                  <c:v>43784</c:v>
                </c:pt>
                <c:pt idx="93">
                  <c:v>43787</c:v>
                </c:pt>
                <c:pt idx="94">
                  <c:v>43788</c:v>
                </c:pt>
                <c:pt idx="95">
                  <c:v>43789</c:v>
                </c:pt>
                <c:pt idx="96">
                  <c:v>43790</c:v>
                </c:pt>
                <c:pt idx="97">
                  <c:v>43791</c:v>
                </c:pt>
                <c:pt idx="98">
                  <c:v>43794</c:v>
                </c:pt>
                <c:pt idx="99">
                  <c:v>43795</c:v>
                </c:pt>
                <c:pt idx="100">
                  <c:v>43796</c:v>
                </c:pt>
                <c:pt idx="101">
                  <c:v>43797</c:v>
                </c:pt>
                <c:pt idx="102">
                  <c:v>43798</c:v>
                </c:pt>
                <c:pt idx="103">
                  <c:v>43801</c:v>
                </c:pt>
                <c:pt idx="104">
                  <c:v>43802</c:v>
                </c:pt>
                <c:pt idx="105">
                  <c:v>43803</c:v>
                </c:pt>
                <c:pt idx="106">
                  <c:v>43804</c:v>
                </c:pt>
                <c:pt idx="107">
                  <c:v>43805</c:v>
                </c:pt>
                <c:pt idx="108">
                  <c:v>43808</c:v>
                </c:pt>
                <c:pt idx="109">
                  <c:v>43809</c:v>
                </c:pt>
                <c:pt idx="110">
                  <c:v>43810</c:v>
                </c:pt>
                <c:pt idx="111">
                  <c:v>43811</c:v>
                </c:pt>
                <c:pt idx="112">
                  <c:v>43812</c:v>
                </c:pt>
                <c:pt idx="113">
                  <c:v>43815</c:v>
                </c:pt>
                <c:pt idx="114">
                  <c:v>43816</c:v>
                </c:pt>
                <c:pt idx="115">
                  <c:v>43817</c:v>
                </c:pt>
                <c:pt idx="116">
                  <c:v>43818</c:v>
                </c:pt>
                <c:pt idx="117">
                  <c:v>43819</c:v>
                </c:pt>
                <c:pt idx="118">
                  <c:v>43822</c:v>
                </c:pt>
                <c:pt idx="119">
                  <c:v>43823</c:v>
                </c:pt>
                <c:pt idx="120">
                  <c:v>43824</c:v>
                </c:pt>
                <c:pt idx="121">
                  <c:v>43825</c:v>
                </c:pt>
                <c:pt idx="122">
                  <c:v>43826</c:v>
                </c:pt>
                <c:pt idx="123">
                  <c:v>43829</c:v>
                </c:pt>
                <c:pt idx="124">
                  <c:v>43836</c:v>
                </c:pt>
                <c:pt idx="125">
                  <c:v>43837</c:v>
                </c:pt>
                <c:pt idx="126">
                  <c:v>43838</c:v>
                </c:pt>
                <c:pt idx="127">
                  <c:v>43839</c:v>
                </c:pt>
                <c:pt idx="128">
                  <c:v>43840</c:v>
                </c:pt>
                <c:pt idx="129">
                  <c:v>43844</c:v>
                </c:pt>
                <c:pt idx="130">
                  <c:v>43845</c:v>
                </c:pt>
                <c:pt idx="131">
                  <c:v>43846</c:v>
                </c:pt>
                <c:pt idx="132">
                  <c:v>43847</c:v>
                </c:pt>
                <c:pt idx="133">
                  <c:v>43850</c:v>
                </c:pt>
                <c:pt idx="134">
                  <c:v>43851</c:v>
                </c:pt>
                <c:pt idx="135">
                  <c:v>43852</c:v>
                </c:pt>
                <c:pt idx="136">
                  <c:v>43853</c:v>
                </c:pt>
                <c:pt idx="137">
                  <c:v>43854</c:v>
                </c:pt>
                <c:pt idx="138">
                  <c:v>43857</c:v>
                </c:pt>
                <c:pt idx="139">
                  <c:v>43858</c:v>
                </c:pt>
                <c:pt idx="140">
                  <c:v>43859</c:v>
                </c:pt>
                <c:pt idx="141">
                  <c:v>43860</c:v>
                </c:pt>
                <c:pt idx="142">
                  <c:v>43861</c:v>
                </c:pt>
                <c:pt idx="143">
                  <c:v>43864</c:v>
                </c:pt>
                <c:pt idx="144">
                  <c:v>43865</c:v>
                </c:pt>
                <c:pt idx="145">
                  <c:v>43866</c:v>
                </c:pt>
                <c:pt idx="146">
                  <c:v>43867</c:v>
                </c:pt>
                <c:pt idx="147">
                  <c:v>43868</c:v>
                </c:pt>
                <c:pt idx="148">
                  <c:v>43871</c:v>
                </c:pt>
                <c:pt idx="149">
                  <c:v>43873</c:v>
                </c:pt>
                <c:pt idx="150">
                  <c:v>43874</c:v>
                </c:pt>
                <c:pt idx="151">
                  <c:v>43875</c:v>
                </c:pt>
                <c:pt idx="152">
                  <c:v>43878</c:v>
                </c:pt>
                <c:pt idx="153">
                  <c:v>43879</c:v>
                </c:pt>
                <c:pt idx="154">
                  <c:v>43880</c:v>
                </c:pt>
                <c:pt idx="155">
                  <c:v>43881</c:v>
                </c:pt>
                <c:pt idx="156">
                  <c:v>43882</c:v>
                </c:pt>
                <c:pt idx="157">
                  <c:v>43886</c:v>
                </c:pt>
                <c:pt idx="158">
                  <c:v>43887</c:v>
                </c:pt>
                <c:pt idx="159">
                  <c:v>43888</c:v>
                </c:pt>
                <c:pt idx="160">
                  <c:v>43889</c:v>
                </c:pt>
                <c:pt idx="161">
                  <c:v>43892</c:v>
                </c:pt>
                <c:pt idx="162">
                  <c:v>43893</c:v>
                </c:pt>
                <c:pt idx="163">
                  <c:v>43894</c:v>
                </c:pt>
                <c:pt idx="164">
                  <c:v>43895</c:v>
                </c:pt>
                <c:pt idx="165">
                  <c:v>43896</c:v>
                </c:pt>
                <c:pt idx="166">
                  <c:v>43899</c:v>
                </c:pt>
                <c:pt idx="167">
                  <c:v>43900</c:v>
                </c:pt>
                <c:pt idx="168">
                  <c:v>43901</c:v>
                </c:pt>
                <c:pt idx="169">
                  <c:v>43902</c:v>
                </c:pt>
                <c:pt idx="170">
                  <c:v>43903</c:v>
                </c:pt>
                <c:pt idx="171">
                  <c:v>43906</c:v>
                </c:pt>
                <c:pt idx="172">
                  <c:v>43907</c:v>
                </c:pt>
                <c:pt idx="173">
                  <c:v>43908</c:v>
                </c:pt>
                <c:pt idx="174">
                  <c:v>43909</c:v>
                </c:pt>
                <c:pt idx="175">
                  <c:v>43913</c:v>
                </c:pt>
                <c:pt idx="176">
                  <c:v>43914</c:v>
                </c:pt>
                <c:pt idx="177">
                  <c:v>43915</c:v>
                </c:pt>
                <c:pt idx="178">
                  <c:v>43916</c:v>
                </c:pt>
                <c:pt idx="179">
                  <c:v>43917</c:v>
                </c:pt>
                <c:pt idx="180">
                  <c:v>43920</c:v>
                </c:pt>
                <c:pt idx="181">
                  <c:v>43921</c:v>
                </c:pt>
                <c:pt idx="182">
                  <c:v>43922</c:v>
                </c:pt>
                <c:pt idx="183">
                  <c:v>43923</c:v>
                </c:pt>
                <c:pt idx="184">
                  <c:v>43924</c:v>
                </c:pt>
                <c:pt idx="185">
                  <c:v>43927</c:v>
                </c:pt>
                <c:pt idx="186">
                  <c:v>43928</c:v>
                </c:pt>
                <c:pt idx="187">
                  <c:v>43929</c:v>
                </c:pt>
                <c:pt idx="188">
                  <c:v>43930</c:v>
                </c:pt>
                <c:pt idx="189">
                  <c:v>43931</c:v>
                </c:pt>
                <c:pt idx="190">
                  <c:v>43934</c:v>
                </c:pt>
                <c:pt idx="191">
                  <c:v>43935</c:v>
                </c:pt>
                <c:pt idx="192">
                  <c:v>43936</c:v>
                </c:pt>
                <c:pt idx="193">
                  <c:v>43937</c:v>
                </c:pt>
                <c:pt idx="194">
                  <c:v>43938</c:v>
                </c:pt>
              </c:numCache>
            </c:numRef>
          </c:cat>
          <c:val>
            <c:numRef>
              <c:f>해외!$K$6:$K$200</c:f>
              <c:numCache>
                <c:formatCode>#,#00.00</c:formatCode>
                <c:ptCount val="195"/>
                <c:pt idx="0">
                  <c:v>21729.97</c:v>
                </c:pt>
                <c:pt idx="1">
                  <c:v>21754.27</c:v>
                </c:pt>
                <c:pt idx="2">
                  <c:v>21638.16</c:v>
                </c:pt>
                <c:pt idx="3">
                  <c:v>21702.45</c:v>
                </c:pt>
                <c:pt idx="4">
                  <c:v>21746.38</c:v>
                </c:pt>
                <c:pt idx="5">
                  <c:v>21534.35</c:v>
                </c:pt>
                <c:pt idx="6">
                  <c:v>21565.15</c:v>
                </c:pt>
                <c:pt idx="7">
                  <c:v>21533.48</c:v>
                </c:pt>
                <c:pt idx="8">
                  <c:v>21643.53</c:v>
                </c:pt>
                <c:pt idx="9">
                  <c:v>21685.9</c:v>
                </c:pt>
                <c:pt idx="10">
                  <c:v>21535.25</c:v>
                </c:pt>
                <c:pt idx="11">
                  <c:v>21469.18</c:v>
                </c:pt>
                <c:pt idx="12">
                  <c:v>21046.240000000002</c:v>
                </c:pt>
                <c:pt idx="13">
                  <c:v>21466.99</c:v>
                </c:pt>
                <c:pt idx="14">
                  <c:v>21416.79</c:v>
                </c:pt>
                <c:pt idx="15">
                  <c:v>21620.880000000001</c:v>
                </c:pt>
                <c:pt idx="16">
                  <c:v>21709.57</c:v>
                </c:pt>
                <c:pt idx="17">
                  <c:v>21756.55</c:v>
                </c:pt>
                <c:pt idx="18">
                  <c:v>21658.15</c:v>
                </c:pt>
                <c:pt idx="19">
                  <c:v>21616.799999999999</c:v>
                </c:pt>
                <c:pt idx="20">
                  <c:v>21709.31</c:v>
                </c:pt>
                <c:pt idx="21">
                  <c:v>21521.53</c:v>
                </c:pt>
                <c:pt idx="22">
                  <c:v>21540.99</c:v>
                </c:pt>
                <c:pt idx="23">
                  <c:v>21087.16</c:v>
                </c:pt>
                <c:pt idx="24">
                  <c:v>20720.29</c:v>
                </c:pt>
                <c:pt idx="25">
                  <c:v>20585.310000000001</c:v>
                </c:pt>
                <c:pt idx="26">
                  <c:v>20516.560000000001</c:v>
                </c:pt>
                <c:pt idx="27">
                  <c:v>20593.349999999999</c:v>
                </c:pt>
                <c:pt idx="28">
                  <c:v>20684.82</c:v>
                </c:pt>
                <c:pt idx="29">
                  <c:v>20455.439999999999</c:v>
                </c:pt>
                <c:pt idx="30">
                  <c:v>20655.13</c:v>
                </c:pt>
                <c:pt idx="31">
                  <c:v>20405.650000000001</c:v>
                </c:pt>
                <c:pt idx="32">
                  <c:v>20418.810000000001</c:v>
                </c:pt>
                <c:pt idx="33">
                  <c:v>20563.16</c:v>
                </c:pt>
                <c:pt idx="34">
                  <c:v>20677.22</c:v>
                </c:pt>
                <c:pt idx="35">
                  <c:v>20618.57</c:v>
                </c:pt>
                <c:pt idx="36">
                  <c:v>20628.009999999998</c:v>
                </c:pt>
                <c:pt idx="37">
                  <c:v>20710.91</c:v>
                </c:pt>
                <c:pt idx="38">
                  <c:v>20261.04</c:v>
                </c:pt>
                <c:pt idx="39">
                  <c:v>20456.080000000002</c:v>
                </c:pt>
                <c:pt idx="40">
                  <c:v>20479.419999999998</c:v>
                </c:pt>
                <c:pt idx="41">
                  <c:v>20460.93</c:v>
                </c:pt>
                <c:pt idx="42">
                  <c:v>20704.37</c:v>
                </c:pt>
                <c:pt idx="43">
                  <c:v>20620.189999999999</c:v>
                </c:pt>
                <c:pt idx="44">
                  <c:v>20625.16</c:v>
                </c:pt>
                <c:pt idx="45">
                  <c:v>20649.14</c:v>
                </c:pt>
                <c:pt idx="46">
                  <c:v>21085.94</c:v>
                </c:pt>
                <c:pt idx="47">
                  <c:v>21199.57</c:v>
                </c:pt>
                <c:pt idx="48">
                  <c:v>21318.42</c:v>
                </c:pt>
                <c:pt idx="49">
                  <c:v>21392.1</c:v>
                </c:pt>
                <c:pt idx="50">
                  <c:v>21597.759999999998</c:v>
                </c:pt>
                <c:pt idx="51">
                  <c:v>21759.61</c:v>
                </c:pt>
                <c:pt idx="52">
                  <c:v>21988.29</c:v>
                </c:pt>
                <c:pt idx="53">
                  <c:v>22001.32</c:v>
                </c:pt>
                <c:pt idx="54">
                  <c:v>21960.71</c:v>
                </c:pt>
                <c:pt idx="55">
                  <c:v>22044.45</c:v>
                </c:pt>
                <c:pt idx="56">
                  <c:v>22079.09</c:v>
                </c:pt>
                <c:pt idx="57">
                  <c:v>22098.84</c:v>
                </c:pt>
                <c:pt idx="58">
                  <c:v>22020.15</c:v>
                </c:pt>
                <c:pt idx="59">
                  <c:v>22048.240000000002</c:v>
                </c:pt>
                <c:pt idx="60">
                  <c:v>21878.9</c:v>
                </c:pt>
                <c:pt idx="61">
                  <c:v>21755.84</c:v>
                </c:pt>
                <c:pt idx="62">
                  <c:v>21885.24</c:v>
                </c:pt>
                <c:pt idx="63">
                  <c:v>21778.61</c:v>
                </c:pt>
                <c:pt idx="64">
                  <c:v>21341.74</c:v>
                </c:pt>
                <c:pt idx="65">
                  <c:v>21410.2</c:v>
                </c:pt>
                <c:pt idx="66">
                  <c:v>21375.25</c:v>
                </c:pt>
                <c:pt idx="67">
                  <c:v>21587.78</c:v>
                </c:pt>
                <c:pt idx="68">
                  <c:v>21456.38</c:v>
                </c:pt>
                <c:pt idx="69">
                  <c:v>21551.98</c:v>
                </c:pt>
                <c:pt idx="70">
                  <c:v>21798.87</c:v>
                </c:pt>
                <c:pt idx="71">
                  <c:v>22207.21</c:v>
                </c:pt>
                <c:pt idx="72">
                  <c:v>22472.92</c:v>
                </c:pt>
                <c:pt idx="73">
                  <c:v>22451.86</c:v>
                </c:pt>
                <c:pt idx="74">
                  <c:v>22492.68</c:v>
                </c:pt>
                <c:pt idx="75">
                  <c:v>22548.9</c:v>
                </c:pt>
                <c:pt idx="76">
                  <c:v>22625.38</c:v>
                </c:pt>
                <c:pt idx="77">
                  <c:v>22750.6</c:v>
                </c:pt>
                <c:pt idx="78">
                  <c:v>22799.81</c:v>
                </c:pt>
                <c:pt idx="79">
                  <c:v>22867.27</c:v>
                </c:pt>
                <c:pt idx="80">
                  <c:v>22974.13</c:v>
                </c:pt>
                <c:pt idx="81">
                  <c:v>22843.119999999999</c:v>
                </c:pt>
                <c:pt idx="82">
                  <c:v>22927.040000000001</c:v>
                </c:pt>
                <c:pt idx="83">
                  <c:v>22850.77</c:v>
                </c:pt>
                <c:pt idx="84">
                  <c:v>23251.99</c:v>
                </c:pt>
                <c:pt idx="85">
                  <c:v>23303.82</c:v>
                </c:pt>
                <c:pt idx="86">
                  <c:v>23330.32</c:v>
                </c:pt>
                <c:pt idx="87">
                  <c:v>23391.87</c:v>
                </c:pt>
                <c:pt idx="88">
                  <c:v>23331.84</c:v>
                </c:pt>
                <c:pt idx="89">
                  <c:v>23520.01</c:v>
                </c:pt>
                <c:pt idx="90">
                  <c:v>23319.87</c:v>
                </c:pt>
                <c:pt idx="91">
                  <c:v>23141.55</c:v>
                </c:pt>
                <c:pt idx="92">
                  <c:v>23303.32</c:v>
                </c:pt>
                <c:pt idx="93">
                  <c:v>23416.76</c:v>
                </c:pt>
                <c:pt idx="94">
                  <c:v>23292.65</c:v>
                </c:pt>
                <c:pt idx="95">
                  <c:v>23148.57</c:v>
                </c:pt>
                <c:pt idx="96">
                  <c:v>23038.58</c:v>
                </c:pt>
                <c:pt idx="97">
                  <c:v>23112.880000000001</c:v>
                </c:pt>
                <c:pt idx="98">
                  <c:v>23292.81</c:v>
                </c:pt>
                <c:pt idx="99">
                  <c:v>23373.32</c:v>
                </c:pt>
                <c:pt idx="100">
                  <c:v>23437.77</c:v>
                </c:pt>
                <c:pt idx="101">
                  <c:v>23409.14</c:v>
                </c:pt>
                <c:pt idx="102">
                  <c:v>23293.91</c:v>
                </c:pt>
                <c:pt idx="103">
                  <c:v>23529.5</c:v>
                </c:pt>
                <c:pt idx="104">
                  <c:v>23379.81</c:v>
                </c:pt>
                <c:pt idx="105">
                  <c:v>23135.23</c:v>
                </c:pt>
                <c:pt idx="106">
                  <c:v>23300.09</c:v>
                </c:pt>
                <c:pt idx="107">
                  <c:v>23354.400000000001</c:v>
                </c:pt>
                <c:pt idx="108">
                  <c:v>23430.7</c:v>
                </c:pt>
                <c:pt idx="109">
                  <c:v>23410.19</c:v>
                </c:pt>
                <c:pt idx="110">
                  <c:v>23391.86</c:v>
                </c:pt>
                <c:pt idx="111">
                  <c:v>23424.81</c:v>
                </c:pt>
                <c:pt idx="112">
                  <c:v>24023.1</c:v>
                </c:pt>
                <c:pt idx="113">
                  <c:v>23952.35</c:v>
                </c:pt>
                <c:pt idx="114">
                  <c:v>24066.12</c:v>
                </c:pt>
                <c:pt idx="115">
                  <c:v>23934.43</c:v>
                </c:pt>
                <c:pt idx="116">
                  <c:v>23864.85</c:v>
                </c:pt>
                <c:pt idx="117">
                  <c:v>23816.63</c:v>
                </c:pt>
                <c:pt idx="118">
                  <c:v>23821.11</c:v>
                </c:pt>
                <c:pt idx="119">
                  <c:v>23830.58</c:v>
                </c:pt>
                <c:pt idx="120">
                  <c:v>23782.87</c:v>
                </c:pt>
                <c:pt idx="121">
                  <c:v>23924.92</c:v>
                </c:pt>
                <c:pt idx="122">
                  <c:v>23837.72</c:v>
                </c:pt>
                <c:pt idx="123">
                  <c:v>23656.62</c:v>
                </c:pt>
                <c:pt idx="124">
                  <c:v>23204.86</c:v>
                </c:pt>
                <c:pt idx="125">
                  <c:v>23575.72</c:v>
                </c:pt>
                <c:pt idx="126">
                  <c:v>23204.76</c:v>
                </c:pt>
                <c:pt idx="127">
                  <c:v>23739.87</c:v>
                </c:pt>
                <c:pt idx="128">
                  <c:v>23850.57</c:v>
                </c:pt>
                <c:pt idx="129">
                  <c:v>24025.17</c:v>
                </c:pt>
                <c:pt idx="130">
                  <c:v>23916.58</c:v>
                </c:pt>
                <c:pt idx="131">
                  <c:v>23933.13</c:v>
                </c:pt>
                <c:pt idx="132">
                  <c:v>24041.26</c:v>
                </c:pt>
                <c:pt idx="133">
                  <c:v>24083.51</c:v>
                </c:pt>
                <c:pt idx="134">
                  <c:v>23864.560000000001</c:v>
                </c:pt>
                <c:pt idx="135">
                  <c:v>24031.35</c:v>
                </c:pt>
                <c:pt idx="136">
                  <c:v>23795.439999999999</c:v>
                </c:pt>
                <c:pt idx="137">
                  <c:v>23827.18</c:v>
                </c:pt>
                <c:pt idx="138">
                  <c:v>23343.51</c:v>
                </c:pt>
                <c:pt idx="139">
                  <c:v>23215.71</c:v>
                </c:pt>
                <c:pt idx="140">
                  <c:v>23379.4</c:v>
                </c:pt>
                <c:pt idx="141">
                  <c:v>22977.75</c:v>
                </c:pt>
                <c:pt idx="142">
                  <c:v>23205.18</c:v>
                </c:pt>
                <c:pt idx="143">
                  <c:v>22971.94</c:v>
                </c:pt>
                <c:pt idx="144">
                  <c:v>23084.59</c:v>
                </c:pt>
                <c:pt idx="145">
                  <c:v>23319.56</c:v>
                </c:pt>
                <c:pt idx="146">
                  <c:v>23873.59</c:v>
                </c:pt>
                <c:pt idx="147">
                  <c:v>23827.98</c:v>
                </c:pt>
                <c:pt idx="148">
                  <c:v>23685.98</c:v>
                </c:pt>
                <c:pt idx="149">
                  <c:v>23861.21</c:v>
                </c:pt>
                <c:pt idx="150">
                  <c:v>23827.73</c:v>
                </c:pt>
                <c:pt idx="151">
                  <c:v>23687.59</c:v>
                </c:pt>
                <c:pt idx="152">
                  <c:v>23523.24</c:v>
                </c:pt>
                <c:pt idx="153">
                  <c:v>23193.8</c:v>
                </c:pt>
                <c:pt idx="154">
                  <c:v>23400.7</c:v>
                </c:pt>
                <c:pt idx="155">
                  <c:v>23479.15</c:v>
                </c:pt>
                <c:pt idx="156">
                  <c:v>23386.74</c:v>
                </c:pt>
                <c:pt idx="157">
                  <c:v>22605.41</c:v>
                </c:pt>
                <c:pt idx="158">
                  <c:v>22426.19</c:v>
                </c:pt>
                <c:pt idx="159">
                  <c:v>21948.23</c:v>
                </c:pt>
                <c:pt idx="160">
                  <c:v>21142.959999999999</c:v>
                </c:pt>
                <c:pt idx="161">
                  <c:v>21344.080000000002</c:v>
                </c:pt>
                <c:pt idx="162">
                  <c:v>21082.73</c:v>
                </c:pt>
                <c:pt idx="163">
                  <c:v>21100.06</c:v>
                </c:pt>
                <c:pt idx="164">
                  <c:v>21329.119999999999</c:v>
                </c:pt>
                <c:pt idx="165">
                  <c:v>20749.75</c:v>
                </c:pt>
                <c:pt idx="166">
                  <c:v>19698.759999999998</c:v>
                </c:pt>
                <c:pt idx="167">
                  <c:v>19867.12</c:v>
                </c:pt>
                <c:pt idx="168">
                  <c:v>19416.060000000001</c:v>
                </c:pt>
                <c:pt idx="169">
                  <c:v>18559.63</c:v>
                </c:pt>
                <c:pt idx="170">
                  <c:v>17431.05</c:v>
                </c:pt>
                <c:pt idx="171">
                  <c:v>17002.04</c:v>
                </c:pt>
                <c:pt idx="172">
                  <c:v>17011.53</c:v>
                </c:pt>
                <c:pt idx="173">
                  <c:v>16726.55</c:v>
                </c:pt>
                <c:pt idx="174">
                  <c:v>16552.830000000002</c:v>
                </c:pt>
                <c:pt idx="175">
                  <c:v>16887.78</c:v>
                </c:pt>
                <c:pt idx="176">
                  <c:v>18092.349999999999</c:v>
                </c:pt>
                <c:pt idx="177">
                  <c:v>19546.63</c:v>
                </c:pt>
                <c:pt idx="178">
                  <c:v>18664.599999999999</c:v>
                </c:pt>
                <c:pt idx="179">
                  <c:v>19389.43</c:v>
                </c:pt>
                <c:pt idx="180">
                  <c:v>19084.97</c:v>
                </c:pt>
                <c:pt idx="181">
                  <c:v>18917.009999999998</c:v>
                </c:pt>
                <c:pt idx="182">
                  <c:v>18065.41</c:v>
                </c:pt>
                <c:pt idx="183">
                  <c:v>17818.72</c:v>
                </c:pt>
                <c:pt idx="184">
                  <c:v>17820.189999999999</c:v>
                </c:pt>
                <c:pt idx="185">
                  <c:v>18576.3</c:v>
                </c:pt>
                <c:pt idx="186">
                  <c:v>18950.18</c:v>
                </c:pt>
                <c:pt idx="187">
                  <c:v>19353.240000000002</c:v>
                </c:pt>
                <c:pt idx="188">
                  <c:v>19345.77</c:v>
                </c:pt>
                <c:pt idx="189">
                  <c:v>19498.5</c:v>
                </c:pt>
                <c:pt idx="190">
                  <c:v>19043.400000000001</c:v>
                </c:pt>
                <c:pt idx="191">
                  <c:v>19638.810000000001</c:v>
                </c:pt>
                <c:pt idx="192">
                  <c:v>19548.740000000002</c:v>
                </c:pt>
                <c:pt idx="193">
                  <c:v>19290.2</c:v>
                </c:pt>
                <c:pt idx="194">
                  <c:v>19897.259999999998</c:v>
                </c:pt>
              </c:numCache>
            </c:numRef>
          </c:val>
          <c:smooth val="0"/>
        </c:ser>
        <c:dLbls>
          <c:showLegendKey val="0"/>
          <c:showVal val="0"/>
          <c:showCatName val="0"/>
          <c:showSerName val="0"/>
          <c:showPercent val="0"/>
          <c:showBubbleSize val="0"/>
        </c:dLbls>
        <c:marker val="1"/>
        <c:smooth val="0"/>
        <c:axId val="143342592"/>
        <c:axId val="143344384"/>
      </c:lineChart>
      <c:dateAx>
        <c:axId val="143342592"/>
        <c:scaling>
          <c:orientation val="minMax"/>
        </c:scaling>
        <c:delete val="0"/>
        <c:axPos val="b"/>
        <c:numFmt formatCode="m/d/yyyy" sourceLinked="1"/>
        <c:majorTickMark val="out"/>
        <c:minorTickMark val="none"/>
        <c:tickLblPos val="nextTo"/>
        <c:crossAx val="143344384"/>
        <c:crosses val="autoZero"/>
        <c:auto val="1"/>
        <c:lblOffset val="100"/>
        <c:baseTimeUnit val="days"/>
      </c:dateAx>
      <c:valAx>
        <c:axId val="143344384"/>
        <c:scaling>
          <c:orientation val="minMax"/>
          <c:min val="16000"/>
        </c:scaling>
        <c:delete val="0"/>
        <c:axPos val="l"/>
        <c:majorGridlines/>
        <c:numFmt formatCode="#,#00.00" sourceLinked="1"/>
        <c:majorTickMark val="out"/>
        <c:minorTickMark val="none"/>
        <c:tickLblPos val="nextTo"/>
        <c:crossAx val="143342592"/>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100"/>
              <a:t>인도네시아 지수</a:t>
            </a:r>
          </a:p>
        </c:rich>
      </c:tx>
      <c:overlay val="0"/>
    </c:title>
    <c:autoTitleDeleted val="0"/>
    <c:plotArea>
      <c:layout/>
      <c:lineChart>
        <c:grouping val="standard"/>
        <c:varyColors val="0"/>
        <c:ser>
          <c:idx val="0"/>
          <c:order val="0"/>
          <c:marker>
            <c:symbol val="none"/>
          </c:marker>
          <c:cat>
            <c:numRef>
              <c:f>해외!$P$6:$P$207</c:f>
              <c:numCache>
                <c:formatCode>m/d/yyyy</c:formatCode>
                <c:ptCount val="202"/>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43703</c:v>
                </c:pt>
                <c:pt idx="41">
                  <c:v>43704</c:v>
                </c:pt>
                <c:pt idx="42">
                  <c:v>43705</c:v>
                </c:pt>
                <c:pt idx="43">
                  <c:v>43706</c:v>
                </c:pt>
                <c:pt idx="44">
                  <c:v>43707</c:v>
                </c:pt>
                <c:pt idx="45">
                  <c:v>43710</c:v>
                </c:pt>
                <c:pt idx="46">
                  <c:v>43711</c:v>
                </c:pt>
                <c:pt idx="47">
                  <c:v>43712</c:v>
                </c:pt>
                <c:pt idx="48">
                  <c:v>43713</c:v>
                </c:pt>
                <c:pt idx="49">
                  <c:v>43714</c:v>
                </c:pt>
                <c:pt idx="50">
                  <c:v>43717</c:v>
                </c:pt>
                <c:pt idx="51">
                  <c:v>43718</c:v>
                </c:pt>
                <c:pt idx="52">
                  <c:v>43719</c:v>
                </c:pt>
                <c:pt idx="53">
                  <c:v>43720</c:v>
                </c:pt>
                <c:pt idx="54">
                  <c:v>43721</c:v>
                </c:pt>
                <c:pt idx="55">
                  <c:v>43724</c:v>
                </c:pt>
                <c:pt idx="56">
                  <c:v>43725</c:v>
                </c:pt>
                <c:pt idx="57">
                  <c:v>43726</c:v>
                </c:pt>
                <c:pt idx="58">
                  <c:v>43727</c:v>
                </c:pt>
                <c:pt idx="59">
                  <c:v>43728</c:v>
                </c:pt>
                <c:pt idx="60">
                  <c:v>43731</c:v>
                </c:pt>
                <c:pt idx="61">
                  <c:v>43732</c:v>
                </c:pt>
                <c:pt idx="62">
                  <c:v>43733</c:v>
                </c:pt>
                <c:pt idx="63">
                  <c:v>43734</c:v>
                </c:pt>
                <c:pt idx="64">
                  <c:v>43735</c:v>
                </c:pt>
                <c:pt idx="65">
                  <c:v>43738</c:v>
                </c:pt>
                <c:pt idx="66">
                  <c:v>43739</c:v>
                </c:pt>
                <c:pt idx="67">
                  <c:v>43740</c:v>
                </c:pt>
                <c:pt idx="68">
                  <c:v>43741</c:v>
                </c:pt>
                <c:pt idx="69">
                  <c:v>43742</c:v>
                </c:pt>
                <c:pt idx="70">
                  <c:v>43745</c:v>
                </c:pt>
                <c:pt idx="71">
                  <c:v>43746</c:v>
                </c:pt>
                <c:pt idx="72">
                  <c:v>43747</c:v>
                </c:pt>
                <c:pt idx="73">
                  <c:v>43748</c:v>
                </c:pt>
                <c:pt idx="74">
                  <c:v>43749</c:v>
                </c:pt>
                <c:pt idx="75">
                  <c:v>43752</c:v>
                </c:pt>
                <c:pt idx="76">
                  <c:v>43753</c:v>
                </c:pt>
                <c:pt idx="77">
                  <c:v>43754</c:v>
                </c:pt>
                <c:pt idx="78">
                  <c:v>43755</c:v>
                </c:pt>
                <c:pt idx="79">
                  <c:v>43756</c:v>
                </c:pt>
                <c:pt idx="80">
                  <c:v>43759</c:v>
                </c:pt>
                <c:pt idx="81">
                  <c:v>43760</c:v>
                </c:pt>
                <c:pt idx="82">
                  <c:v>43761</c:v>
                </c:pt>
                <c:pt idx="83">
                  <c:v>43762</c:v>
                </c:pt>
                <c:pt idx="84">
                  <c:v>43763</c:v>
                </c:pt>
                <c:pt idx="85">
                  <c:v>43766</c:v>
                </c:pt>
                <c:pt idx="86">
                  <c:v>43767</c:v>
                </c:pt>
                <c:pt idx="87">
                  <c:v>43768</c:v>
                </c:pt>
                <c:pt idx="88">
                  <c:v>43769</c:v>
                </c:pt>
                <c:pt idx="89">
                  <c:v>43770</c:v>
                </c:pt>
                <c:pt idx="90">
                  <c:v>43773</c:v>
                </c:pt>
                <c:pt idx="91">
                  <c:v>43774</c:v>
                </c:pt>
                <c:pt idx="92">
                  <c:v>43775</c:v>
                </c:pt>
                <c:pt idx="93">
                  <c:v>43776</c:v>
                </c:pt>
                <c:pt idx="94">
                  <c:v>43777</c:v>
                </c:pt>
                <c:pt idx="95">
                  <c:v>43780</c:v>
                </c:pt>
                <c:pt idx="96">
                  <c:v>43781</c:v>
                </c:pt>
                <c:pt idx="97">
                  <c:v>43782</c:v>
                </c:pt>
                <c:pt idx="98">
                  <c:v>43783</c:v>
                </c:pt>
                <c:pt idx="99">
                  <c:v>43784</c:v>
                </c:pt>
                <c:pt idx="100">
                  <c:v>43787</c:v>
                </c:pt>
                <c:pt idx="101">
                  <c:v>43788</c:v>
                </c:pt>
                <c:pt idx="102">
                  <c:v>43789</c:v>
                </c:pt>
                <c:pt idx="103">
                  <c:v>43790</c:v>
                </c:pt>
                <c:pt idx="104">
                  <c:v>43791</c:v>
                </c:pt>
                <c:pt idx="105">
                  <c:v>43794</c:v>
                </c:pt>
                <c:pt idx="106">
                  <c:v>43795</c:v>
                </c:pt>
                <c:pt idx="107">
                  <c:v>43796</c:v>
                </c:pt>
                <c:pt idx="108">
                  <c:v>43797</c:v>
                </c:pt>
                <c:pt idx="109">
                  <c:v>43798</c:v>
                </c:pt>
                <c:pt idx="110">
                  <c:v>43801</c:v>
                </c:pt>
                <c:pt idx="111">
                  <c:v>43802</c:v>
                </c:pt>
                <c:pt idx="112">
                  <c:v>43803</c:v>
                </c:pt>
                <c:pt idx="113">
                  <c:v>43804</c:v>
                </c:pt>
                <c:pt idx="114">
                  <c:v>43805</c:v>
                </c:pt>
                <c:pt idx="115">
                  <c:v>43808</c:v>
                </c:pt>
                <c:pt idx="116">
                  <c:v>43809</c:v>
                </c:pt>
                <c:pt idx="117">
                  <c:v>43810</c:v>
                </c:pt>
                <c:pt idx="118">
                  <c:v>43811</c:v>
                </c:pt>
                <c:pt idx="119">
                  <c:v>43812</c:v>
                </c:pt>
                <c:pt idx="120">
                  <c:v>43816</c:v>
                </c:pt>
                <c:pt idx="121">
                  <c:v>43817</c:v>
                </c:pt>
                <c:pt idx="122">
                  <c:v>43818</c:v>
                </c:pt>
                <c:pt idx="123">
                  <c:v>43819</c:v>
                </c:pt>
                <c:pt idx="124">
                  <c:v>43822</c:v>
                </c:pt>
                <c:pt idx="125">
                  <c:v>43825</c:v>
                </c:pt>
                <c:pt idx="126">
                  <c:v>43826</c:v>
                </c:pt>
                <c:pt idx="127">
                  <c:v>43829</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43850</c:v>
                </c:pt>
                <c:pt idx="141">
                  <c:v>43851</c:v>
                </c:pt>
                <c:pt idx="142">
                  <c:v>43852</c:v>
                </c:pt>
                <c:pt idx="143">
                  <c:v>43853</c:v>
                </c:pt>
                <c:pt idx="144">
                  <c:v>43854</c:v>
                </c:pt>
                <c:pt idx="145">
                  <c:v>43857</c:v>
                </c:pt>
                <c:pt idx="146">
                  <c:v>43858</c:v>
                </c:pt>
                <c:pt idx="147">
                  <c:v>43859</c:v>
                </c:pt>
                <c:pt idx="148">
                  <c:v>43860</c:v>
                </c:pt>
                <c:pt idx="149">
                  <c:v>43861</c:v>
                </c:pt>
                <c:pt idx="150">
                  <c:v>43864</c:v>
                </c:pt>
                <c:pt idx="151">
                  <c:v>43865</c:v>
                </c:pt>
                <c:pt idx="152">
                  <c:v>43866</c:v>
                </c:pt>
                <c:pt idx="153">
                  <c:v>43867</c:v>
                </c:pt>
                <c:pt idx="154">
                  <c:v>43868</c:v>
                </c:pt>
                <c:pt idx="155">
                  <c:v>43871</c:v>
                </c:pt>
                <c:pt idx="156">
                  <c:v>43872</c:v>
                </c:pt>
                <c:pt idx="157">
                  <c:v>43873</c:v>
                </c:pt>
                <c:pt idx="158">
                  <c:v>43874</c:v>
                </c:pt>
                <c:pt idx="159">
                  <c:v>43875</c:v>
                </c:pt>
                <c:pt idx="160">
                  <c:v>43878</c:v>
                </c:pt>
                <c:pt idx="161">
                  <c:v>43879</c:v>
                </c:pt>
                <c:pt idx="162">
                  <c:v>43880</c:v>
                </c:pt>
                <c:pt idx="163">
                  <c:v>43881</c:v>
                </c:pt>
                <c:pt idx="164">
                  <c:v>43882</c:v>
                </c:pt>
                <c:pt idx="165">
                  <c:v>43885</c:v>
                </c:pt>
                <c:pt idx="166">
                  <c:v>43886</c:v>
                </c:pt>
                <c:pt idx="167">
                  <c:v>43887</c:v>
                </c:pt>
                <c:pt idx="168">
                  <c:v>43888</c:v>
                </c:pt>
                <c:pt idx="169">
                  <c:v>43889</c:v>
                </c:pt>
                <c:pt idx="170">
                  <c:v>43892</c:v>
                </c:pt>
                <c:pt idx="171">
                  <c:v>43893</c:v>
                </c:pt>
                <c:pt idx="172">
                  <c:v>43894</c:v>
                </c:pt>
                <c:pt idx="173">
                  <c:v>43895</c:v>
                </c:pt>
                <c:pt idx="174">
                  <c:v>43896</c:v>
                </c:pt>
                <c:pt idx="175">
                  <c:v>43899</c:v>
                </c:pt>
                <c:pt idx="176">
                  <c:v>43900</c:v>
                </c:pt>
                <c:pt idx="177">
                  <c:v>43901</c:v>
                </c:pt>
                <c:pt idx="178">
                  <c:v>43902</c:v>
                </c:pt>
                <c:pt idx="179">
                  <c:v>43903</c:v>
                </c:pt>
                <c:pt idx="180">
                  <c:v>43906</c:v>
                </c:pt>
                <c:pt idx="181">
                  <c:v>43907</c:v>
                </c:pt>
                <c:pt idx="182">
                  <c:v>43908</c:v>
                </c:pt>
                <c:pt idx="183">
                  <c:v>43909</c:v>
                </c:pt>
                <c:pt idx="184">
                  <c:v>43910</c:v>
                </c:pt>
                <c:pt idx="185">
                  <c:v>43913</c:v>
                </c:pt>
                <c:pt idx="186">
                  <c:v>43914</c:v>
                </c:pt>
                <c:pt idx="187">
                  <c:v>43916</c:v>
                </c:pt>
                <c:pt idx="188">
                  <c:v>43917</c:v>
                </c:pt>
                <c:pt idx="189">
                  <c:v>43920</c:v>
                </c:pt>
                <c:pt idx="190">
                  <c:v>43921</c:v>
                </c:pt>
                <c:pt idx="191">
                  <c:v>43922</c:v>
                </c:pt>
                <c:pt idx="192">
                  <c:v>43923</c:v>
                </c:pt>
                <c:pt idx="193">
                  <c:v>43924</c:v>
                </c:pt>
                <c:pt idx="194">
                  <c:v>43927</c:v>
                </c:pt>
                <c:pt idx="195">
                  <c:v>43928</c:v>
                </c:pt>
                <c:pt idx="196">
                  <c:v>43929</c:v>
                </c:pt>
                <c:pt idx="197">
                  <c:v>43930</c:v>
                </c:pt>
                <c:pt idx="198">
                  <c:v>43934</c:v>
                </c:pt>
                <c:pt idx="199">
                  <c:v>43935</c:v>
                </c:pt>
                <c:pt idx="200">
                  <c:v>43936</c:v>
                </c:pt>
                <c:pt idx="201">
                  <c:v>43938</c:v>
                </c:pt>
              </c:numCache>
            </c:numRef>
          </c:cat>
          <c:val>
            <c:numRef>
              <c:f>해외!$Q$6:$Q$207</c:f>
              <c:numCache>
                <c:formatCode>#,#00.00</c:formatCode>
                <c:ptCount val="202"/>
                <c:pt idx="0">
                  <c:v>6379.69</c:v>
                </c:pt>
                <c:pt idx="1">
                  <c:v>6384.9</c:v>
                </c:pt>
                <c:pt idx="2">
                  <c:v>6362.62</c:v>
                </c:pt>
                <c:pt idx="3">
                  <c:v>6375.97</c:v>
                </c:pt>
                <c:pt idx="4">
                  <c:v>6373.48</c:v>
                </c:pt>
                <c:pt idx="5">
                  <c:v>6351.83</c:v>
                </c:pt>
                <c:pt idx="6">
                  <c:v>6388.32</c:v>
                </c:pt>
                <c:pt idx="7">
                  <c:v>6410.68</c:v>
                </c:pt>
                <c:pt idx="8">
                  <c:v>6417.07</c:v>
                </c:pt>
                <c:pt idx="9">
                  <c:v>6373.34</c:v>
                </c:pt>
                <c:pt idx="10">
                  <c:v>6418.23</c:v>
                </c:pt>
                <c:pt idx="11">
                  <c:v>6401.88</c:v>
                </c:pt>
                <c:pt idx="12">
                  <c:v>6394.61</c:v>
                </c:pt>
                <c:pt idx="13">
                  <c:v>6403.29</c:v>
                </c:pt>
                <c:pt idx="14">
                  <c:v>6456.54</c:v>
                </c:pt>
                <c:pt idx="15">
                  <c:v>6433.55</c:v>
                </c:pt>
                <c:pt idx="16">
                  <c:v>6403.81</c:v>
                </c:pt>
                <c:pt idx="17">
                  <c:v>6384.99</c:v>
                </c:pt>
                <c:pt idx="18">
                  <c:v>6401.37</c:v>
                </c:pt>
                <c:pt idx="19">
                  <c:v>6325.24</c:v>
                </c:pt>
                <c:pt idx="20">
                  <c:v>6299.04</c:v>
                </c:pt>
                <c:pt idx="21">
                  <c:v>6377</c:v>
                </c:pt>
                <c:pt idx="22">
                  <c:v>6390.51</c:v>
                </c:pt>
                <c:pt idx="23">
                  <c:v>6381.54</c:v>
                </c:pt>
                <c:pt idx="24">
                  <c:v>6340.18</c:v>
                </c:pt>
                <c:pt idx="25">
                  <c:v>6175.7</c:v>
                </c:pt>
                <c:pt idx="26">
                  <c:v>6119.47</c:v>
                </c:pt>
                <c:pt idx="27">
                  <c:v>6204.2</c:v>
                </c:pt>
                <c:pt idx="28">
                  <c:v>6274.67</c:v>
                </c:pt>
                <c:pt idx="29">
                  <c:v>6282.13</c:v>
                </c:pt>
                <c:pt idx="30">
                  <c:v>6250.6</c:v>
                </c:pt>
                <c:pt idx="31">
                  <c:v>6210.96</c:v>
                </c:pt>
                <c:pt idx="32">
                  <c:v>6267.34</c:v>
                </c:pt>
                <c:pt idx="33">
                  <c:v>6257.59</c:v>
                </c:pt>
                <c:pt idx="34">
                  <c:v>6286.66</c:v>
                </c:pt>
                <c:pt idx="35">
                  <c:v>6296.72</c:v>
                </c:pt>
                <c:pt idx="36">
                  <c:v>6295.74</c:v>
                </c:pt>
                <c:pt idx="37">
                  <c:v>6252.97</c:v>
                </c:pt>
                <c:pt idx="38">
                  <c:v>6239.25</c:v>
                </c:pt>
                <c:pt idx="39">
                  <c:v>6255.6</c:v>
                </c:pt>
                <c:pt idx="40">
                  <c:v>6214.51</c:v>
                </c:pt>
                <c:pt idx="41">
                  <c:v>6278.17</c:v>
                </c:pt>
                <c:pt idx="42">
                  <c:v>6281.65</c:v>
                </c:pt>
                <c:pt idx="43">
                  <c:v>6289.12</c:v>
                </c:pt>
                <c:pt idx="44">
                  <c:v>6328.47</c:v>
                </c:pt>
                <c:pt idx="45">
                  <c:v>6290.55</c:v>
                </c:pt>
                <c:pt idx="46">
                  <c:v>6261.59</c:v>
                </c:pt>
                <c:pt idx="47">
                  <c:v>6269.66</c:v>
                </c:pt>
                <c:pt idx="48">
                  <c:v>6306.8</c:v>
                </c:pt>
                <c:pt idx="49">
                  <c:v>6308.95</c:v>
                </c:pt>
                <c:pt idx="50">
                  <c:v>6326.22</c:v>
                </c:pt>
                <c:pt idx="51">
                  <c:v>6336.67</c:v>
                </c:pt>
                <c:pt idx="52">
                  <c:v>6381.95</c:v>
                </c:pt>
                <c:pt idx="53">
                  <c:v>6342.18</c:v>
                </c:pt>
                <c:pt idx="54">
                  <c:v>6334.84</c:v>
                </c:pt>
                <c:pt idx="55">
                  <c:v>6219.43</c:v>
                </c:pt>
                <c:pt idx="56">
                  <c:v>6236.69</c:v>
                </c:pt>
                <c:pt idx="57">
                  <c:v>6276.63</c:v>
                </c:pt>
                <c:pt idx="58">
                  <c:v>6244.47</c:v>
                </c:pt>
                <c:pt idx="59">
                  <c:v>6231.47</c:v>
                </c:pt>
                <c:pt idx="60">
                  <c:v>6206.2</c:v>
                </c:pt>
                <c:pt idx="61">
                  <c:v>6137.61</c:v>
                </c:pt>
                <c:pt idx="62">
                  <c:v>6146.4</c:v>
                </c:pt>
                <c:pt idx="63">
                  <c:v>6230.33</c:v>
                </c:pt>
                <c:pt idx="64">
                  <c:v>6196.89</c:v>
                </c:pt>
                <c:pt idx="65">
                  <c:v>6169.1</c:v>
                </c:pt>
                <c:pt idx="66">
                  <c:v>6138.25</c:v>
                </c:pt>
                <c:pt idx="67">
                  <c:v>6055.43</c:v>
                </c:pt>
                <c:pt idx="68">
                  <c:v>6038.53</c:v>
                </c:pt>
                <c:pt idx="69">
                  <c:v>6061.25</c:v>
                </c:pt>
                <c:pt idx="70">
                  <c:v>6000.58</c:v>
                </c:pt>
                <c:pt idx="71">
                  <c:v>6039.6</c:v>
                </c:pt>
                <c:pt idx="72">
                  <c:v>6029.16</c:v>
                </c:pt>
                <c:pt idx="73">
                  <c:v>6023.64</c:v>
                </c:pt>
                <c:pt idx="74">
                  <c:v>6105.8</c:v>
                </c:pt>
                <c:pt idx="75">
                  <c:v>6126.88</c:v>
                </c:pt>
                <c:pt idx="76">
                  <c:v>6158.17</c:v>
                </c:pt>
                <c:pt idx="77">
                  <c:v>6169.59</c:v>
                </c:pt>
                <c:pt idx="78">
                  <c:v>6181.01</c:v>
                </c:pt>
                <c:pt idx="79">
                  <c:v>6191.95</c:v>
                </c:pt>
                <c:pt idx="80">
                  <c:v>6198.99</c:v>
                </c:pt>
                <c:pt idx="81">
                  <c:v>6225.5</c:v>
                </c:pt>
                <c:pt idx="82">
                  <c:v>6257.81</c:v>
                </c:pt>
                <c:pt idx="83">
                  <c:v>6339.65</c:v>
                </c:pt>
                <c:pt idx="84">
                  <c:v>6252.34</c:v>
                </c:pt>
                <c:pt idx="85">
                  <c:v>6265.38</c:v>
                </c:pt>
                <c:pt idx="86">
                  <c:v>6281.14</c:v>
                </c:pt>
                <c:pt idx="87">
                  <c:v>6295.75</c:v>
                </c:pt>
                <c:pt idx="88">
                  <c:v>6228.32</c:v>
                </c:pt>
                <c:pt idx="89">
                  <c:v>6207.19</c:v>
                </c:pt>
                <c:pt idx="90">
                  <c:v>6180.34</c:v>
                </c:pt>
                <c:pt idx="91">
                  <c:v>6264.15</c:v>
                </c:pt>
                <c:pt idx="92">
                  <c:v>6217.55</c:v>
                </c:pt>
                <c:pt idx="93">
                  <c:v>6165.63</c:v>
                </c:pt>
                <c:pt idx="94">
                  <c:v>6177.98</c:v>
                </c:pt>
                <c:pt idx="95">
                  <c:v>6148.74</c:v>
                </c:pt>
                <c:pt idx="96">
                  <c:v>6180.99</c:v>
                </c:pt>
                <c:pt idx="97">
                  <c:v>6142.5</c:v>
                </c:pt>
                <c:pt idx="98">
                  <c:v>6098.95</c:v>
                </c:pt>
                <c:pt idx="99">
                  <c:v>6128.34</c:v>
                </c:pt>
                <c:pt idx="100">
                  <c:v>6122.63</c:v>
                </c:pt>
                <c:pt idx="101">
                  <c:v>6152.09</c:v>
                </c:pt>
                <c:pt idx="102">
                  <c:v>6155.11</c:v>
                </c:pt>
                <c:pt idx="103">
                  <c:v>6117.36</c:v>
                </c:pt>
                <c:pt idx="104">
                  <c:v>6100.24</c:v>
                </c:pt>
                <c:pt idx="105">
                  <c:v>6070.76</c:v>
                </c:pt>
                <c:pt idx="106">
                  <c:v>6026.19</c:v>
                </c:pt>
                <c:pt idx="107">
                  <c:v>6023.04</c:v>
                </c:pt>
                <c:pt idx="108">
                  <c:v>5953.06</c:v>
                </c:pt>
                <c:pt idx="109">
                  <c:v>6011.83</c:v>
                </c:pt>
                <c:pt idx="110">
                  <c:v>6130.06</c:v>
                </c:pt>
                <c:pt idx="111">
                  <c:v>6133.9</c:v>
                </c:pt>
                <c:pt idx="112">
                  <c:v>6112.88</c:v>
                </c:pt>
                <c:pt idx="113">
                  <c:v>6152.12</c:v>
                </c:pt>
                <c:pt idx="114">
                  <c:v>6186.87</c:v>
                </c:pt>
                <c:pt idx="115">
                  <c:v>6193.79</c:v>
                </c:pt>
                <c:pt idx="116">
                  <c:v>6183.51</c:v>
                </c:pt>
                <c:pt idx="117">
                  <c:v>6180.1</c:v>
                </c:pt>
                <c:pt idx="118">
                  <c:v>6139.4</c:v>
                </c:pt>
                <c:pt idx="119">
                  <c:v>6197.32</c:v>
                </c:pt>
                <c:pt idx="120">
                  <c:v>6244.35</c:v>
                </c:pt>
                <c:pt idx="121">
                  <c:v>6287.25</c:v>
                </c:pt>
                <c:pt idx="122">
                  <c:v>6249.93</c:v>
                </c:pt>
                <c:pt idx="123">
                  <c:v>6284.37</c:v>
                </c:pt>
                <c:pt idx="124">
                  <c:v>6305.91</c:v>
                </c:pt>
                <c:pt idx="125">
                  <c:v>6319.44</c:v>
                </c:pt>
                <c:pt idx="126">
                  <c:v>6329.31</c:v>
                </c:pt>
                <c:pt idx="127">
                  <c:v>6299.54</c:v>
                </c:pt>
                <c:pt idx="128">
                  <c:v>6283.58</c:v>
                </c:pt>
                <c:pt idx="129">
                  <c:v>6323.47</c:v>
                </c:pt>
                <c:pt idx="130">
                  <c:v>6257.4</c:v>
                </c:pt>
                <c:pt idx="131">
                  <c:v>6279.35</c:v>
                </c:pt>
                <c:pt idx="132">
                  <c:v>6225.69</c:v>
                </c:pt>
                <c:pt idx="133">
                  <c:v>6274.49</c:v>
                </c:pt>
                <c:pt idx="134">
                  <c:v>6274.94</c:v>
                </c:pt>
                <c:pt idx="135">
                  <c:v>6296.57</c:v>
                </c:pt>
                <c:pt idx="136">
                  <c:v>6325.41</c:v>
                </c:pt>
                <c:pt idx="137">
                  <c:v>6283.37</c:v>
                </c:pt>
                <c:pt idx="138">
                  <c:v>6286.05</c:v>
                </c:pt>
                <c:pt idx="139">
                  <c:v>6291.66</c:v>
                </c:pt>
                <c:pt idx="140">
                  <c:v>6245.04</c:v>
                </c:pt>
                <c:pt idx="141">
                  <c:v>6238.15</c:v>
                </c:pt>
                <c:pt idx="142">
                  <c:v>6233.45</c:v>
                </c:pt>
                <c:pt idx="143">
                  <c:v>6249.21</c:v>
                </c:pt>
                <c:pt idx="144">
                  <c:v>6244.11</c:v>
                </c:pt>
                <c:pt idx="145">
                  <c:v>6133.21</c:v>
                </c:pt>
                <c:pt idx="146">
                  <c:v>6111.18</c:v>
                </c:pt>
                <c:pt idx="147">
                  <c:v>6113.05</c:v>
                </c:pt>
                <c:pt idx="148">
                  <c:v>6057.6</c:v>
                </c:pt>
                <c:pt idx="149">
                  <c:v>5940.05</c:v>
                </c:pt>
                <c:pt idx="150">
                  <c:v>5884.17</c:v>
                </c:pt>
                <c:pt idx="151">
                  <c:v>5922.34</c:v>
                </c:pt>
                <c:pt idx="152">
                  <c:v>5978.51</c:v>
                </c:pt>
                <c:pt idx="153">
                  <c:v>5987.15</c:v>
                </c:pt>
                <c:pt idx="154">
                  <c:v>5999.61</c:v>
                </c:pt>
                <c:pt idx="155">
                  <c:v>5952.08</c:v>
                </c:pt>
                <c:pt idx="156">
                  <c:v>5954.4</c:v>
                </c:pt>
                <c:pt idx="157">
                  <c:v>5913.08</c:v>
                </c:pt>
                <c:pt idx="158">
                  <c:v>5871.95</c:v>
                </c:pt>
                <c:pt idx="159">
                  <c:v>5866.95</c:v>
                </c:pt>
                <c:pt idx="160">
                  <c:v>5867.52</c:v>
                </c:pt>
                <c:pt idx="161">
                  <c:v>5886.96</c:v>
                </c:pt>
                <c:pt idx="162">
                  <c:v>5928.79</c:v>
                </c:pt>
                <c:pt idx="163">
                  <c:v>5942.49</c:v>
                </c:pt>
                <c:pt idx="164">
                  <c:v>5882.26</c:v>
                </c:pt>
                <c:pt idx="165">
                  <c:v>5807.05</c:v>
                </c:pt>
                <c:pt idx="166">
                  <c:v>5787.14</c:v>
                </c:pt>
                <c:pt idx="167">
                  <c:v>5688.92</c:v>
                </c:pt>
                <c:pt idx="168">
                  <c:v>5535.69</c:v>
                </c:pt>
                <c:pt idx="169">
                  <c:v>5452.7</c:v>
                </c:pt>
                <c:pt idx="170">
                  <c:v>5361.25</c:v>
                </c:pt>
                <c:pt idx="171">
                  <c:v>5518.63</c:v>
                </c:pt>
                <c:pt idx="172">
                  <c:v>5650.14</c:v>
                </c:pt>
                <c:pt idx="173">
                  <c:v>5638.13</c:v>
                </c:pt>
                <c:pt idx="174">
                  <c:v>5498.54</c:v>
                </c:pt>
                <c:pt idx="175">
                  <c:v>5136.8100000000004</c:v>
                </c:pt>
                <c:pt idx="176">
                  <c:v>5220.83</c:v>
                </c:pt>
                <c:pt idx="177">
                  <c:v>5154.1099999999997</c:v>
                </c:pt>
                <c:pt idx="178">
                  <c:v>4895.75</c:v>
                </c:pt>
                <c:pt idx="179">
                  <c:v>4907.57</c:v>
                </c:pt>
                <c:pt idx="180">
                  <c:v>4690.66</c:v>
                </c:pt>
                <c:pt idx="181">
                  <c:v>4456.75</c:v>
                </c:pt>
                <c:pt idx="182">
                  <c:v>4330.67</c:v>
                </c:pt>
                <c:pt idx="183">
                  <c:v>4105.42</c:v>
                </c:pt>
                <c:pt idx="184">
                  <c:v>4194.9399999999996</c:v>
                </c:pt>
                <c:pt idx="185">
                  <c:v>3989.52</c:v>
                </c:pt>
                <c:pt idx="186">
                  <c:v>3937.63</c:v>
                </c:pt>
                <c:pt idx="187">
                  <c:v>4338.8999999999996</c:v>
                </c:pt>
                <c:pt idx="188">
                  <c:v>4545.57</c:v>
                </c:pt>
                <c:pt idx="189">
                  <c:v>4414.5</c:v>
                </c:pt>
                <c:pt idx="190">
                  <c:v>4538.93</c:v>
                </c:pt>
                <c:pt idx="191">
                  <c:v>4466.04</c:v>
                </c:pt>
                <c:pt idx="192">
                  <c:v>4531.6899999999996</c:v>
                </c:pt>
                <c:pt idx="193">
                  <c:v>4623.43</c:v>
                </c:pt>
                <c:pt idx="194">
                  <c:v>4811.83</c:v>
                </c:pt>
                <c:pt idx="195">
                  <c:v>4778.6400000000003</c:v>
                </c:pt>
                <c:pt idx="196">
                  <c:v>4626</c:v>
                </c:pt>
                <c:pt idx="197">
                  <c:v>4649.08</c:v>
                </c:pt>
                <c:pt idx="198">
                  <c:v>4623.8900000000003</c:v>
                </c:pt>
                <c:pt idx="199">
                  <c:v>4706.49</c:v>
                </c:pt>
                <c:pt idx="200">
                  <c:v>4625.91</c:v>
                </c:pt>
                <c:pt idx="201">
                  <c:v>4634.82</c:v>
                </c:pt>
              </c:numCache>
            </c:numRef>
          </c:val>
          <c:smooth val="0"/>
        </c:ser>
        <c:dLbls>
          <c:showLegendKey val="0"/>
          <c:showVal val="0"/>
          <c:showCatName val="0"/>
          <c:showSerName val="0"/>
          <c:showPercent val="0"/>
          <c:showBubbleSize val="0"/>
        </c:dLbls>
        <c:marker val="1"/>
        <c:smooth val="0"/>
        <c:axId val="143377152"/>
        <c:axId val="143378688"/>
      </c:lineChart>
      <c:dateAx>
        <c:axId val="143377152"/>
        <c:scaling>
          <c:orientation val="minMax"/>
        </c:scaling>
        <c:delete val="0"/>
        <c:axPos val="b"/>
        <c:numFmt formatCode="m/d/yyyy" sourceLinked="1"/>
        <c:majorTickMark val="out"/>
        <c:minorTickMark val="none"/>
        <c:tickLblPos val="nextTo"/>
        <c:crossAx val="143378688"/>
        <c:crosses val="autoZero"/>
        <c:auto val="1"/>
        <c:lblOffset val="100"/>
        <c:baseTimeUnit val="days"/>
      </c:dateAx>
      <c:valAx>
        <c:axId val="143378688"/>
        <c:scaling>
          <c:orientation val="minMax"/>
          <c:min val="4000"/>
        </c:scaling>
        <c:delete val="0"/>
        <c:axPos val="l"/>
        <c:majorGridlines/>
        <c:numFmt formatCode="#,#00.00" sourceLinked="1"/>
        <c:majorTickMark val="out"/>
        <c:minorTickMark val="none"/>
        <c:tickLblPos val="nextTo"/>
        <c:crossAx val="143377152"/>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인도 지수</a:t>
            </a:r>
          </a:p>
        </c:rich>
      </c:tx>
      <c:layout/>
      <c:overlay val="0"/>
    </c:title>
    <c:autoTitleDeleted val="0"/>
    <c:plotArea>
      <c:layout/>
      <c:lineChart>
        <c:grouping val="standard"/>
        <c:varyColors val="0"/>
        <c:ser>
          <c:idx val="0"/>
          <c:order val="0"/>
          <c:marker>
            <c:symbol val="none"/>
          </c:marker>
          <c:cat>
            <c:numRef>
              <c:f>해외!$R$6:$R$201</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43690</c:v>
                </c:pt>
                <c:pt idx="31">
                  <c:v>43691</c:v>
                </c:pt>
                <c:pt idx="32">
                  <c:v>43693</c:v>
                </c:pt>
                <c:pt idx="33">
                  <c:v>43696</c:v>
                </c:pt>
                <c:pt idx="34">
                  <c:v>43697</c:v>
                </c:pt>
                <c:pt idx="35">
                  <c:v>43698</c:v>
                </c:pt>
                <c:pt idx="36">
                  <c:v>43699</c:v>
                </c:pt>
                <c:pt idx="37">
                  <c:v>43700</c:v>
                </c:pt>
                <c:pt idx="38">
                  <c:v>43703</c:v>
                </c:pt>
                <c:pt idx="39">
                  <c:v>43704</c:v>
                </c:pt>
                <c:pt idx="40">
                  <c:v>43705</c:v>
                </c:pt>
                <c:pt idx="41">
                  <c:v>43706</c:v>
                </c:pt>
                <c:pt idx="42">
                  <c:v>43707</c:v>
                </c:pt>
                <c:pt idx="43">
                  <c:v>43711</c:v>
                </c:pt>
                <c:pt idx="44">
                  <c:v>43712</c:v>
                </c:pt>
                <c:pt idx="45">
                  <c:v>43713</c:v>
                </c:pt>
                <c:pt idx="46">
                  <c:v>43714</c:v>
                </c:pt>
                <c:pt idx="47">
                  <c:v>43717</c:v>
                </c:pt>
                <c:pt idx="48">
                  <c:v>43719</c:v>
                </c:pt>
                <c:pt idx="49">
                  <c:v>43720</c:v>
                </c:pt>
                <c:pt idx="50">
                  <c:v>43721</c:v>
                </c:pt>
                <c:pt idx="51">
                  <c:v>43724</c:v>
                </c:pt>
                <c:pt idx="52">
                  <c:v>43725</c:v>
                </c:pt>
                <c:pt idx="53">
                  <c:v>43726</c:v>
                </c:pt>
                <c:pt idx="54">
                  <c:v>43727</c:v>
                </c:pt>
                <c:pt idx="55">
                  <c:v>43728</c:v>
                </c:pt>
                <c:pt idx="56">
                  <c:v>43731</c:v>
                </c:pt>
                <c:pt idx="57">
                  <c:v>43732</c:v>
                </c:pt>
                <c:pt idx="58">
                  <c:v>43733</c:v>
                </c:pt>
                <c:pt idx="59">
                  <c:v>43734</c:v>
                </c:pt>
                <c:pt idx="60">
                  <c:v>43735</c:v>
                </c:pt>
                <c:pt idx="61">
                  <c:v>43738</c:v>
                </c:pt>
                <c:pt idx="62">
                  <c:v>43739</c:v>
                </c:pt>
                <c:pt idx="63">
                  <c:v>43741</c:v>
                </c:pt>
                <c:pt idx="64">
                  <c:v>43742</c:v>
                </c:pt>
                <c:pt idx="65">
                  <c:v>43745</c:v>
                </c:pt>
                <c:pt idx="66">
                  <c:v>43747</c:v>
                </c:pt>
                <c:pt idx="67">
                  <c:v>43748</c:v>
                </c:pt>
                <c:pt idx="68">
                  <c:v>43749</c:v>
                </c:pt>
                <c:pt idx="69">
                  <c:v>43752</c:v>
                </c:pt>
                <c:pt idx="70">
                  <c:v>43753</c:v>
                </c:pt>
                <c:pt idx="71">
                  <c:v>43754</c:v>
                </c:pt>
                <c:pt idx="72">
                  <c:v>43755</c:v>
                </c:pt>
                <c:pt idx="73">
                  <c:v>43756</c:v>
                </c:pt>
                <c:pt idx="74">
                  <c:v>43760</c:v>
                </c:pt>
                <c:pt idx="75">
                  <c:v>43761</c:v>
                </c:pt>
                <c:pt idx="76">
                  <c:v>43762</c:v>
                </c:pt>
                <c:pt idx="77">
                  <c:v>43763</c:v>
                </c:pt>
                <c:pt idx="78">
                  <c:v>43765</c:v>
                </c:pt>
                <c:pt idx="79">
                  <c:v>43767</c:v>
                </c:pt>
                <c:pt idx="80">
                  <c:v>43768</c:v>
                </c:pt>
                <c:pt idx="81">
                  <c:v>43769</c:v>
                </c:pt>
                <c:pt idx="82">
                  <c:v>43770</c:v>
                </c:pt>
                <c:pt idx="83">
                  <c:v>43773</c:v>
                </c:pt>
                <c:pt idx="84">
                  <c:v>43774</c:v>
                </c:pt>
                <c:pt idx="85">
                  <c:v>43775</c:v>
                </c:pt>
                <c:pt idx="86">
                  <c:v>43776</c:v>
                </c:pt>
                <c:pt idx="87">
                  <c:v>43777</c:v>
                </c:pt>
                <c:pt idx="88">
                  <c:v>43780</c:v>
                </c:pt>
                <c:pt idx="89">
                  <c:v>43782</c:v>
                </c:pt>
                <c:pt idx="90">
                  <c:v>43783</c:v>
                </c:pt>
                <c:pt idx="91">
                  <c:v>43784</c:v>
                </c:pt>
                <c:pt idx="92">
                  <c:v>43787</c:v>
                </c:pt>
                <c:pt idx="93">
                  <c:v>43788</c:v>
                </c:pt>
                <c:pt idx="94">
                  <c:v>43789</c:v>
                </c:pt>
                <c:pt idx="95">
                  <c:v>43790</c:v>
                </c:pt>
                <c:pt idx="96">
                  <c:v>43791</c:v>
                </c:pt>
                <c:pt idx="97">
                  <c:v>43794</c:v>
                </c:pt>
                <c:pt idx="98">
                  <c:v>43795</c:v>
                </c:pt>
                <c:pt idx="99">
                  <c:v>43796</c:v>
                </c:pt>
                <c:pt idx="100">
                  <c:v>43797</c:v>
                </c:pt>
                <c:pt idx="101">
                  <c:v>43798</c:v>
                </c:pt>
                <c:pt idx="102">
                  <c:v>43801</c:v>
                </c:pt>
                <c:pt idx="103">
                  <c:v>43802</c:v>
                </c:pt>
                <c:pt idx="104">
                  <c:v>43803</c:v>
                </c:pt>
                <c:pt idx="105">
                  <c:v>43804</c:v>
                </c:pt>
                <c:pt idx="106">
                  <c:v>43805</c:v>
                </c:pt>
                <c:pt idx="107">
                  <c:v>43808</c:v>
                </c:pt>
                <c:pt idx="108">
                  <c:v>43809</c:v>
                </c:pt>
                <c:pt idx="109">
                  <c:v>43810</c:v>
                </c:pt>
                <c:pt idx="110">
                  <c:v>43811</c:v>
                </c:pt>
                <c:pt idx="111">
                  <c:v>43812</c:v>
                </c:pt>
                <c:pt idx="112">
                  <c:v>43815</c:v>
                </c:pt>
                <c:pt idx="113">
                  <c:v>43816</c:v>
                </c:pt>
                <c:pt idx="114">
                  <c:v>43817</c:v>
                </c:pt>
                <c:pt idx="115">
                  <c:v>43818</c:v>
                </c:pt>
                <c:pt idx="116">
                  <c:v>43819</c:v>
                </c:pt>
                <c:pt idx="117">
                  <c:v>43822</c:v>
                </c:pt>
                <c:pt idx="118">
                  <c:v>43823</c:v>
                </c:pt>
                <c:pt idx="119">
                  <c:v>43825</c:v>
                </c:pt>
                <c:pt idx="120">
                  <c:v>43826</c:v>
                </c:pt>
                <c:pt idx="121">
                  <c:v>43829</c:v>
                </c:pt>
                <c:pt idx="122">
                  <c:v>43830</c:v>
                </c:pt>
                <c:pt idx="123">
                  <c:v>43831</c:v>
                </c:pt>
                <c:pt idx="124">
                  <c:v>43832</c:v>
                </c:pt>
                <c:pt idx="125">
                  <c:v>43833</c:v>
                </c:pt>
                <c:pt idx="126">
                  <c:v>43836</c:v>
                </c:pt>
                <c:pt idx="127">
                  <c:v>43837</c:v>
                </c:pt>
                <c:pt idx="128">
                  <c:v>43838</c:v>
                </c:pt>
                <c:pt idx="129">
                  <c:v>43839</c:v>
                </c:pt>
                <c:pt idx="130">
                  <c:v>43840</c:v>
                </c:pt>
                <c:pt idx="131">
                  <c:v>43843</c:v>
                </c:pt>
                <c:pt idx="132">
                  <c:v>43844</c:v>
                </c:pt>
                <c:pt idx="133">
                  <c:v>43845</c:v>
                </c:pt>
                <c:pt idx="134">
                  <c:v>43846</c:v>
                </c:pt>
                <c:pt idx="135">
                  <c:v>43847</c:v>
                </c:pt>
                <c:pt idx="136">
                  <c:v>43850</c:v>
                </c:pt>
                <c:pt idx="137">
                  <c:v>43851</c:v>
                </c:pt>
                <c:pt idx="138">
                  <c:v>43852</c:v>
                </c:pt>
                <c:pt idx="139">
                  <c:v>43853</c:v>
                </c:pt>
                <c:pt idx="140">
                  <c:v>43854</c:v>
                </c:pt>
                <c:pt idx="141">
                  <c:v>43857</c:v>
                </c:pt>
                <c:pt idx="142">
                  <c:v>43858</c:v>
                </c:pt>
                <c:pt idx="143">
                  <c:v>43859</c:v>
                </c:pt>
                <c:pt idx="144">
                  <c:v>43860</c:v>
                </c:pt>
                <c:pt idx="145">
                  <c:v>43861</c:v>
                </c:pt>
                <c:pt idx="146">
                  <c:v>43862</c:v>
                </c:pt>
                <c:pt idx="147">
                  <c:v>43864</c:v>
                </c:pt>
                <c:pt idx="148">
                  <c:v>43865</c:v>
                </c:pt>
                <c:pt idx="149">
                  <c:v>43866</c:v>
                </c:pt>
                <c:pt idx="150">
                  <c:v>43867</c:v>
                </c:pt>
                <c:pt idx="151">
                  <c:v>43868</c:v>
                </c:pt>
                <c:pt idx="152">
                  <c:v>43871</c:v>
                </c:pt>
                <c:pt idx="153">
                  <c:v>43872</c:v>
                </c:pt>
                <c:pt idx="154">
                  <c:v>43873</c:v>
                </c:pt>
                <c:pt idx="155">
                  <c:v>43874</c:v>
                </c:pt>
                <c:pt idx="156">
                  <c:v>43875</c:v>
                </c:pt>
                <c:pt idx="157">
                  <c:v>43878</c:v>
                </c:pt>
                <c:pt idx="158">
                  <c:v>43879</c:v>
                </c:pt>
                <c:pt idx="159">
                  <c:v>43880</c:v>
                </c:pt>
                <c:pt idx="160">
                  <c:v>43881</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43924</c:v>
                </c:pt>
                <c:pt idx="189">
                  <c:v>43928</c:v>
                </c:pt>
                <c:pt idx="190">
                  <c:v>43929</c:v>
                </c:pt>
                <c:pt idx="191">
                  <c:v>43930</c:v>
                </c:pt>
                <c:pt idx="192">
                  <c:v>43934</c:v>
                </c:pt>
                <c:pt idx="193">
                  <c:v>43936</c:v>
                </c:pt>
                <c:pt idx="194">
                  <c:v>43937</c:v>
                </c:pt>
                <c:pt idx="195">
                  <c:v>43938</c:v>
                </c:pt>
              </c:numCache>
            </c:numRef>
          </c:cat>
          <c:val>
            <c:numRef>
              <c:f>해외!$S$6:$S$201</c:f>
              <c:numCache>
                <c:formatCode>#,#00.00</c:formatCode>
                <c:ptCount val="196"/>
                <c:pt idx="0">
                  <c:v>39686.5</c:v>
                </c:pt>
                <c:pt idx="1">
                  <c:v>39816.480000000003</c:v>
                </c:pt>
                <c:pt idx="2">
                  <c:v>39839.25</c:v>
                </c:pt>
                <c:pt idx="3">
                  <c:v>39908.06</c:v>
                </c:pt>
                <c:pt idx="4">
                  <c:v>39513.39</c:v>
                </c:pt>
                <c:pt idx="5">
                  <c:v>38720.57</c:v>
                </c:pt>
                <c:pt idx="6">
                  <c:v>38730.82</c:v>
                </c:pt>
                <c:pt idx="7">
                  <c:v>38557.040000000001</c:v>
                </c:pt>
                <c:pt idx="8">
                  <c:v>38823.11</c:v>
                </c:pt>
                <c:pt idx="9">
                  <c:v>38736.230000000003</c:v>
                </c:pt>
                <c:pt idx="10">
                  <c:v>38896.71</c:v>
                </c:pt>
                <c:pt idx="11">
                  <c:v>39131.040000000001</c:v>
                </c:pt>
                <c:pt idx="12">
                  <c:v>39215.64</c:v>
                </c:pt>
                <c:pt idx="13">
                  <c:v>38897.46</c:v>
                </c:pt>
                <c:pt idx="14">
                  <c:v>38337.01</c:v>
                </c:pt>
                <c:pt idx="15">
                  <c:v>38031.129999999997</c:v>
                </c:pt>
                <c:pt idx="16">
                  <c:v>37982.74</c:v>
                </c:pt>
                <c:pt idx="17">
                  <c:v>37847.65</c:v>
                </c:pt>
                <c:pt idx="18">
                  <c:v>37830.980000000003</c:v>
                </c:pt>
                <c:pt idx="19">
                  <c:v>37882.79</c:v>
                </c:pt>
                <c:pt idx="20">
                  <c:v>37686.370000000003</c:v>
                </c:pt>
                <c:pt idx="21">
                  <c:v>37397.24</c:v>
                </c:pt>
                <c:pt idx="22">
                  <c:v>37481.120000000003</c:v>
                </c:pt>
                <c:pt idx="23">
                  <c:v>37018.32</c:v>
                </c:pt>
                <c:pt idx="24">
                  <c:v>37118.22</c:v>
                </c:pt>
                <c:pt idx="25">
                  <c:v>36699.839999999997</c:v>
                </c:pt>
                <c:pt idx="26">
                  <c:v>36976.85</c:v>
                </c:pt>
                <c:pt idx="27">
                  <c:v>36690.5</c:v>
                </c:pt>
                <c:pt idx="28">
                  <c:v>37327.360000000001</c:v>
                </c:pt>
                <c:pt idx="29">
                  <c:v>37581.910000000003</c:v>
                </c:pt>
                <c:pt idx="30">
                  <c:v>36958.160000000003</c:v>
                </c:pt>
                <c:pt idx="31">
                  <c:v>37311.53</c:v>
                </c:pt>
                <c:pt idx="32">
                  <c:v>37350.33</c:v>
                </c:pt>
                <c:pt idx="33">
                  <c:v>37402.49</c:v>
                </c:pt>
                <c:pt idx="34">
                  <c:v>37328.01</c:v>
                </c:pt>
                <c:pt idx="35">
                  <c:v>37060.370000000003</c:v>
                </c:pt>
                <c:pt idx="36">
                  <c:v>36472.93</c:v>
                </c:pt>
                <c:pt idx="37">
                  <c:v>36701.160000000003</c:v>
                </c:pt>
                <c:pt idx="38">
                  <c:v>37494.120000000003</c:v>
                </c:pt>
                <c:pt idx="39">
                  <c:v>37641.269999999997</c:v>
                </c:pt>
                <c:pt idx="40">
                  <c:v>37451.839999999997</c:v>
                </c:pt>
                <c:pt idx="41">
                  <c:v>37068.93</c:v>
                </c:pt>
                <c:pt idx="42">
                  <c:v>38332.79</c:v>
                </c:pt>
                <c:pt idx="43">
                  <c:v>37562.910000000003</c:v>
                </c:pt>
                <c:pt idx="44">
                  <c:v>36724.74</c:v>
                </c:pt>
                <c:pt idx="45">
                  <c:v>36644.42</c:v>
                </c:pt>
                <c:pt idx="46">
                  <c:v>36981.769999999997</c:v>
                </c:pt>
                <c:pt idx="47">
                  <c:v>37145.449999999997</c:v>
                </c:pt>
                <c:pt idx="48">
                  <c:v>37270.82</c:v>
                </c:pt>
                <c:pt idx="49">
                  <c:v>37104.28</c:v>
                </c:pt>
                <c:pt idx="50">
                  <c:v>37384.99</c:v>
                </c:pt>
                <c:pt idx="51">
                  <c:v>37123.31</c:v>
                </c:pt>
                <c:pt idx="52">
                  <c:v>36481.089999999997</c:v>
                </c:pt>
                <c:pt idx="53">
                  <c:v>36563.879999999997</c:v>
                </c:pt>
                <c:pt idx="54">
                  <c:v>36093.47</c:v>
                </c:pt>
                <c:pt idx="55">
                  <c:v>38014.620000000003</c:v>
                </c:pt>
                <c:pt idx="56">
                  <c:v>39090.03</c:v>
                </c:pt>
                <c:pt idx="57">
                  <c:v>39097.14</c:v>
                </c:pt>
                <c:pt idx="58">
                  <c:v>38593.519999999997</c:v>
                </c:pt>
                <c:pt idx="59">
                  <c:v>38989.74</c:v>
                </c:pt>
                <c:pt idx="60">
                  <c:v>38822.57</c:v>
                </c:pt>
                <c:pt idx="61">
                  <c:v>38667.33</c:v>
                </c:pt>
                <c:pt idx="62">
                  <c:v>38305.410000000003</c:v>
                </c:pt>
                <c:pt idx="63">
                  <c:v>38106.870000000003</c:v>
                </c:pt>
                <c:pt idx="64">
                  <c:v>37673.31</c:v>
                </c:pt>
                <c:pt idx="65">
                  <c:v>37531.980000000003</c:v>
                </c:pt>
                <c:pt idx="66">
                  <c:v>38177.949999999997</c:v>
                </c:pt>
                <c:pt idx="67">
                  <c:v>37880.400000000001</c:v>
                </c:pt>
                <c:pt idx="68">
                  <c:v>38127.08</c:v>
                </c:pt>
                <c:pt idx="69">
                  <c:v>38214.47</c:v>
                </c:pt>
                <c:pt idx="70">
                  <c:v>38506.089999999997</c:v>
                </c:pt>
                <c:pt idx="71">
                  <c:v>38598.99</c:v>
                </c:pt>
                <c:pt idx="72">
                  <c:v>39052.06</c:v>
                </c:pt>
                <c:pt idx="73">
                  <c:v>39298.379999999997</c:v>
                </c:pt>
                <c:pt idx="74">
                  <c:v>38963.839999999997</c:v>
                </c:pt>
                <c:pt idx="75">
                  <c:v>39058.83</c:v>
                </c:pt>
                <c:pt idx="76">
                  <c:v>39020.39</c:v>
                </c:pt>
                <c:pt idx="77">
                  <c:v>39058.06</c:v>
                </c:pt>
                <c:pt idx="78">
                  <c:v>39250.199999999997</c:v>
                </c:pt>
                <c:pt idx="79">
                  <c:v>39831.839999999997</c:v>
                </c:pt>
                <c:pt idx="80">
                  <c:v>40051.870000000003</c:v>
                </c:pt>
                <c:pt idx="81">
                  <c:v>40129.050000000003</c:v>
                </c:pt>
                <c:pt idx="82">
                  <c:v>40165.03</c:v>
                </c:pt>
                <c:pt idx="83">
                  <c:v>40301.96</c:v>
                </c:pt>
                <c:pt idx="84">
                  <c:v>40248.230000000003</c:v>
                </c:pt>
                <c:pt idx="85">
                  <c:v>40469.78</c:v>
                </c:pt>
                <c:pt idx="86">
                  <c:v>40653.74</c:v>
                </c:pt>
                <c:pt idx="87">
                  <c:v>40323.61</c:v>
                </c:pt>
                <c:pt idx="88">
                  <c:v>40345.08</c:v>
                </c:pt>
                <c:pt idx="89">
                  <c:v>40116.06</c:v>
                </c:pt>
                <c:pt idx="90">
                  <c:v>40286.480000000003</c:v>
                </c:pt>
                <c:pt idx="91">
                  <c:v>40356.69</c:v>
                </c:pt>
                <c:pt idx="92">
                  <c:v>40284.19</c:v>
                </c:pt>
                <c:pt idx="93">
                  <c:v>40469.699999999997</c:v>
                </c:pt>
                <c:pt idx="94">
                  <c:v>40651.64</c:v>
                </c:pt>
                <c:pt idx="95">
                  <c:v>40575.17</c:v>
                </c:pt>
                <c:pt idx="96">
                  <c:v>40359.410000000003</c:v>
                </c:pt>
                <c:pt idx="97">
                  <c:v>40889.230000000003</c:v>
                </c:pt>
                <c:pt idx="98">
                  <c:v>40821.300000000003</c:v>
                </c:pt>
                <c:pt idx="99">
                  <c:v>41020.61</c:v>
                </c:pt>
                <c:pt idx="100">
                  <c:v>41130.17</c:v>
                </c:pt>
                <c:pt idx="101">
                  <c:v>40793.81</c:v>
                </c:pt>
                <c:pt idx="102">
                  <c:v>40802.17</c:v>
                </c:pt>
                <c:pt idx="103">
                  <c:v>40675.449999999997</c:v>
                </c:pt>
                <c:pt idx="104">
                  <c:v>40850.29</c:v>
                </c:pt>
                <c:pt idx="105">
                  <c:v>40779.589999999997</c:v>
                </c:pt>
                <c:pt idx="106">
                  <c:v>40445.15</c:v>
                </c:pt>
                <c:pt idx="107">
                  <c:v>40487.43</c:v>
                </c:pt>
                <c:pt idx="108">
                  <c:v>40239.879999999997</c:v>
                </c:pt>
                <c:pt idx="109">
                  <c:v>40412.57</c:v>
                </c:pt>
                <c:pt idx="110">
                  <c:v>40581.71</c:v>
                </c:pt>
                <c:pt idx="111">
                  <c:v>41009.71</c:v>
                </c:pt>
                <c:pt idx="112">
                  <c:v>40938.720000000001</c:v>
                </c:pt>
                <c:pt idx="113">
                  <c:v>41352.17</c:v>
                </c:pt>
                <c:pt idx="114">
                  <c:v>41558.57</c:v>
                </c:pt>
                <c:pt idx="115">
                  <c:v>41673.919999999998</c:v>
                </c:pt>
                <c:pt idx="116">
                  <c:v>41681.54</c:v>
                </c:pt>
                <c:pt idx="117">
                  <c:v>41642.660000000003</c:v>
                </c:pt>
                <c:pt idx="118">
                  <c:v>41461.26</c:v>
                </c:pt>
                <c:pt idx="119">
                  <c:v>41163.760000000002</c:v>
                </c:pt>
                <c:pt idx="120">
                  <c:v>41575.14</c:v>
                </c:pt>
                <c:pt idx="121">
                  <c:v>41558</c:v>
                </c:pt>
                <c:pt idx="122">
                  <c:v>41253.74</c:v>
                </c:pt>
                <c:pt idx="123">
                  <c:v>41306.019999999997</c:v>
                </c:pt>
                <c:pt idx="124">
                  <c:v>41626.639999999999</c:v>
                </c:pt>
                <c:pt idx="125">
                  <c:v>41464.61</c:v>
                </c:pt>
                <c:pt idx="126">
                  <c:v>40676.629999999997</c:v>
                </c:pt>
                <c:pt idx="127">
                  <c:v>40869.47</c:v>
                </c:pt>
                <c:pt idx="128">
                  <c:v>40817.74</c:v>
                </c:pt>
                <c:pt idx="129">
                  <c:v>41452.35</c:v>
                </c:pt>
                <c:pt idx="130">
                  <c:v>41599.72</c:v>
                </c:pt>
                <c:pt idx="131">
                  <c:v>41859.69</c:v>
                </c:pt>
                <c:pt idx="132">
                  <c:v>41952.63</c:v>
                </c:pt>
                <c:pt idx="133">
                  <c:v>41872.730000000003</c:v>
                </c:pt>
                <c:pt idx="134">
                  <c:v>41932.559999999998</c:v>
                </c:pt>
                <c:pt idx="135">
                  <c:v>41945.37</c:v>
                </c:pt>
                <c:pt idx="136">
                  <c:v>41528.910000000003</c:v>
                </c:pt>
                <c:pt idx="137">
                  <c:v>41323.81</c:v>
                </c:pt>
                <c:pt idx="138">
                  <c:v>41115.379999999997</c:v>
                </c:pt>
                <c:pt idx="139">
                  <c:v>41386.400000000001</c:v>
                </c:pt>
                <c:pt idx="140">
                  <c:v>41613.19</c:v>
                </c:pt>
                <c:pt idx="141">
                  <c:v>41155.120000000003</c:v>
                </c:pt>
                <c:pt idx="142">
                  <c:v>40966.86</c:v>
                </c:pt>
                <c:pt idx="143">
                  <c:v>41198.660000000003</c:v>
                </c:pt>
                <c:pt idx="144">
                  <c:v>40913.82</c:v>
                </c:pt>
                <c:pt idx="145">
                  <c:v>40723.49</c:v>
                </c:pt>
                <c:pt idx="146">
                  <c:v>39735.53</c:v>
                </c:pt>
                <c:pt idx="147">
                  <c:v>39872.31</c:v>
                </c:pt>
                <c:pt idx="148">
                  <c:v>40789.379999999997</c:v>
                </c:pt>
                <c:pt idx="149">
                  <c:v>41142.660000000003</c:v>
                </c:pt>
                <c:pt idx="150">
                  <c:v>41306.03</c:v>
                </c:pt>
                <c:pt idx="151">
                  <c:v>41141.85</c:v>
                </c:pt>
                <c:pt idx="152">
                  <c:v>40979.620000000003</c:v>
                </c:pt>
                <c:pt idx="153">
                  <c:v>41216.14</c:v>
                </c:pt>
                <c:pt idx="154">
                  <c:v>41565.9</c:v>
                </c:pt>
                <c:pt idx="155">
                  <c:v>41459.79</c:v>
                </c:pt>
                <c:pt idx="156">
                  <c:v>41257.74</c:v>
                </c:pt>
                <c:pt idx="157">
                  <c:v>41055.69</c:v>
                </c:pt>
                <c:pt idx="158">
                  <c:v>40894.379999999997</c:v>
                </c:pt>
                <c:pt idx="159">
                  <c:v>41323</c:v>
                </c:pt>
                <c:pt idx="160">
                  <c:v>41170.120000000003</c:v>
                </c:pt>
                <c:pt idx="161">
                  <c:v>40363.230000000003</c:v>
                </c:pt>
                <c:pt idx="162">
                  <c:v>40281.199999999997</c:v>
                </c:pt>
                <c:pt idx="163">
                  <c:v>39888.959999999999</c:v>
                </c:pt>
                <c:pt idx="164">
                  <c:v>39745.660000000003</c:v>
                </c:pt>
                <c:pt idx="165">
                  <c:v>38297.29</c:v>
                </c:pt>
                <c:pt idx="166">
                  <c:v>38144.019999999997</c:v>
                </c:pt>
                <c:pt idx="167">
                  <c:v>38623.699999999997</c:v>
                </c:pt>
                <c:pt idx="168">
                  <c:v>38409.480000000003</c:v>
                </c:pt>
                <c:pt idx="169">
                  <c:v>38470.61</c:v>
                </c:pt>
                <c:pt idx="170">
                  <c:v>37576.620000000003</c:v>
                </c:pt>
                <c:pt idx="171">
                  <c:v>35634.949999999997</c:v>
                </c:pt>
                <c:pt idx="172">
                  <c:v>35697.4</c:v>
                </c:pt>
                <c:pt idx="173">
                  <c:v>32778.14</c:v>
                </c:pt>
                <c:pt idx="174">
                  <c:v>34103.480000000003</c:v>
                </c:pt>
                <c:pt idx="175">
                  <c:v>31390.07</c:v>
                </c:pt>
                <c:pt idx="176">
                  <c:v>30579.09</c:v>
                </c:pt>
                <c:pt idx="177">
                  <c:v>28869.51</c:v>
                </c:pt>
                <c:pt idx="178">
                  <c:v>28288.23</c:v>
                </c:pt>
                <c:pt idx="179">
                  <c:v>29915.96</c:v>
                </c:pt>
                <c:pt idx="180">
                  <c:v>25981.24</c:v>
                </c:pt>
                <c:pt idx="181">
                  <c:v>26674.03</c:v>
                </c:pt>
                <c:pt idx="182">
                  <c:v>28535.78</c:v>
                </c:pt>
                <c:pt idx="183">
                  <c:v>29946.77</c:v>
                </c:pt>
                <c:pt idx="184">
                  <c:v>29815.59</c:v>
                </c:pt>
                <c:pt idx="185">
                  <c:v>28440.32</c:v>
                </c:pt>
                <c:pt idx="186">
                  <c:v>29468.49</c:v>
                </c:pt>
                <c:pt idx="187">
                  <c:v>28265.31</c:v>
                </c:pt>
                <c:pt idx="188">
                  <c:v>27590.95</c:v>
                </c:pt>
                <c:pt idx="189">
                  <c:v>30067.21</c:v>
                </c:pt>
                <c:pt idx="190">
                  <c:v>29893.96</c:v>
                </c:pt>
                <c:pt idx="191">
                  <c:v>31159.62</c:v>
                </c:pt>
                <c:pt idx="192">
                  <c:v>30690.02</c:v>
                </c:pt>
                <c:pt idx="193">
                  <c:v>30379.81</c:v>
                </c:pt>
                <c:pt idx="194">
                  <c:v>30602.61</c:v>
                </c:pt>
                <c:pt idx="195">
                  <c:v>31588.720000000001</c:v>
                </c:pt>
              </c:numCache>
            </c:numRef>
          </c:val>
          <c:smooth val="0"/>
        </c:ser>
        <c:dLbls>
          <c:showLegendKey val="0"/>
          <c:showVal val="0"/>
          <c:showCatName val="0"/>
          <c:showSerName val="0"/>
          <c:showPercent val="0"/>
          <c:showBubbleSize val="0"/>
        </c:dLbls>
        <c:marker val="1"/>
        <c:smooth val="0"/>
        <c:axId val="143988608"/>
        <c:axId val="143990144"/>
      </c:lineChart>
      <c:dateAx>
        <c:axId val="143988608"/>
        <c:scaling>
          <c:orientation val="minMax"/>
        </c:scaling>
        <c:delete val="0"/>
        <c:axPos val="b"/>
        <c:numFmt formatCode="m/d/yyyy" sourceLinked="1"/>
        <c:majorTickMark val="out"/>
        <c:minorTickMark val="none"/>
        <c:tickLblPos val="nextTo"/>
        <c:crossAx val="143990144"/>
        <c:crosses val="autoZero"/>
        <c:auto val="1"/>
        <c:lblOffset val="100"/>
        <c:baseTimeUnit val="days"/>
      </c:dateAx>
      <c:valAx>
        <c:axId val="143990144"/>
        <c:scaling>
          <c:orientation val="minMax"/>
          <c:min val="25000"/>
        </c:scaling>
        <c:delete val="0"/>
        <c:axPos val="l"/>
        <c:majorGridlines/>
        <c:numFmt formatCode="#,#00.00" sourceLinked="1"/>
        <c:majorTickMark val="out"/>
        <c:minorTickMark val="none"/>
        <c:tickLblPos val="nextTo"/>
        <c:crossAx val="14398860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홍콩항셍 지수</a:t>
            </a:r>
          </a:p>
        </c:rich>
      </c:tx>
      <c:layout/>
      <c:overlay val="0"/>
    </c:title>
    <c:autoTitleDeleted val="0"/>
    <c:plotArea>
      <c:layout/>
      <c:lineChart>
        <c:grouping val="standard"/>
        <c:varyColors val="0"/>
        <c:ser>
          <c:idx val="0"/>
          <c:order val="0"/>
          <c:marker>
            <c:symbol val="none"/>
          </c:marker>
          <c:cat>
            <c:numRef>
              <c:f>해외!$L$6:$L$204</c:f>
              <c:numCache>
                <c:formatCode>m/d/yyyy</c:formatCode>
                <c:ptCount val="199"/>
                <c:pt idx="0">
                  <c:v>43648</c:v>
                </c:pt>
                <c:pt idx="1">
                  <c:v>43649</c:v>
                </c:pt>
                <c:pt idx="2">
                  <c:v>43650</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43720</c:v>
                </c:pt>
                <c:pt idx="53">
                  <c:v>43721</c:v>
                </c:pt>
                <c:pt idx="54">
                  <c:v>43724</c:v>
                </c:pt>
                <c:pt idx="55">
                  <c:v>43725</c:v>
                </c:pt>
                <c:pt idx="56">
                  <c:v>43726</c:v>
                </c:pt>
                <c:pt idx="57">
                  <c:v>43727</c:v>
                </c:pt>
                <c:pt idx="58">
                  <c:v>43728</c:v>
                </c:pt>
                <c:pt idx="59">
                  <c:v>43731</c:v>
                </c:pt>
                <c:pt idx="60">
                  <c:v>43732</c:v>
                </c:pt>
                <c:pt idx="61">
                  <c:v>43733</c:v>
                </c:pt>
                <c:pt idx="62">
                  <c:v>43734</c:v>
                </c:pt>
                <c:pt idx="63">
                  <c:v>43735</c:v>
                </c:pt>
                <c:pt idx="64">
                  <c:v>43738</c:v>
                </c:pt>
                <c:pt idx="65">
                  <c:v>43740</c:v>
                </c:pt>
                <c:pt idx="66">
                  <c:v>43741</c:v>
                </c:pt>
                <c:pt idx="67">
                  <c:v>43742</c:v>
                </c:pt>
                <c:pt idx="68">
                  <c:v>43746</c:v>
                </c:pt>
                <c:pt idx="69">
                  <c:v>43747</c:v>
                </c:pt>
                <c:pt idx="70">
                  <c:v>43748</c:v>
                </c:pt>
                <c:pt idx="71">
                  <c:v>43749</c:v>
                </c:pt>
                <c:pt idx="72">
                  <c:v>43752</c:v>
                </c:pt>
                <c:pt idx="73">
                  <c:v>43753</c:v>
                </c:pt>
                <c:pt idx="74">
                  <c:v>43754</c:v>
                </c:pt>
                <c:pt idx="75">
                  <c:v>43755</c:v>
                </c:pt>
                <c:pt idx="76">
                  <c:v>43756</c:v>
                </c:pt>
                <c:pt idx="77">
                  <c:v>43759</c:v>
                </c:pt>
                <c:pt idx="78">
                  <c:v>43760</c:v>
                </c:pt>
                <c:pt idx="79">
                  <c:v>43761</c:v>
                </c:pt>
                <c:pt idx="80">
                  <c:v>43762</c:v>
                </c:pt>
                <c:pt idx="81">
                  <c:v>43763</c:v>
                </c:pt>
                <c:pt idx="82">
                  <c:v>43766</c:v>
                </c:pt>
                <c:pt idx="83">
                  <c:v>43767</c:v>
                </c:pt>
                <c:pt idx="84">
                  <c:v>43768</c:v>
                </c:pt>
                <c:pt idx="85">
                  <c:v>43769</c:v>
                </c:pt>
                <c:pt idx="86">
                  <c:v>43770</c:v>
                </c:pt>
                <c:pt idx="87">
                  <c:v>43773</c:v>
                </c:pt>
                <c:pt idx="88">
                  <c:v>43774</c:v>
                </c:pt>
                <c:pt idx="89">
                  <c:v>43775</c:v>
                </c:pt>
                <c:pt idx="90">
                  <c:v>43776</c:v>
                </c:pt>
                <c:pt idx="91">
                  <c:v>43777</c:v>
                </c:pt>
                <c:pt idx="92">
                  <c:v>43780</c:v>
                </c:pt>
                <c:pt idx="93">
                  <c:v>43781</c:v>
                </c:pt>
                <c:pt idx="94">
                  <c:v>43782</c:v>
                </c:pt>
                <c:pt idx="95">
                  <c:v>43783</c:v>
                </c:pt>
                <c:pt idx="96">
                  <c:v>43784</c:v>
                </c:pt>
                <c:pt idx="97">
                  <c:v>43787</c:v>
                </c:pt>
                <c:pt idx="98">
                  <c:v>43788</c:v>
                </c:pt>
                <c:pt idx="99">
                  <c:v>43789</c:v>
                </c:pt>
                <c:pt idx="100">
                  <c:v>43790</c:v>
                </c:pt>
                <c:pt idx="101">
                  <c:v>43791</c:v>
                </c:pt>
                <c:pt idx="102">
                  <c:v>43794</c:v>
                </c:pt>
                <c:pt idx="103">
                  <c:v>43795</c:v>
                </c:pt>
                <c:pt idx="104">
                  <c:v>43796</c:v>
                </c:pt>
                <c:pt idx="105">
                  <c:v>43797</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43826</c:v>
                </c:pt>
                <c:pt idx="125">
                  <c:v>43829</c:v>
                </c:pt>
                <c:pt idx="126">
                  <c:v>43830</c:v>
                </c:pt>
                <c:pt idx="127">
                  <c:v>43832</c:v>
                </c:pt>
                <c:pt idx="128">
                  <c:v>43833</c:v>
                </c:pt>
                <c:pt idx="129">
                  <c:v>43836</c:v>
                </c:pt>
                <c:pt idx="130">
                  <c:v>43837</c:v>
                </c:pt>
                <c:pt idx="131">
                  <c:v>43838</c:v>
                </c:pt>
                <c:pt idx="132">
                  <c:v>43839</c:v>
                </c:pt>
                <c:pt idx="133">
                  <c:v>43840</c:v>
                </c:pt>
                <c:pt idx="134">
                  <c:v>43843</c:v>
                </c:pt>
                <c:pt idx="135">
                  <c:v>43844</c:v>
                </c:pt>
                <c:pt idx="136">
                  <c:v>43845</c:v>
                </c:pt>
                <c:pt idx="137">
                  <c:v>43846</c:v>
                </c:pt>
                <c:pt idx="138">
                  <c:v>43847</c:v>
                </c:pt>
                <c:pt idx="139">
                  <c:v>43850</c:v>
                </c:pt>
                <c:pt idx="140">
                  <c:v>43851</c:v>
                </c:pt>
                <c:pt idx="141">
                  <c:v>43852</c:v>
                </c:pt>
                <c:pt idx="142">
                  <c:v>43853</c:v>
                </c:pt>
                <c:pt idx="143">
                  <c:v>43854</c:v>
                </c:pt>
                <c:pt idx="144">
                  <c:v>43859</c:v>
                </c:pt>
                <c:pt idx="145">
                  <c:v>43860</c:v>
                </c:pt>
                <c:pt idx="146">
                  <c:v>43861</c:v>
                </c:pt>
                <c:pt idx="147">
                  <c:v>43864</c:v>
                </c:pt>
                <c:pt idx="148">
                  <c:v>43865</c:v>
                </c:pt>
                <c:pt idx="149">
                  <c:v>43866</c:v>
                </c:pt>
                <c:pt idx="150">
                  <c:v>43867</c:v>
                </c:pt>
                <c:pt idx="151">
                  <c:v>43868</c:v>
                </c:pt>
                <c:pt idx="152">
                  <c:v>43871</c:v>
                </c:pt>
                <c:pt idx="153">
                  <c:v>43873</c:v>
                </c:pt>
                <c:pt idx="154">
                  <c:v>43874</c:v>
                </c:pt>
                <c:pt idx="155">
                  <c:v>43875</c:v>
                </c:pt>
                <c:pt idx="156">
                  <c:v>43878</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pt idx="195">
                  <c:v>43935</c:v>
                </c:pt>
                <c:pt idx="196">
                  <c:v>43936</c:v>
                </c:pt>
                <c:pt idx="197">
                  <c:v>43937</c:v>
                </c:pt>
                <c:pt idx="198">
                  <c:v>43938</c:v>
                </c:pt>
              </c:numCache>
            </c:numRef>
          </c:cat>
          <c:val>
            <c:numRef>
              <c:f>해외!$M$6:$M$204</c:f>
              <c:numCache>
                <c:formatCode>#,#00.00</c:formatCode>
                <c:ptCount val="199"/>
                <c:pt idx="0">
                  <c:v>28875.56</c:v>
                </c:pt>
                <c:pt idx="1">
                  <c:v>28855.14</c:v>
                </c:pt>
                <c:pt idx="2">
                  <c:v>28795.77</c:v>
                </c:pt>
                <c:pt idx="3">
                  <c:v>28774.83</c:v>
                </c:pt>
                <c:pt idx="4">
                  <c:v>28331.69</c:v>
                </c:pt>
                <c:pt idx="5">
                  <c:v>28116.28</c:v>
                </c:pt>
                <c:pt idx="6">
                  <c:v>28204.69</c:v>
                </c:pt>
                <c:pt idx="7">
                  <c:v>28431.8</c:v>
                </c:pt>
                <c:pt idx="8">
                  <c:v>28471.62</c:v>
                </c:pt>
                <c:pt idx="9">
                  <c:v>28554.880000000001</c:v>
                </c:pt>
                <c:pt idx="10">
                  <c:v>28619.62</c:v>
                </c:pt>
                <c:pt idx="11">
                  <c:v>28593.17</c:v>
                </c:pt>
                <c:pt idx="12">
                  <c:v>28461.66</c:v>
                </c:pt>
                <c:pt idx="13">
                  <c:v>28765.4</c:v>
                </c:pt>
                <c:pt idx="14">
                  <c:v>28371.26</c:v>
                </c:pt>
                <c:pt idx="15">
                  <c:v>28466.48</c:v>
                </c:pt>
                <c:pt idx="16">
                  <c:v>28524.04</c:v>
                </c:pt>
                <c:pt idx="17">
                  <c:v>28594.3</c:v>
                </c:pt>
                <c:pt idx="18">
                  <c:v>28397.74</c:v>
                </c:pt>
                <c:pt idx="19">
                  <c:v>28106.41</c:v>
                </c:pt>
                <c:pt idx="20">
                  <c:v>28146.5</c:v>
                </c:pt>
                <c:pt idx="21">
                  <c:v>27777.75</c:v>
                </c:pt>
                <c:pt idx="22">
                  <c:v>27565.7</c:v>
                </c:pt>
                <c:pt idx="23">
                  <c:v>26918.58</c:v>
                </c:pt>
                <c:pt idx="24">
                  <c:v>26151.35</c:v>
                </c:pt>
                <c:pt idx="25">
                  <c:v>25976.240000000002</c:v>
                </c:pt>
                <c:pt idx="26">
                  <c:v>25997.03</c:v>
                </c:pt>
                <c:pt idx="27">
                  <c:v>26120.77</c:v>
                </c:pt>
                <c:pt idx="28">
                  <c:v>25939.3</c:v>
                </c:pt>
                <c:pt idx="29">
                  <c:v>25824.720000000001</c:v>
                </c:pt>
                <c:pt idx="30">
                  <c:v>25281.3</c:v>
                </c:pt>
                <c:pt idx="31">
                  <c:v>25302.28</c:v>
                </c:pt>
                <c:pt idx="32">
                  <c:v>25495.46</c:v>
                </c:pt>
                <c:pt idx="33">
                  <c:v>25734.22</c:v>
                </c:pt>
                <c:pt idx="34">
                  <c:v>26291.84</c:v>
                </c:pt>
                <c:pt idx="35">
                  <c:v>26231.54</c:v>
                </c:pt>
                <c:pt idx="36">
                  <c:v>26270.04</c:v>
                </c:pt>
                <c:pt idx="37">
                  <c:v>26048.720000000001</c:v>
                </c:pt>
                <c:pt idx="38">
                  <c:v>26179.33</c:v>
                </c:pt>
                <c:pt idx="39">
                  <c:v>25680.33</c:v>
                </c:pt>
                <c:pt idx="40">
                  <c:v>25664.07</c:v>
                </c:pt>
                <c:pt idx="41">
                  <c:v>25615.48</c:v>
                </c:pt>
                <c:pt idx="42">
                  <c:v>25703.5</c:v>
                </c:pt>
                <c:pt idx="43">
                  <c:v>25724.73</c:v>
                </c:pt>
                <c:pt idx="44">
                  <c:v>25626.55</c:v>
                </c:pt>
                <c:pt idx="45">
                  <c:v>25527.85</c:v>
                </c:pt>
                <c:pt idx="46">
                  <c:v>26523.23</c:v>
                </c:pt>
                <c:pt idx="47">
                  <c:v>26515.53</c:v>
                </c:pt>
                <c:pt idx="48">
                  <c:v>26690.76</c:v>
                </c:pt>
                <c:pt idx="49">
                  <c:v>26681.4</c:v>
                </c:pt>
                <c:pt idx="50">
                  <c:v>26683.68</c:v>
                </c:pt>
                <c:pt idx="51">
                  <c:v>27159.06</c:v>
                </c:pt>
                <c:pt idx="52">
                  <c:v>27087.63</c:v>
                </c:pt>
                <c:pt idx="53">
                  <c:v>27352.69</c:v>
                </c:pt>
                <c:pt idx="54">
                  <c:v>27124.55</c:v>
                </c:pt>
                <c:pt idx="55">
                  <c:v>26790.240000000002</c:v>
                </c:pt>
                <c:pt idx="56">
                  <c:v>26754.12</c:v>
                </c:pt>
                <c:pt idx="57">
                  <c:v>26468.95</c:v>
                </c:pt>
                <c:pt idx="58">
                  <c:v>26435.67</c:v>
                </c:pt>
                <c:pt idx="59">
                  <c:v>26222.400000000001</c:v>
                </c:pt>
                <c:pt idx="60">
                  <c:v>26281</c:v>
                </c:pt>
                <c:pt idx="61">
                  <c:v>25945.35</c:v>
                </c:pt>
                <c:pt idx="62">
                  <c:v>26041.93</c:v>
                </c:pt>
                <c:pt idx="63">
                  <c:v>25954.81</c:v>
                </c:pt>
                <c:pt idx="64">
                  <c:v>26092.27</c:v>
                </c:pt>
                <c:pt idx="65">
                  <c:v>26042.69</c:v>
                </c:pt>
                <c:pt idx="66">
                  <c:v>26110.31</c:v>
                </c:pt>
                <c:pt idx="67">
                  <c:v>25821.03</c:v>
                </c:pt>
                <c:pt idx="68">
                  <c:v>25893.4</c:v>
                </c:pt>
                <c:pt idx="69">
                  <c:v>25682.81</c:v>
                </c:pt>
                <c:pt idx="70">
                  <c:v>25707.93</c:v>
                </c:pt>
                <c:pt idx="71">
                  <c:v>26308.44</c:v>
                </c:pt>
                <c:pt idx="72">
                  <c:v>26521.85</c:v>
                </c:pt>
                <c:pt idx="73">
                  <c:v>26503.93</c:v>
                </c:pt>
                <c:pt idx="74">
                  <c:v>26664.28</c:v>
                </c:pt>
                <c:pt idx="75">
                  <c:v>26848.49</c:v>
                </c:pt>
                <c:pt idx="76">
                  <c:v>26719.58</c:v>
                </c:pt>
                <c:pt idx="77">
                  <c:v>26725.68</c:v>
                </c:pt>
                <c:pt idx="78">
                  <c:v>26786.2</c:v>
                </c:pt>
                <c:pt idx="79">
                  <c:v>26566.73</c:v>
                </c:pt>
                <c:pt idx="80">
                  <c:v>26797.95</c:v>
                </c:pt>
                <c:pt idx="81">
                  <c:v>26667.39</c:v>
                </c:pt>
                <c:pt idx="82">
                  <c:v>26891.26</c:v>
                </c:pt>
                <c:pt idx="83">
                  <c:v>26786.76</c:v>
                </c:pt>
                <c:pt idx="84">
                  <c:v>26667.71</c:v>
                </c:pt>
                <c:pt idx="85">
                  <c:v>26906.720000000001</c:v>
                </c:pt>
                <c:pt idx="86">
                  <c:v>27100.76</c:v>
                </c:pt>
                <c:pt idx="87">
                  <c:v>27547.3</c:v>
                </c:pt>
                <c:pt idx="88">
                  <c:v>27683.4</c:v>
                </c:pt>
                <c:pt idx="89">
                  <c:v>27688.639999999999</c:v>
                </c:pt>
                <c:pt idx="90">
                  <c:v>27847.23</c:v>
                </c:pt>
                <c:pt idx="91">
                  <c:v>27651.14</c:v>
                </c:pt>
                <c:pt idx="92">
                  <c:v>26926.55</c:v>
                </c:pt>
                <c:pt idx="93">
                  <c:v>27065.279999999999</c:v>
                </c:pt>
                <c:pt idx="94">
                  <c:v>26571.46</c:v>
                </c:pt>
                <c:pt idx="95">
                  <c:v>26323.69</c:v>
                </c:pt>
                <c:pt idx="96">
                  <c:v>26326.66</c:v>
                </c:pt>
                <c:pt idx="97">
                  <c:v>26681.09</c:v>
                </c:pt>
                <c:pt idx="98">
                  <c:v>27093.8</c:v>
                </c:pt>
                <c:pt idx="99">
                  <c:v>26889.61</c:v>
                </c:pt>
                <c:pt idx="100">
                  <c:v>26466.880000000001</c:v>
                </c:pt>
                <c:pt idx="101">
                  <c:v>26595.08</c:v>
                </c:pt>
                <c:pt idx="102">
                  <c:v>26993.040000000001</c:v>
                </c:pt>
                <c:pt idx="103">
                  <c:v>26913.919999999998</c:v>
                </c:pt>
                <c:pt idx="104">
                  <c:v>26954</c:v>
                </c:pt>
                <c:pt idx="105">
                  <c:v>26893.73</c:v>
                </c:pt>
                <c:pt idx="106">
                  <c:v>26346.49</c:v>
                </c:pt>
                <c:pt idx="107">
                  <c:v>26444.720000000001</c:v>
                </c:pt>
                <c:pt idx="108">
                  <c:v>26391.3</c:v>
                </c:pt>
                <c:pt idx="109">
                  <c:v>26062.560000000001</c:v>
                </c:pt>
                <c:pt idx="110">
                  <c:v>26217.040000000001</c:v>
                </c:pt>
                <c:pt idx="111">
                  <c:v>26498.37</c:v>
                </c:pt>
                <c:pt idx="112">
                  <c:v>26494.73</c:v>
                </c:pt>
                <c:pt idx="113">
                  <c:v>26436.62</c:v>
                </c:pt>
                <c:pt idx="114">
                  <c:v>26645.43</c:v>
                </c:pt>
                <c:pt idx="115">
                  <c:v>26994.14</c:v>
                </c:pt>
                <c:pt idx="116">
                  <c:v>27687.759999999998</c:v>
                </c:pt>
                <c:pt idx="117">
                  <c:v>27508.09</c:v>
                </c:pt>
                <c:pt idx="118">
                  <c:v>27843.71</c:v>
                </c:pt>
                <c:pt idx="119">
                  <c:v>27884.21</c:v>
                </c:pt>
                <c:pt idx="120">
                  <c:v>27800.49</c:v>
                </c:pt>
                <c:pt idx="121">
                  <c:v>27871.35</c:v>
                </c:pt>
                <c:pt idx="122">
                  <c:v>27906.41</c:v>
                </c:pt>
                <c:pt idx="123">
                  <c:v>27864.21</c:v>
                </c:pt>
                <c:pt idx="124">
                  <c:v>28225.42</c:v>
                </c:pt>
                <c:pt idx="125">
                  <c:v>28319.39</c:v>
                </c:pt>
                <c:pt idx="126">
                  <c:v>28189.75</c:v>
                </c:pt>
                <c:pt idx="127">
                  <c:v>28543.52</c:v>
                </c:pt>
                <c:pt idx="128">
                  <c:v>28451.5</c:v>
                </c:pt>
                <c:pt idx="129">
                  <c:v>28226.19</c:v>
                </c:pt>
                <c:pt idx="130">
                  <c:v>28322.06</c:v>
                </c:pt>
                <c:pt idx="131">
                  <c:v>28087.919999999998</c:v>
                </c:pt>
                <c:pt idx="132">
                  <c:v>28561</c:v>
                </c:pt>
                <c:pt idx="133">
                  <c:v>28638.2</c:v>
                </c:pt>
                <c:pt idx="134">
                  <c:v>28954.94</c:v>
                </c:pt>
                <c:pt idx="135">
                  <c:v>28885.14</c:v>
                </c:pt>
                <c:pt idx="136">
                  <c:v>28773.59</c:v>
                </c:pt>
                <c:pt idx="137">
                  <c:v>28883.040000000001</c:v>
                </c:pt>
                <c:pt idx="138">
                  <c:v>29056.42</c:v>
                </c:pt>
                <c:pt idx="139">
                  <c:v>28795.91</c:v>
                </c:pt>
                <c:pt idx="140">
                  <c:v>27985.33</c:v>
                </c:pt>
                <c:pt idx="141">
                  <c:v>28341.040000000001</c:v>
                </c:pt>
                <c:pt idx="142">
                  <c:v>27909.119999999999</c:v>
                </c:pt>
                <c:pt idx="143">
                  <c:v>27949.64</c:v>
                </c:pt>
                <c:pt idx="144">
                  <c:v>27160.63</c:v>
                </c:pt>
                <c:pt idx="145">
                  <c:v>26449.13</c:v>
                </c:pt>
                <c:pt idx="146">
                  <c:v>26312.63</c:v>
                </c:pt>
                <c:pt idx="147">
                  <c:v>26356.98</c:v>
                </c:pt>
                <c:pt idx="148">
                  <c:v>26675.98</c:v>
                </c:pt>
                <c:pt idx="149">
                  <c:v>26786.74</c:v>
                </c:pt>
                <c:pt idx="150">
                  <c:v>27493.7</c:v>
                </c:pt>
                <c:pt idx="151">
                  <c:v>27404.27</c:v>
                </c:pt>
                <c:pt idx="152">
                  <c:v>27241.34</c:v>
                </c:pt>
                <c:pt idx="153">
                  <c:v>27823.66</c:v>
                </c:pt>
                <c:pt idx="154">
                  <c:v>27730</c:v>
                </c:pt>
                <c:pt idx="155">
                  <c:v>27815.599999999999</c:v>
                </c:pt>
                <c:pt idx="156">
                  <c:v>27959.599999999999</c:v>
                </c:pt>
                <c:pt idx="157">
                  <c:v>27530.2</c:v>
                </c:pt>
                <c:pt idx="158">
                  <c:v>27655.81</c:v>
                </c:pt>
                <c:pt idx="159">
                  <c:v>27609.16</c:v>
                </c:pt>
                <c:pt idx="160">
                  <c:v>27308.81</c:v>
                </c:pt>
                <c:pt idx="161">
                  <c:v>26820.880000000001</c:v>
                </c:pt>
                <c:pt idx="162">
                  <c:v>26893.23</c:v>
                </c:pt>
                <c:pt idx="163">
                  <c:v>26696.49</c:v>
                </c:pt>
                <c:pt idx="164">
                  <c:v>26778.62</c:v>
                </c:pt>
                <c:pt idx="165">
                  <c:v>26129.93</c:v>
                </c:pt>
                <c:pt idx="166">
                  <c:v>26291.68</c:v>
                </c:pt>
                <c:pt idx="167">
                  <c:v>26284.82</c:v>
                </c:pt>
                <c:pt idx="168">
                  <c:v>26222.07</c:v>
                </c:pt>
                <c:pt idx="169">
                  <c:v>26767.87</c:v>
                </c:pt>
                <c:pt idx="170">
                  <c:v>26146.67</c:v>
                </c:pt>
                <c:pt idx="171">
                  <c:v>25040.46</c:v>
                </c:pt>
                <c:pt idx="172">
                  <c:v>25392.51</c:v>
                </c:pt>
                <c:pt idx="173">
                  <c:v>25231.61</c:v>
                </c:pt>
                <c:pt idx="174">
                  <c:v>24309.07</c:v>
                </c:pt>
                <c:pt idx="175">
                  <c:v>24032.91</c:v>
                </c:pt>
                <c:pt idx="176">
                  <c:v>23063.57</c:v>
                </c:pt>
                <c:pt idx="177">
                  <c:v>23263.73</c:v>
                </c:pt>
                <c:pt idx="178">
                  <c:v>22291.82</c:v>
                </c:pt>
                <c:pt idx="179">
                  <c:v>21709.13</c:v>
                </c:pt>
                <c:pt idx="180">
                  <c:v>22805.07</c:v>
                </c:pt>
                <c:pt idx="181">
                  <c:v>21696.13</c:v>
                </c:pt>
                <c:pt idx="182">
                  <c:v>22663.49</c:v>
                </c:pt>
                <c:pt idx="183">
                  <c:v>23527.19</c:v>
                </c:pt>
                <c:pt idx="184">
                  <c:v>23352.34</c:v>
                </c:pt>
                <c:pt idx="185">
                  <c:v>23484.28</c:v>
                </c:pt>
                <c:pt idx="186">
                  <c:v>23175.11</c:v>
                </c:pt>
                <c:pt idx="187">
                  <c:v>23603.48</c:v>
                </c:pt>
                <c:pt idx="188">
                  <c:v>23085.79</c:v>
                </c:pt>
                <c:pt idx="189">
                  <c:v>23280.06</c:v>
                </c:pt>
                <c:pt idx="190">
                  <c:v>23236.11</c:v>
                </c:pt>
                <c:pt idx="191">
                  <c:v>23749.119999999999</c:v>
                </c:pt>
                <c:pt idx="192">
                  <c:v>24253.29</c:v>
                </c:pt>
                <c:pt idx="193">
                  <c:v>23970.37</c:v>
                </c:pt>
                <c:pt idx="194">
                  <c:v>24300.33</c:v>
                </c:pt>
                <c:pt idx="195">
                  <c:v>24435.4</c:v>
                </c:pt>
                <c:pt idx="196">
                  <c:v>24346.34</c:v>
                </c:pt>
                <c:pt idx="197">
                  <c:v>24006.45</c:v>
                </c:pt>
                <c:pt idx="198">
                  <c:v>24380</c:v>
                </c:pt>
              </c:numCache>
            </c:numRef>
          </c:val>
          <c:smooth val="0"/>
        </c:ser>
        <c:dLbls>
          <c:showLegendKey val="0"/>
          <c:showVal val="0"/>
          <c:showCatName val="0"/>
          <c:showSerName val="0"/>
          <c:showPercent val="0"/>
          <c:showBubbleSize val="0"/>
        </c:dLbls>
        <c:marker val="1"/>
        <c:smooth val="0"/>
        <c:axId val="144025472"/>
        <c:axId val="144027008"/>
      </c:lineChart>
      <c:dateAx>
        <c:axId val="144025472"/>
        <c:scaling>
          <c:orientation val="minMax"/>
        </c:scaling>
        <c:delete val="0"/>
        <c:axPos val="b"/>
        <c:numFmt formatCode="m/d/yyyy" sourceLinked="1"/>
        <c:majorTickMark val="out"/>
        <c:minorTickMark val="none"/>
        <c:tickLblPos val="nextTo"/>
        <c:crossAx val="144027008"/>
        <c:crosses val="autoZero"/>
        <c:auto val="1"/>
        <c:lblOffset val="100"/>
        <c:baseTimeUnit val="days"/>
      </c:dateAx>
      <c:valAx>
        <c:axId val="144027008"/>
        <c:scaling>
          <c:orientation val="minMax"/>
          <c:min val="21000"/>
        </c:scaling>
        <c:delete val="0"/>
        <c:axPos val="l"/>
        <c:majorGridlines/>
        <c:numFmt formatCode="#,#00.00" sourceLinked="1"/>
        <c:majorTickMark val="out"/>
        <c:minorTickMark val="none"/>
        <c:tickLblPos val="nextTo"/>
        <c:crossAx val="144025472"/>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ko-KR" sz="1100"/>
              <a:t>코스피</a:t>
            </a:r>
          </a:p>
        </c:rich>
      </c:tx>
      <c:layout/>
      <c:overlay val="0"/>
    </c:title>
    <c:autoTitleDeleted val="0"/>
    <c:plotArea>
      <c:layout/>
      <c:barChart>
        <c:barDir val="bar"/>
        <c:grouping val="clustered"/>
        <c:varyColors val="0"/>
        <c:ser>
          <c:idx val="0"/>
          <c:order val="0"/>
          <c:invertIfNegative val="0"/>
          <c:dPt>
            <c:idx val="0"/>
            <c:invertIfNegative val="0"/>
            <c:bubble3D val="0"/>
            <c:spPr>
              <a:solidFill>
                <a:srgbClr val="FF0000"/>
              </a:solidFill>
            </c:spPr>
          </c:dPt>
          <c:dPt>
            <c:idx val="3"/>
            <c:invertIfNegative val="0"/>
            <c:bubble3D val="0"/>
            <c:spPr>
              <a:solidFill>
                <a:srgbClr val="D85ECC"/>
              </a:solidFill>
            </c:spPr>
          </c:dPt>
          <c:dPt>
            <c:idx val="4"/>
            <c:invertIfNegative val="0"/>
            <c:bubble3D val="0"/>
            <c:spPr>
              <a:solidFill>
                <a:srgbClr val="D85ECC"/>
              </a:solidFill>
            </c:spPr>
          </c:dPt>
          <c:dPt>
            <c:idx val="5"/>
            <c:invertIfNegative val="0"/>
            <c:bubble3D val="0"/>
            <c:spPr>
              <a:solidFill>
                <a:srgbClr val="D85ECC"/>
              </a:solidFill>
            </c:spPr>
          </c:dPt>
          <c:dPt>
            <c:idx val="6"/>
            <c:invertIfNegative val="0"/>
            <c:bubble3D val="0"/>
            <c:spPr>
              <a:solidFill>
                <a:schemeClr val="accent1">
                  <a:lumMod val="40000"/>
                  <a:lumOff val="60000"/>
                </a:schemeClr>
              </a:solidFill>
            </c:spPr>
          </c:dPt>
          <c:dPt>
            <c:idx val="7"/>
            <c:invertIfNegative val="0"/>
            <c:bubble3D val="0"/>
            <c:spPr>
              <a:solidFill>
                <a:schemeClr val="accent1">
                  <a:lumMod val="40000"/>
                  <a:lumOff val="60000"/>
                </a:schemeClr>
              </a:solidFill>
            </c:spPr>
          </c:dPt>
          <c:dPt>
            <c:idx val="8"/>
            <c:invertIfNegative val="0"/>
            <c:bubble3D val="0"/>
            <c:spPr>
              <a:solidFill>
                <a:schemeClr val="accent1">
                  <a:lumMod val="40000"/>
                  <a:lumOff val="60000"/>
                </a:schemeClr>
              </a:solidFill>
            </c:spPr>
          </c:dPt>
          <c:dPt>
            <c:idx val="9"/>
            <c:invertIfNegative val="0"/>
            <c:bubble3D val="0"/>
            <c:spPr>
              <a:solidFill>
                <a:schemeClr val="accent1"/>
              </a:solidFill>
            </c:spPr>
          </c:dPt>
          <c:dPt>
            <c:idx val="10"/>
            <c:invertIfNegative val="0"/>
            <c:bubble3D val="0"/>
            <c:spPr>
              <a:solidFill>
                <a:srgbClr val="FF0000"/>
              </a:solidFill>
            </c:spPr>
          </c:dPt>
          <c:dPt>
            <c:idx val="11"/>
            <c:invertIfNegative val="0"/>
            <c:bubble3D val="0"/>
            <c:spPr>
              <a:solidFill>
                <a:srgbClr val="92D050"/>
              </a:solidFill>
            </c:spPr>
          </c:dPt>
          <c:dPt>
            <c:idx val="12"/>
            <c:invertIfNegative val="0"/>
            <c:bubble3D val="0"/>
            <c:spPr>
              <a:solidFill>
                <a:srgbClr val="92D050"/>
              </a:solidFill>
            </c:spPr>
          </c:dPt>
          <c:dLbls>
            <c:dLbl>
              <c:idx val="0"/>
              <c:spPr>
                <a:solidFill>
                  <a:srgbClr val="FF0000"/>
                </a:solidFill>
              </c:spPr>
              <c:txPr>
                <a:bodyPr/>
                <a:lstStyle/>
                <a:p>
                  <a:pPr>
                    <a:defRPr sz="1100"/>
                  </a:pPr>
                  <a:endParaRPr lang="ko-KR"/>
                </a:p>
              </c:txPr>
              <c:dLblPos val="ctr"/>
              <c:showLegendKey val="0"/>
              <c:showVal val="1"/>
              <c:showCatName val="0"/>
              <c:showSerName val="0"/>
              <c:showPercent val="0"/>
              <c:showBubbleSize val="0"/>
            </c:dLbl>
            <c:txPr>
              <a:bodyPr/>
              <a:lstStyle/>
              <a:p>
                <a:pPr>
                  <a:defRPr sz="1100"/>
                </a:pPr>
                <a:endParaRPr lang="ko-KR"/>
              </a:p>
            </c:txPr>
            <c:dLblPos val="ctr"/>
            <c:showLegendKey val="0"/>
            <c:showVal val="1"/>
            <c:showCatName val="0"/>
            <c:showSerName val="0"/>
            <c:showPercent val="0"/>
            <c:showBubbleSize val="0"/>
            <c:showLeaderLines val="0"/>
          </c:dLbls>
          <c:cat>
            <c:strRef>
              <c:f>(국내!$B$209,국내!$B$214:$B$227)</c:f>
              <c:strCache>
                <c:ptCount val="15"/>
                <c:pt idx="0">
                  <c:v>현재지수</c:v>
                </c:pt>
                <c:pt idx="1">
                  <c:v>38% 조정</c:v>
                </c:pt>
                <c:pt idx="2">
                  <c:v>50% 조정</c:v>
                </c:pt>
                <c:pt idx="3">
                  <c:v>80하단</c:v>
                </c:pt>
                <c:pt idx="4">
                  <c:v>80중단</c:v>
                </c:pt>
                <c:pt idx="5">
                  <c:v>80상단</c:v>
                </c:pt>
                <c:pt idx="6">
                  <c:v>240하단</c:v>
                </c:pt>
                <c:pt idx="7">
                  <c:v>240중단</c:v>
                </c:pt>
                <c:pt idx="8">
                  <c:v>240상단</c:v>
                </c:pt>
                <c:pt idx="9">
                  <c:v>20일선</c:v>
                </c:pt>
                <c:pt idx="10">
                  <c:v>5일선</c:v>
                </c:pt>
                <c:pt idx="11">
                  <c:v>전고점</c:v>
                </c:pt>
                <c:pt idx="12">
                  <c:v>전전고점</c:v>
                </c:pt>
                <c:pt idx="13">
                  <c:v>하락추세선</c:v>
                </c:pt>
                <c:pt idx="14">
                  <c:v>상승추세선</c:v>
                </c:pt>
              </c:strCache>
            </c:strRef>
          </c:cat>
          <c:val>
            <c:numRef>
              <c:f>(국내!$C$209,국내!$C$214:$C$227)</c:f>
              <c:numCache>
                <c:formatCode>#,#00.00</c:formatCode>
                <c:ptCount val="15"/>
                <c:pt idx="0">
                  <c:v>1898.36</c:v>
                </c:pt>
                <c:pt idx="1">
                  <c:v>1405.6949999999999</c:v>
                </c:pt>
                <c:pt idx="2">
                  <c:v>1133.625</c:v>
                </c:pt>
              </c:numCache>
            </c:numRef>
          </c:val>
        </c:ser>
        <c:dLbls>
          <c:showLegendKey val="0"/>
          <c:showVal val="1"/>
          <c:showCatName val="0"/>
          <c:showSerName val="0"/>
          <c:showPercent val="0"/>
          <c:showBubbleSize val="0"/>
        </c:dLbls>
        <c:gapWidth val="150"/>
        <c:axId val="137999872"/>
        <c:axId val="138001408"/>
      </c:barChart>
      <c:catAx>
        <c:axId val="137999872"/>
        <c:scaling>
          <c:orientation val="minMax"/>
        </c:scaling>
        <c:delete val="0"/>
        <c:axPos val="l"/>
        <c:majorTickMark val="out"/>
        <c:minorTickMark val="none"/>
        <c:tickLblPos val="nextTo"/>
        <c:crossAx val="138001408"/>
        <c:crosses val="autoZero"/>
        <c:auto val="1"/>
        <c:lblAlgn val="ctr"/>
        <c:lblOffset val="100"/>
        <c:noMultiLvlLbl val="0"/>
      </c:catAx>
      <c:valAx>
        <c:axId val="138001408"/>
        <c:scaling>
          <c:orientation val="minMax"/>
        </c:scaling>
        <c:delete val="1"/>
        <c:axPos val="b"/>
        <c:majorGridlines/>
        <c:numFmt formatCode="#,#00.00" sourceLinked="1"/>
        <c:majorTickMark val="out"/>
        <c:minorTickMark val="none"/>
        <c:tickLblPos val="none"/>
        <c:crossAx val="137999872"/>
        <c:crosses val="autoZero"/>
        <c:crossBetween val="between"/>
      </c:valAx>
    </c:plotArea>
    <c:plotVisOnly val="1"/>
    <c:dispBlanksAs val="gap"/>
    <c:showDLblsOverMax val="0"/>
  </c:chart>
  <c:spPr>
    <a:ln w="76200">
      <a:solidFill>
        <a:schemeClr val="tx1"/>
      </a:solidFill>
    </a:ln>
  </c:spPr>
  <c:printSettings>
    <c:headerFooter/>
    <c:pageMargins b="0.750000000000004" l="0.70000000000000062" r="0.70000000000000062" t="0.75000000000000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호주 지수</a:t>
            </a:r>
          </a:p>
        </c:rich>
      </c:tx>
      <c:layout/>
      <c:overlay val="0"/>
    </c:title>
    <c:autoTitleDeleted val="0"/>
    <c:plotArea>
      <c:layout/>
      <c:lineChart>
        <c:grouping val="standard"/>
        <c:varyColors val="0"/>
        <c:ser>
          <c:idx val="0"/>
          <c:order val="0"/>
          <c:marker>
            <c:symbol val="none"/>
          </c:marker>
          <c:cat>
            <c:numRef>
              <c:f>해외!$N$6:$N$209</c:f>
              <c:numCache>
                <c:formatCode>m/d/yyyy</c:formatCode>
                <c:ptCount val="204"/>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43703</c:v>
                </c:pt>
                <c:pt idx="41">
                  <c:v>43704</c:v>
                </c:pt>
                <c:pt idx="42">
                  <c:v>43705</c:v>
                </c:pt>
                <c:pt idx="43">
                  <c:v>43706</c:v>
                </c:pt>
                <c:pt idx="44">
                  <c:v>43707</c:v>
                </c:pt>
                <c:pt idx="45">
                  <c:v>43710</c:v>
                </c:pt>
                <c:pt idx="46">
                  <c:v>43711</c:v>
                </c:pt>
                <c:pt idx="47">
                  <c:v>43712</c:v>
                </c:pt>
                <c:pt idx="48">
                  <c:v>43713</c:v>
                </c:pt>
                <c:pt idx="49">
                  <c:v>43714</c:v>
                </c:pt>
                <c:pt idx="50">
                  <c:v>43717</c:v>
                </c:pt>
                <c:pt idx="51">
                  <c:v>43718</c:v>
                </c:pt>
                <c:pt idx="52">
                  <c:v>43719</c:v>
                </c:pt>
                <c:pt idx="53">
                  <c:v>43720</c:v>
                </c:pt>
                <c:pt idx="54">
                  <c:v>43721</c:v>
                </c:pt>
                <c:pt idx="55">
                  <c:v>43724</c:v>
                </c:pt>
                <c:pt idx="56">
                  <c:v>43725</c:v>
                </c:pt>
                <c:pt idx="57">
                  <c:v>43726</c:v>
                </c:pt>
                <c:pt idx="58">
                  <c:v>43727</c:v>
                </c:pt>
                <c:pt idx="59">
                  <c:v>43728</c:v>
                </c:pt>
                <c:pt idx="60">
                  <c:v>43731</c:v>
                </c:pt>
                <c:pt idx="61">
                  <c:v>43732</c:v>
                </c:pt>
                <c:pt idx="62">
                  <c:v>43733</c:v>
                </c:pt>
                <c:pt idx="63">
                  <c:v>43734</c:v>
                </c:pt>
                <c:pt idx="64">
                  <c:v>43735</c:v>
                </c:pt>
                <c:pt idx="65">
                  <c:v>43738</c:v>
                </c:pt>
                <c:pt idx="66">
                  <c:v>43739</c:v>
                </c:pt>
                <c:pt idx="67">
                  <c:v>43740</c:v>
                </c:pt>
                <c:pt idx="68">
                  <c:v>43741</c:v>
                </c:pt>
                <c:pt idx="69">
                  <c:v>43742</c:v>
                </c:pt>
                <c:pt idx="70">
                  <c:v>43745</c:v>
                </c:pt>
                <c:pt idx="71">
                  <c:v>43746</c:v>
                </c:pt>
                <c:pt idx="72">
                  <c:v>43747</c:v>
                </c:pt>
                <c:pt idx="73">
                  <c:v>43748</c:v>
                </c:pt>
                <c:pt idx="74">
                  <c:v>43749</c:v>
                </c:pt>
                <c:pt idx="75">
                  <c:v>43752</c:v>
                </c:pt>
                <c:pt idx="76">
                  <c:v>43753</c:v>
                </c:pt>
                <c:pt idx="77">
                  <c:v>43754</c:v>
                </c:pt>
                <c:pt idx="78">
                  <c:v>43755</c:v>
                </c:pt>
                <c:pt idx="79">
                  <c:v>43756</c:v>
                </c:pt>
                <c:pt idx="80">
                  <c:v>43759</c:v>
                </c:pt>
                <c:pt idx="81">
                  <c:v>43760</c:v>
                </c:pt>
                <c:pt idx="82">
                  <c:v>43761</c:v>
                </c:pt>
                <c:pt idx="83">
                  <c:v>43762</c:v>
                </c:pt>
                <c:pt idx="84">
                  <c:v>43763</c:v>
                </c:pt>
                <c:pt idx="85">
                  <c:v>43766</c:v>
                </c:pt>
                <c:pt idx="86">
                  <c:v>43767</c:v>
                </c:pt>
                <c:pt idx="87">
                  <c:v>43768</c:v>
                </c:pt>
                <c:pt idx="88">
                  <c:v>43769</c:v>
                </c:pt>
                <c:pt idx="89">
                  <c:v>43770</c:v>
                </c:pt>
                <c:pt idx="90">
                  <c:v>43773</c:v>
                </c:pt>
                <c:pt idx="91">
                  <c:v>43774</c:v>
                </c:pt>
                <c:pt idx="92">
                  <c:v>43775</c:v>
                </c:pt>
                <c:pt idx="93">
                  <c:v>43776</c:v>
                </c:pt>
                <c:pt idx="94">
                  <c:v>43777</c:v>
                </c:pt>
                <c:pt idx="95">
                  <c:v>43780</c:v>
                </c:pt>
                <c:pt idx="96">
                  <c:v>43781</c:v>
                </c:pt>
                <c:pt idx="97">
                  <c:v>43782</c:v>
                </c:pt>
                <c:pt idx="98">
                  <c:v>43783</c:v>
                </c:pt>
                <c:pt idx="99">
                  <c:v>43784</c:v>
                </c:pt>
                <c:pt idx="100">
                  <c:v>43787</c:v>
                </c:pt>
                <c:pt idx="101">
                  <c:v>43788</c:v>
                </c:pt>
                <c:pt idx="102">
                  <c:v>43789</c:v>
                </c:pt>
                <c:pt idx="103">
                  <c:v>43790</c:v>
                </c:pt>
                <c:pt idx="104">
                  <c:v>43791</c:v>
                </c:pt>
                <c:pt idx="105">
                  <c:v>43794</c:v>
                </c:pt>
                <c:pt idx="106">
                  <c:v>43795</c:v>
                </c:pt>
                <c:pt idx="107">
                  <c:v>43796</c:v>
                </c:pt>
                <c:pt idx="108">
                  <c:v>43797</c:v>
                </c:pt>
                <c:pt idx="109">
                  <c:v>43798</c:v>
                </c:pt>
                <c:pt idx="110">
                  <c:v>43801</c:v>
                </c:pt>
                <c:pt idx="111">
                  <c:v>43802</c:v>
                </c:pt>
                <c:pt idx="112">
                  <c:v>43803</c:v>
                </c:pt>
                <c:pt idx="113">
                  <c:v>43804</c:v>
                </c:pt>
                <c:pt idx="114">
                  <c:v>43805</c:v>
                </c:pt>
                <c:pt idx="115">
                  <c:v>43808</c:v>
                </c:pt>
                <c:pt idx="116">
                  <c:v>43809</c:v>
                </c:pt>
                <c:pt idx="117">
                  <c:v>43810</c:v>
                </c:pt>
                <c:pt idx="118">
                  <c:v>43811</c:v>
                </c:pt>
                <c:pt idx="119">
                  <c:v>43812</c:v>
                </c:pt>
                <c:pt idx="120">
                  <c:v>43815</c:v>
                </c:pt>
                <c:pt idx="121">
                  <c:v>43816</c:v>
                </c:pt>
                <c:pt idx="122">
                  <c:v>43817</c:v>
                </c:pt>
                <c:pt idx="123">
                  <c:v>43818</c:v>
                </c:pt>
                <c:pt idx="124">
                  <c:v>43819</c:v>
                </c:pt>
                <c:pt idx="125">
                  <c:v>43822</c:v>
                </c:pt>
                <c:pt idx="126">
                  <c:v>43823</c:v>
                </c:pt>
                <c:pt idx="127">
                  <c:v>43826</c:v>
                </c:pt>
                <c:pt idx="128">
                  <c:v>43829</c:v>
                </c:pt>
                <c:pt idx="129">
                  <c:v>43830</c:v>
                </c:pt>
                <c:pt idx="130">
                  <c:v>43832</c:v>
                </c:pt>
                <c:pt idx="131">
                  <c:v>43833</c:v>
                </c:pt>
                <c:pt idx="132">
                  <c:v>43836</c:v>
                </c:pt>
                <c:pt idx="133">
                  <c:v>43837</c:v>
                </c:pt>
                <c:pt idx="134">
                  <c:v>43838</c:v>
                </c:pt>
                <c:pt idx="135">
                  <c:v>43839</c:v>
                </c:pt>
                <c:pt idx="136">
                  <c:v>43840</c:v>
                </c:pt>
                <c:pt idx="137">
                  <c:v>43843</c:v>
                </c:pt>
                <c:pt idx="138">
                  <c:v>43844</c:v>
                </c:pt>
                <c:pt idx="139">
                  <c:v>43845</c:v>
                </c:pt>
                <c:pt idx="140">
                  <c:v>43846</c:v>
                </c:pt>
                <c:pt idx="141">
                  <c:v>43847</c:v>
                </c:pt>
                <c:pt idx="142">
                  <c:v>43850</c:v>
                </c:pt>
                <c:pt idx="143">
                  <c:v>43851</c:v>
                </c:pt>
                <c:pt idx="144">
                  <c:v>43852</c:v>
                </c:pt>
                <c:pt idx="145">
                  <c:v>43853</c:v>
                </c:pt>
                <c:pt idx="146">
                  <c:v>43854</c:v>
                </c:pt>
                <c:pt idx="147">
                  <c:v>43858</c:v>
                </c:pt>
                <c:pt idx="148">
                  <c:v>43859</c:v>
                </c:pt>
                <c:pt idx="149">
                  <c:v>43860</c:v>
                </c:pt>
                <c:pt idx="150">
                  <c:v>43861</c:v>
                </c:pt>
                <c:pt idx="151">
                  <c:v>43864</c:v>
                </c:pt>
                <c:pt idx="152">
                  <c:v>43865</c:v>
                </c:pt>
                <c:pt idx="153">
                  <c:v>43866</c:v>
                </c:pt>
                <c:pt idx="154">
                  <c:v>43867</c:v>
                </c:pt>
                <c:pt idx="155">
                  <c:v>43868</c:v>
                </c:pt>
                <c:pt idx="156">
                  <c:v>43871</c:v>
                </c:pt>
                <c:pt idx="157">
                  <c:v>43872</c:v>
                </c:pt>
                <c:pt idx="158">
                  <c:v>43873</c:v>
                </c:pt>
                <c:pt idx="159">
                  <c:v>43874</c:v>
                </c:pt>
                <c:pt idx="160">
                  <c:v>43875</c:v>
                </c:pt>
                <c:pt idx="161">
                  <c:v>43878</c:v>
                </c:pt>
                <c:pt idx="162">
                  <c:v>43879</c:v>
                </c:pt>
                <c:pt idx="163">
                  <c:v>43880</c:v>
                </c:pt>
                <c:pt idx="164">
                  <c:v>43881</c:v>
                </c:pt>
                <c:pt idx="165">
                  <c:v>43882</c:v>
                </c:pt>
                <c:pt idx="166">
                  <c:v>43885</c:v>
                </c:pt>
                <c:pt idx="167">
                  <c:v>43886</c:v>
                </c:pt>
                <c:pt idx="168">
                  <c:v>43887</c:v>
                </c:pt>
                <c:pt idx="169">
                  <c:v>43888</c:v>
                </c:pt>
                <c:pt idx="170">
                  <c:v>43889</c:v>
                </c:pt>
                <c:pt idx="171">
                  <c:v>43892</c:v>
                </c:pt>
                <c:pt idx="172">
                  <c:v>43893</c:v>
                </c:pt>
                <c:pt idx="173">
                  <c:v>43894</c:v>
                </c:pt>
                <c:pt idx="174">
                  <c:v>43895</c:v>
                </c:pt>
                <c:pt idx="175">
                  <c:v>43896</c:v>
                </c:pt>
                <c:pt idx="176">
                  <c:v>43899</c:v>
                </c:pt>
                <c:pt idx="177">
                  <c:v>43900</c:v>
                </c:pt>
                <c:pt idx="178">
                  <c:v>43901</c:v>
                </c:pt>
                <c:pt idx="179">
                  <c:v>43902</c:v>
                </c:pt>
                <c:pt idx="180">
                  <c:v>43903</c:v>
                </c:pt>
                <c:pt idx="181">
                  <c:v>43906</c:v>
                </c:pt>
                <c:pt idx="182">
                  <c:v>43907</c:v>
                </c:pt>
                <c:pt idx="183">
                  <c:v>43908</c:v>
                </c:pt>
                <c:pt idx="184">
                  <c:v>43909</c:v>
                </c:pt>
                <c:pt idx="185">
                  <c:v>43910</c:v>
                </c:pt>
                <c:pt idx="186">
                  <c:v>43913</c:v>
                </c:pt>
                <c:pt idx="187">
                  <c:v>43914</c:v>
                </c:pt>
                <c:pt idx="188">
                  <c:v>43915</c:v>
                </c:pt>
                <c:pt idx="189">
                  <c:v>43916</c:v>
                </c:pt>
                <c:pt idx="190">
                  <c:v>43917</c:v>
                </c:pt>
                <c:pt idx="191">
                  <c:v>43920</c:v>
                </c:pt>
                <c:pt idx="192">
                  <c:v>43921</c:v>
                </c:pt>
                <c:pt idx="193">
                  <c:v>43922</c:v>
                </c:pt>
                <c:pt idx="194">
                  <c:v>43923</c:v>
                </c:pt>
                <c:pt idx="195">
                  <c:v>43924</c:v>
                </c:pt>
                <c:pt idx="196">
                  <c:v>43927</c:v>
                </c:pt>
                <c:pt idx="197">
                  <c:v>43928</c:v>
                </c:pt>
                <c:pt idx="198">
                  <c:v>43929</c:v>
                </c:pt>
                <c:pt idx="199">
                  <c:v>43930</c:v>
                </c:pt>
                <c:pt idx="200">
                  <c:v>43935</c:v>
                </c:pt>
                <c:pt idx="201">
                  <c:v>43936</c:v>
                </c:pt>
                <c:pt idx="202">
                  <c:v>43937</c:v>
                </c:pt>
                <c:pt idx="203">
                  <c:v>43938</c:v>
                </c:pt>
              </c:numCache>
            </c:numRef>
          </c:cat>
          <c:val>
            <c:numRef>
              <c:f>해외!$O$6:$O$209</c:f>
              <c:numCache>
                <c:formatCode>#,#00.00</c:formatCode>
                <c:ptCount val="204"/>
                <c:pt idx="0">
                  <c:v>6731.4</c:v>
                </c:pt>
                <c:pt idx="1">
                  <c:v>6741.1</c:v>
                </c:pt>
                <c:pt idx="2">
                  <c:v>6770.1</c:v>
                </c:pt>
                <c:pt idx="3">
                  <c:v>6800.9</c:v>
                </c:pt>
                <c:pt idx="4">
                  <c:v>6831.8</c:v>
                </c:pt>
                <c:pt idx="5">
                  <c:v>6757.4</c:v>
                </c:pt>
                <c:pt idx="6">
                  <c:v>6750.1</c:v>
                </c:pt>
                <c:pt idx="7">
                  <c:v>6777.7</c:v>
                </c:pt>
                <c:pt idx="8">
                  <c:v>6805.8</c:v>
                </c:pt>
                <c:pt idx="9">
                  <c:v>6788.8</c:v>
                </c:pt>
                <c:pt idx="10">
                  <c:v>6746.2</c:v>
                </c:pt>
                <c:pt idx="11">
                  <c:v>6735.8</c:v>
                </c:pt>
                <c:pt idx="12">
                  <c:v>6764</c:v>
                </c:pt>
                <c:pt idx="13">
                  <c:v>6735.4</c:v>
                </c:pt>
                <c:pt idx="14">
                  <c:v>6786.2</c:v>
                </c:pt>
                <c:pt idx="15">
                  <c:v>6781.2</c:v>
                </c:pt>
                <c:pt idx="16">
                  <c:v>6812.5</c:v>
                </c:pt>
                <c:pt idx="17">
                  <c:v>6862.4</c:v>
                </c:pt>
                <c:pt idx="18">
                  <c:v>6901.9</c:v>
                </c:pt>
                <c:pt idx="19">
                  <c:v>6879.3</c:v>
                </c:pt>
                <c:pt idx="20">
                  <c:v>6911.4</c:v>
                </c:pt>
                <c:pt idx="21">
                  <c:v>6928.3</c:v>
                </c:pt>
                <c:pt idx="22">
                  <c:v>6896.7</c:v>
                </c:pt>
                <c:pt idx="23">
                  <c:v>6871.9</c:v>
                </c:pt>
                <c:pt idx="24">
                  <c:v>6846.1</c:v>
                </c:pt>
                <c:pt idx="25">
                  <c:v>6710.6</c:v>
                </c:pt>
                <c:pt idx="26">
                  <c:v>6546.5</c:v>
                </c:pt>
                <c:pt idx="27">
                  <c:v>6588.5</c:v>
                </c:pt>
                <c:pt idx="28">
                  <c:v>6642.3</c:v>
                </c:pt>
                <c:pt idx="29">
                  <c:v>6663.4</c:v>
                </c:pt>
                <c:pt idx="30">
                  <c:v>6670.1</c:v>
                </c:pt>
                <c:pt idx="31">
                  <c:v>6648.1</c:v>
                </c:pt>
                <c:pt idx="32">
                  <c:v>6677.5</c:v>
                </c:pt>
                <c:pt idx="33">
                  <c:v>6490.8</c:v>
                </c:pt>
                <c:pt idx="34">
                  <c:v>6485.9</c:v>
                </c:pt>
                <c:pt idx="35">
                  <c:v>6550.5</c:v>
                </c:pt>
                <c:pt idx="36">
                  <c:v>6627.4</c:v>
                </c:pt>
                <c:pt idx="37">
                  <c:v>6572.6</c:v>
                </c:pt>
                <c:pt idx="38">
                  <c:v>6593</c:v>
                </c:pt>
                <c:pt idx="39">
                  <c:v>6614.3</c:v>
                </c:pt>
                <c:pt idx="40">
                  <c:v>6531</c:v>
                </c:pt>
                <c:pt idx="41">
                  <c:v>6565.6</c:v>
                </c:pt>
                <c:pt idx="42">
                  <c:v>6600.8</c:v>
                </c:pt>
                <c:pt idx="43">
                  <c:v>6605.7</c:v>
                </c:pt>
                <c:pt idx="44">
                  <c:v>6698.2</c:v>
                </c:pt>
                <c:pt idx="45">
                  <c:v>6677.5</c:v>
                </c:pt>
                <c:pt idx="46">
                  <c:v>6673.5</c:v>
                </c:pt>
                <c:pt idx="47">
                  <c:v>6656.1</c:v>
                </c:pt>
                <c:pt idx="48">
                  <c:v>6720.38</c:v>
                </c:pt>
                <c:pt idx="49">
                  <c:v>6752.7</c:v>
                </c:pt>
                <c:pt idx="50">
                  <c:v>6760.1</c:v>
                </c:pt>
                <c:pt idx="51">
                  <c:v>6728</c:v>
                </c:pt>
                <c:pt idx="52">
                  <c:v>6752.2</c:v>
                </c:pt>
                <c:pt idx="53">
                  <c:v>6765.7</c:v>
                </c:pt>
                <c:pt idx="54">
                  <c:v>6777.1</c:v>
                </c:pt>
                <c:pt idx="55">
                  <c:v>6782</c:v>
                </c:pt>
                <c:pt idx="56">
                  <c:v>6801.7</c:v>
                </c:pt>
                <c:pt idx="57">
                  <c:v>6791.2</c:v>
                </c:pt>
                <c:pt idx="58">
                  <c:v>6825.2</c:v>
                </c:pt>
                <c:pt idx="59">
                  <c:v>6839</c:v>
                </c:pt>
                <c:pt idx="60">
                  <c:v>6861.1</c:v>
                </c:pt>
                <c:pt idx="61">
                  <c:v>6856.6</c:v>
                </c:pt>
                <c:pt idx="62">
                  <c:v>6814.7</c:v>
                </c:pt>
                <c:pt idx="63">
                  <c:v>6785.6</c:v>
                </c:pt>
                <c:pt idx="64">
                  <c:v>6824.1</c:v>
                </c:pt>
                <c:pt idx="65">
                  <c:v>6800.6</c:v>
                </c:pt>
                <c:pt idx="66">
                  <c:v>6853</c:v>
                </c:pt>
                <c:pt idx="67">
                  <c:v>6753.3</c:v>
                </c:pt>
                <c:pt idx="68">
                  <c:v>6611.7</c:v>
                </c:pt>
                <c:pt idx="69">
                  <c:v>6636.9</c:v>
                </c:pt>
                <c:pt idx="70">
                  <c:v>6686.7</c:v>
                </c:pt>
                <c:pt idx="71">
                  <c:v>6713.7</c:v>
                </c:pt>
                <c:pt idx="72">
                  <c:v>6667</c:v>
                </c:pt>
                <c:pt idx="73">
                  <c:v>6662.9</c:v>
                </c:pt>
                <c:pt idx="74">
                  <c:v>6721.9</c:v>
                </c:pt>
                <c:pt idx="75">
                  <c:v>6757.9</c:v>
                </c:pt>
                <c:pt idx="76">
                  <c:v>6763.3</c:v>
                </c:pt>
                <c:pt idx="77">
                  <c:v>6843.2</c:v>
                </c:pt>
                <c:pt idx="78">
                  <c:v>6791.5</c:v>
                </c:pt>
                <c:pt idx="79">
                  <c:v>6758.4</c:v>
                </c:pt>
                <c:pt idx="80">
                  <c:v>6757.7</c:v>
                </c:pt>
                <c:pt idx="81">
                  <c:v>6778.6</c:v>
                </c:pt>
                <c:pt idx="82">
                  <c:v>6778.2</c:v>
                </c:pt>
                <c:pt idx="83">
                  <c:v>6796.7</c:v>
                </c:pt>
                <c:pt idx="84">
                  <c:v>6841</c:v>
                </c:pt>
                <c:pt idx="85">
                  <c:v>6842.5</c:v>
                </c:pt>
                <c:pt idx="86">
                  <c:v>6848.5</c:v>
                </c:pt>
                <c:pt idx="87">
                  <c:v>6794.7</c:v>
                </c:pt>
                <c:pt idx="88">
                  <c:v>6772.9</c:v>
                </c:pt>
                <c:pt idx="89">
                  <c:v>6779.1</c:v>
                </c:pt>
                <c:pt idx="90">
                  <c:v>6799.8</c:v>
                </c:pt>
                <c:pt idx="91">
                  <c:v>6811.6</c:v>
                </c:pt>
                <c:pt idx="92">
                  <c:v>6773.2</c:v>
                </c:pt>
                <c:pt idx="93">
                  <c:v>6836.9</c:v>
                </c:pt>
                <c:pt idx="94">
                  <c:v>6833.2</c:v>
                </c:pt>
                <c:pt idx="95">
                  <c:v>6877</c:v>
                </c:pt>
                <c:pt idx="96">
                  <c:v>6857.1</c:v>
                </c:pt>
                <c:pt idx="97">
                  <c:v>6805.6</c:v>
                </c:pt>
                <c:pt idx="98">
                  <c:v>6840.8</c:v>
                </c:pt>
                <c:pt idx="99">
                  <c:v>6898.9</c:v>
                </c:pt>
                <c:pt idx="100">
                  <c:v>6871.7</c:v>
                </c:pt>
                <c:pt idx="101">
                  <c:v>6914.1</c:v>
                </c:pt>
                <c:pt idx="102">
                  <c:v>6828.3</c:v>
                </c:pt>
                <c:pt idx="103">
                  <c:v>6777.7</c:v>
                </c:pt>
                <c:pt idx="104">
                  <c:v>6816.5</c:v>
                </c:pt>
                <c:pt idx="105">
                  <c:v>6835.6</c:v>
                </c:pt>
                <c:pt idx="106">
                  <c:v>6889.8</c:v>
                </c:pt>
                <c:pt idx="107">
                  <c:v>6950.6</c:v>
                </c:pt>
                <c:pt idx="108">
                  <c:v>6965.6</c:v>
                </c:pt>
                <c:pt idx="109">
                  <c:v>6948</c:v>
                </c:pt>
                <c:pt idx="110">
                  <c:v>6965.3</c:v>
                </c:pt>
                <c:pt idx="111">
                  <c:v>6818.4</c:v>
                </c:pt>
                <c:pt idx="112">
                  <c:v>6714.4</c:v>
                </c:pt>
                <c:pt idx="113">
                  <c:v>6791.1</c:v>
                </c:pt>
                <c:pt idx="114">
                  <c:v>6813.5</c:v>
                </c:pt>
                <c:pt idx="115">
                  <c:v>6836.4</c:v>
                </c:pt>
                <c:pt idx="116">
                  <c:v>6812.1</c:v>
                </c:pt>
                <c:pt idx="117">
                  <c:v>6853.2</c:v>
                </c:pt>
                <c:pt idx="118">
                  <c:v>6810.8</c:v>
                </c:pt>
                <c:pt idx="119">
                  <c:v>6844.6</c:v>
                </c:pt>
                <c:pt idx="120">
                  <c:v>6952.3</c:v>
                </c:pt>
                <c:pt idx="121">
                  <c:v>6950.5</c:v>
                </c:pt>
                <c:pt idx="122">
                  <c:v>6957</c:v>
                </c:pt>
                <c:pt idx="123">
                  <c:v>6942.6</c:v>
                </c:pt>
                <c:pt idx="124">
                  <c:v>6924.4</c:v>
                </c:pt>
                <c:pt idx="125">
                  <c:v>6894.7</c:v>
                </c:pt>
                <c:pt idx="126">
                  <c:v>6906.4</c:v>
                </c:pt>
                <c:pt idx="127">
                  <c:v>6936.3</c:v>
                </c:pt>
                <c:pt idx="128">
                  <c:v>6921.6</c:v>
                </c:pt>
                <c:pt idx="129">
                  <c:v>6802.4</c:v>
                </c:pt>
                <c:pt idx="130">
                  <c:v>6810</c:v>
                </c:pt>
                <c:pt idx="131">
                  <c:v>6855.2</c:v>
                </c:pt>
                <c:pt idx="132">
                  <c:v>6857.4</c:v>
                </c:pt>
                <c:pt idx="133">
                  <c:v>6943.6</c:v>
                </c:pt>
                <c:pt idx="134">
                  <c:v>6930.1</c:v>
                </c:pt>
                <c:pt idx="135">
                  <c:v>6991.4</c:v>
                </c:pt>
                <c:pt idx="136">
                  <c:v>7041.9</c:v>
                </c:pt>
                <c:pt idx="137">
                  <c:v>7020.2</c:v>
                </c:pt>
                <c:pt idx="138">
                  <c:v>7078</c:v>
                </c:pt>
                <c:pt idx="139">
                  <c:v>7113.5</c:v>
                </c:pt>
                <c:pt idx="140">
                  <c:v>7158.6</c:v>
                </c:pt>
                <c:pt idx="141">
                  <c:v>7180.3</c:v>
                </c:pt>
                <c:pt idx="142">
                  <c:v>7196.3</c:v>
                </c:pt>
                <c:pt idx="143">
                  <c:v>7180.5</c:v>
                </c:pt>
                <c:pt idx="144">
                  <c:v>7249</c:v>
                </c:pt>
                <c:pt idx="145">
                  <c:v>7199</c:v>
                </c:pt>
                <c:pt idx="146">
                  <c:v>7203.2</c:v>
                </c:pt>
                <c:pt idx="147">
                  <c:v>7098.4</c:v>
                </c:pt>
                <c:pt idx="148">
                  <c:v>7135.9</c:v>
                </c:pt>
                <c:pt idx="149">
                  <c:v>7108.6</c:v>
                </c:pt>
                <c:pt idx="150">
                  <c:v>7121.2</c:v>
                </c:pt>
                <c:pt idx="151">
                  <c:v>7019.9</c:v>
                </c:pt>
                <c:pt idx="152">
                  <c:v>7047.6</c:v>
                </c:pt>
                <c:pt idx="153">
                  <c:v>7080.9</c:v>
                </c:pt>
                <c:pt idx="154">
                  <c:v>7148.7</c:v>
                </c:pt>
                <c:pt idx="155">
                  <c:v>7121.4</c:v>
                </c:pt>
                <c:pt idx="156">
                  <c:v>7108</c:v>
                </c:pt>
                <c:pt idx="157">
                  <c:v>7151.4</c:v>
                </c:pt>
                <c:pt idx="158">
                  <c:v>7185.3</c:v>
                </c:pt>
                <c:pt idx="159">
                  <c:v>7204.6</c:v>
                </c:pt>
                <c:pt idx="160">
                  <c:v>7227.1</c:v>
                </c:pt>
                <c:pt idx="161">
                  <c:v>7221.2</c:v>
                </c:pt>
                <c:pt idx="162">
                  <c:v>7208.3</c:v>
                </c:pt>
                <c:pt idx="163">
                  <c:v>7237.4</c:v>
                </c:pt>
                <c:pt idx="164">
                  <c:v>7255.2</c:v>
                </c:pt>
                <c:pt idx="165">
                  <c:v>7230.4</c:v>
                </c:pt>
                <c:pt idx="166">
                  <c:v>7065.4</c:v>
                </c:pt>
                <c:pt idx="167">
                  <c:v>6953.8</c:v>
                </c:pt>
                <c:pt idx="168">
                  <c:v>6790.7</c:v>
                </c:pt>
                <c:pt idx="169">
                  <c:v>6737.4</c:v>
                </c:pt>
                <c:pt idx="170">
                  <c:v>6511.5</c:v>
                </c:pt>
                <c:pt idx="171">
                  <c:v>6461.1</c:v>
                </c:pt>
                <c:pt idx="172">
                  <c:v>6511.6</c:v>
                </c:pt>
                <c:pt idx="173">
                  <c:v>6398.5</c:v>
                </c:pt>
                <c:pt idx="174">
                  <c:v>6472.4</c:v>
                </c:pt>
                <c:pt idx="175">
                  <c:v>6287.5</c:v>
                </c:pt>
                <c:pt idx="176">
                  <c:v>5822.4</c:v>
                </c:pt>
                <c:pt idx="177">
                  <c:v>5995.8</c:v>
                </c:pt>
                <c:pt idx="178">
                  <c:v>5789.3</c:v>
                </c:pt>
                <c:pt idx="179">
                  <c:v>5370.9</c:v>
                </c:pt>
                <c:pt idx="180">
                  <c:v>5590.7</c:v>
                </c:pt>
                <c:pt idx="181">
                  <c:v>5058.2</c:v>
                </c:pt>
                <c:pt idx="182">
                  <c:v>5332.8</c:v>
                </c:pt>
                <c:pt idx="183">
                  <c:v>4998.8</c:v>
                </c:pt>
                <c:pt idx="184">
                  <c:v>4809.3999999999996</c:v>
                </c:pt>
                <c:pt idx="185">
                  <c:v>4854.3</c:v>
                </c:pt>
                <c:pt idx="186">
                  <c:v>4564.1000000000004</c:v>
                </c:pt>
                <c:pt idx="187">
                  <c:v>4753.3</c:v>
                </c:pt>
                <c:pt idx="188">
                  <c:v>5006.2</c:v>
                </c:pt>
                <c:pt idx="189">
                  <c:v>5135.2</c:v>
                </c:pt>
                <c:pt idx="190">
                  <c:v>4874.2</c:v>
                </c:pt>
                <c:pt idx="191">
                  <c:v>5194</c:v>
                </c:pt>
                <c:pt idx="192">
                  <c:v>5110.6000000000004</c:v>
                </c:pt>
                <c:pt idx="193">
                  <c:v>5290.7</c:v>
                </c:pt>
                <c:pt idx="194">
                  <c:v>5188.7</c:v>
                </c:pt>
                <c:pt idx="195">
                  <c:v>5106.8999999999996</c:v>
                </c:pt>
                <c:pt idx="196">
                  <c:v>5323.6</c:v>
                </c:pt>
                <c:pt idx="197">
                  <c:v>5301.3</c:v>
                </c:pt>
                <c:pt idx="198">
                  <c:v>5258.8</c:v>
                </c:pt>
                <c:pt idx="199">
                  <c:v>5439.4</c:v>
                </c:pt>
                <c:pt idx="200">
                  <c:v>5542.5</c:v>
                </c:pt>
                <c:pt idx="201">
                  <c:v>5523.3</c:v>
                </c:pt>
                <c:pt idx="202">
                  <c:v>5467.6</c:v>
                </c:pt>
                <c:pt idx="203">
                  <c:v>5544.7</c:v>
                </c:pt>
              </c:numCache>
            </c:numRef>
          </c:val>
          <c:smooth val="0"/>
        </c:ser>
        <c:dLbls>
          <c:showLegendKey val="0"/>
          <c:showVal val="0"/>
          <c:showCatName val="0"/>
          <c:showSerName val="0"/>
          <c:showPercent val="0"/>
          <c:showBubbleSize val="0"/>
        </c:dLbls>
        <c:marker val="1"/>
        <c:smooth val="0"/>
        <c:axId val="144034816"/>
        <c:axId val="144044800"/>
      </c:lineChart>
      <c:dateAx>
        <c:axId val="144034816"/>
        <c:scaling>
          <c:orientation val="minMax"/>
        </c:scaling>
        <c:delete val="0"/>
        <c:axPos val="b"/>
        <c:numFmt formatCode="m/d/yyyy" sourceLinked="1"/>
        <c:majorTickMark val="out"/>
        <c:minorTickMark val="none"/>
        <c:tickLblPos val="nextTo"/>
        <c:crossAx val="144044800"/>
        <c:crosses val="autoZero"/>
        <c:auto val="1"/>
        <c:lblOffset val="100"/>
        <c:baseTimeUnit val="days"/>
      </c:dateAx>
      <c:valAx>
        <c:axId val="144044800"/>
        <c:scaling>
          <c:orientation val="minMax"/>
          <c:min val="4500"/>
        </c:scaling>
        <c:delete val="0"/>
        <c:axPos val="l"/>
        <c:majorGridlines/>
        <c:numFmt formatCode="#,#00.00" sourceLinked="1"/>
        <c:majorTickMark val="out"/>
        <c:minorTickMark val="none"/>
        <c:tickLblPos val="nextTo"/>
        <c:crossAx val="144034816"/>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태국 지수</a:t>
            </a:r>
          </a:p>
        </c:rich>
      </c:tx>
      <c:overlay val="0"/>
    </c:title>
    <c:autoTitleDeleted val="0"/>
    <c:plotArea>
      <c:layout/>
      <c:lineChart>
        <c:grouping val="standard"/>
        <c:varyColors val="0"/>
        <c:ser>
          <c:idx val="0"/>
          <c:order val="0"/>
          <c:marker>
            <c:symbol val="none"/>
          </c:marker>
          <c:cat>
            <c:numRef>
              <c:f>해외!$T$6:$T$203</c:f>
              <c:numCache>
                <c:formatCode>m/d/yyyy</c:formatCode>
                <c:ptCount val="198"/>
                <c:pt idx="0">
                  <c:v>43647</c:v>
                </c:pt>
                <c:pt idx="1">
                  <c:v>43648</c:v>
                </c:pt>
                <c:pt idx="2">
                  <c:v>43649</c:v>
                </c:pt>
                <c:pt idx="3">
                  <c:v>43650</c:v>
                </c:pt>
                <c:pt idx="4">
                  <c:v>43651</c:v>
                </c:pt>
                <c:pt idx="5">
                  <c:v>43654</c:v>
                </c:pt>
                <c:pt idx="6">
                  <c:v>43655</c:v>
                </c:pt>
                <c:pt idx="7">
                  <c:v>43656</c:v>
                </c:pt>
                <c:pt idx="8">
                  <c:v>43657</c:v>
                </c:pt>
                <c:pt idx="9">
                  <c:v>43658</c:v>
                </c:pt>
                <c:pt idx="10">
                  <c:v>43661</c:v>
                </c:pt>
                <c:pt idx="11">
                  <c:v>43663</c:v>
                </c:pt>
                <c:pt idx="12">
                  <c:v>43664</c:v>
                </c:pt>
                <c:pt idx="13">
                  <c:v>43665</c:v>
                </c:pt>
                <c:pt idx="14">
                  <c:v>43668</c:v>
                </c:pt>
                <c:pt idx="15">
                  <c:v>43669</c:v>
                </c:pt>
                <c:pt idx="16">
                  <c:v>43670</c:v>
                </c:pt>
                <c:pt idx="17">
                  <c:v>43671</c:v>
                </c:pt>
                <c:pt idx="18">
                  <c:v>43672</c:v>
                </c:pt>
                <c:pt idx="19">
                  <c:v>43676</c:v>
                </c:pt>
                <c:pt idx="20">
                  <c:v>43677</c:v>
                </c:pt>
                <c:pt idx="21">
                  <c:v>43678</c:v>
                </c:pt>
                <c:pt idx="22">
                  <c:v>43679</c:v>
                </c:pt>
                <c:pt idx="23">
                  <c:v>43682</c:v>
                </c:pt>
                <c:pt idx="24">
                  <c:v>43683</c:v>
                </c:pt>
                <c:pt idx="25">
                  <c:v>43684</c:v>
                </c:pt>
                <c:pt idx="26">
                  <c:v>43685</c:v>
                </c:pt>
                <c:pt idx="27">
                  <c:v>43686</c:v>
                </c:pt>
                <c:pt idx="28">
                  <c:v>43690</c:v>
                </c:pt>
                <c:pt idx="29">
                  <c:v>43691</c:v>
                </c:pt>
                <c:pt idx="30">
                  <c:v>43692</c:v>
                </c:pt>
                <c:pt idx="31">
                  <c:v>43693</c:v>
                </c:pt>
                <c:pt idx="32">
                  <c:v>43696</c:v>
                </c:pt>
                <c:pt idx="33">
                  <c:v>43697</c:v>
                </c:pt>
                <c:pt idx="34">
                  <c:v>43698</c:v>
                </c:pt>
                <c:pt idx="35">
                  <c:v>43699</c:v>
                </c:pt>
                <c:pt idx="36">
                  <c:v>43700</c:v>
                </c:pt>
                <c:pt idx="37">
                  <c:v>43703</c:v>
                </c:pt>
                <c:pt idx="38">
                  <c:v>43704</c:v>
                </c:pt>
                <c:pt idx="39">
                  <c:v>43705</c:v>
                </c:pt>
                <c:pt idx="40">
                  <c:v>43706</c:v>
                </c:pt>
                <c:pt idx="41">
                  <c:v>43707</c:v>
                </c:pt>
                <c:pt idx="42">
                  <c:v>43710</c:v>
                </c:pt>
                <c:pt idx="43">
                  <c:v>43711</c:v>
                </c:pt>
                <c:pt idx="44">
                  <c:v>43712</c:v>
                </c:pt>
                <c:pt idx="45">
                  <c:v>43713</c:v>
                </c:pt>
                <c:pt idx="46">
                  <c:v>43714</c:v>
                </c:pt>
                <c:pt idx="47">
                  <c:v>43717</c:v>
                </c:pt>
                <c:pt idx="48">
                  <c:v>43718</c:v>
                </c:pt>
                <c:pt idx="49">
                  <c:v>43719</c:v>
                </c:pt>
                <c:pt idx="50">
                  <c:v>43720</c:v>
                </c:pt>
                <c:pt idx="51">
                  <c:v>43721</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43741</c:v>
                </c:pt>
                <c:pt idx="66">
                  <c:v>43742</c:v>
                </c:pt>
                <c:pt idx="67">
                  <c:v>43745</c:v>
                </c:pt>
                <c:pt idx="68">
                  <c:v>43746</c:v>
                </c:pt>
                <c:pt idx="69">
                  <c:v>43747</c:v>
                </c:pt>
                <c:pt idx="70">
                  <c:v>43748</c:v>
                </c:pt>
                <c:pt idx="71">
                  <c:v>43749</c:v>
                </c:pt>
                <c:pt idx="72">
                  <c:v>43753</c:v>
                </c:pt>
                <c:pt idx="73">
                  <c:v>43754</c:v>
                </c:pt>
                <c:pt idx="74">
                  <c:v>43755</c:v>
                </c:pt>
                <c:pt idx="75">
                  <c:v>43756</c:v>
                </c:pt>
                <c:pt idx="76">
                  <c:v>43759</c:v>
                </c:pt>
                <c:pt idx="77">
                  <c:v>43760</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43805</c:v>
                </c:pt>
                <c:pt idx="109">
                  <c:v>43808</c:v>
                </c:pt>
                <c:pt idx="110">
                  <c:v>43810</c:v>
                </c:pt>
                <c:pt idx="111">
                  <c:v>43811</c:v>
                </c:pt>
                <c:pt idx="112">
                  <c:v>43812</c:v>
                </c:pt>
                <c:pt idx="113">
                  <c:v>43815</c:v>
                </c:pt>
                <c:pt idx="114">
                  <c:v>43816</c:v>
                </c:pt>
                <c:pt idx="115">
                  <c:v>43817</c:v>
                </c:pt>
                <c:pt idx="116">
                  <c:v>43818</c:v>
                </c:pt>
                <c:pt idx="117">
                  <c:v>43819</c:v>
                </c:pt>
                <c:pt idx="118">
                  <c:v>43822</c:v>
                </c:pt>
                <c:pt idx="119">
                  <c:v>43823</c:v>
                </c:pt>
                <c:pt idx="120">
                  <c:v>43824</c:v>
                </c:pt>
                <c:pt idx="121">
                  <c:v>43825</c:v>
                </c:pt>
                <c:pt idx="122">
                  <c:v>43826</c:v>
                </c:pt>
                <c:pt idx="123">
                  <c:v>43829</c:v>
                </c:pt>
                <c:pt idx="124">
                  <c:v>43832</c:v>
                </c:pt>
                <c:pt idx="125">
                  <c:v>43833</c:v>
                </c:pt>
                <c:pt idx="126">
                  <c:v>43836</c:v>
                </c:pt>
                <c:pt idx="127">
                  <c:v>43837</c:v>
                </c:pt>
                <c:pt idx="128">
                  <c:v>43838</c:v>
                </c:pt>
                <c:pt idx="129">
                  <c:v>43839</c:v>
                </c:pt>
                <c:pt idx="130">
                  <c:v>43840</c:v>
                </c:pt>
                <c:pt idx="131">
                  <c:v>43843</c:v>
                </c:pt>
                <c:pt idx="132">
                  <c:v>43844</c:v>
                </c:pt>
                <c:pt idx="133">
                  <c:v>43845</c:v>
                </c:pt>
                <c:pt idx="134">
                  <c:v>43846</c:v>
                </c:pt>
                <c:pt idx="135">
                  <c:v>43847</c:v>
                </c:pt>
                <c:pt idx="136">
                  <c:v>43850</c:v>
                </c:pt>
                <c:pt idx="137">
                  <c:v>43851</c:v>
                </c:pt>
                <c:pt idx="138">
                  <c:v>43852</c:v>
                </c:pt>
                <c:pt idx="139">
                  <c:v>43853</c:v>
                </c:pt>
                <c:pt idx="140">
                  <c:v>43854</c:v>
                </c:pt>
                <c:pt idx="141">
                  <c:v>43857</c:v>
                </c:pt>
                <c:pt idx="142">
                  <c:v>43858</c:v>
                </c:pt>
                <c:pt idx="143">
                  <c:v>43859</c:v>
                </c:pt>
                <c:pt idx="144">
                  <c:v>43860</c:v>
                </c:pt>
                <c:pt idx="145">
                  <c:v>43861</c:v>
                </c:pt>
                <c:pt idx="146">
                  <c:v>43864</c:v>
                </c:pt>
                <c:pt idx="147">
                  <c:v>43865</c:v>
                </c:pt>
                <c:pt idx="148">
                  <c:v>43866</c:v>
                </c:pt>
                <c:pt idx="149">
                  <c:v>43867</c:v>
                </c:pt>
                <c:pt idx="150">
                  <c:v>43868</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43928</c:v>
                </c:pt>
                <c:pt idx="191">
                  <c:v>43929</c:v>
                </c:pt>
                <c:pt idx="192">
                  <c:v>43930</c:v>
                </c:pt>
                <c:pt idx="193">
                  <c:v>43931</c:v>
                </c:pt>
                <c:pt idx="194">
                  <c:v>43934</c:v>
                </c:pt>
                <c:pt idx="195">
                  <c:v>43935</c:v>
                </c:pt>
                <c:pt idx="196">
                  <c:v>43936</c:v>
                </c:pt>
                <c:pt idx="197">
                  <c:v>43938</c:v>
                </c:pt>
              </c:numCache>
            </c:numRef>
          </c:cat>
          <c:val>
            <c:numRef>
              <c:f>해외!$U$6:$U$203</c:f>
              <c:numCache>
                <c:formatCode>#,#00.00</c:formatCode>
                <c:ptCount val="198"/>
                <c:pt idx="0">
                  <c:v>1740.91</c:v>
                </c:pt>
                <c:pt idx="1">
                  <c:v>1732.23</c:v>
                </c:pt>
                <c:pt idx="2">
                  <c:v>1738.51</c:v>
                </c:pt>
                <c:pt idx="3">
                  <c:v>1724.37</c:v>
                </c:pt>
                <c:pt idx="4">
                  <c:v>1731.23</c:v>
                </c:pt>
                <c:pt idx="5">
                  <c:v>1731.03</c:v>
                </c:pt>
                <c:pt idx="6">
                  <c:v>1721.48</c:v>
                </c:pt>
                <c:pt idx="7">
                  <c:v>1739.43</c:v>
                </c:pt>
                <c:pt idx="8">
                  <c:v>1740.45</c:v>
                </c:pt>
                <c:pt idx="9">
                  <c:v>1731.59</c:v>
                </c:pt>
                <c:pt idx="10">
                  <c:v>1727.98</c:v>
                </c:pt>
                <c:pt idx="11">
                  <c:v>1718.85</c:v>
                </c:pt>
                <c:pt idx="12">
                  <c:v>1723.44</c:v>
                </c:pt>
                <c:pt idx="13">
                  <c:v>1735.1</c:v>
                </c:pt>
                <c:pt idx="14">
                  <c:v>1727.58</c:v>
                </c:pt>
                <c:pt idx="15">
                  <c:v>1724.87</c:v>
                </c:pt>
                <c:pt idx="16">
                  <c:v>1725.44</c:v>
                </c:pt>
                <c:pt idx="17">
                  <c:v>1730.9</c:v>
                </c:pt>
                <c:pt idx="18">
                  <c:v>1717.97</c:v>
                </c:pt>
                <c:pt idx="19">
                  <c:v>1706.49</c:v>
                </c:pt>
                <c:pt idx="20">
                  <c:v>1711.97</c:v>
                </c:pt>
                <c:pt idx="21">
                  <c:v>1699.75</c:v>
                </c:pt>
                <c:pt idx="22">
                  <c:v>1684.71</c:v>
                </c:pt>
                <c:pt idx="23">
                  <c:v>1665.99</c:v>
                </c:pt>
                <c:pt idx="24">
                  <c:v>1671.48</c:v>
                </c:pt>
                <c:pt idx="25">
                  <c:v>1669.44</c:v>
                </c:pt>
                <c:pt idx="26">
                  <c:v>1665.12</c:v>
                </c:pt>
                <c:pt idx="27">
                  <c:v>1650.64</c:v>
                </c:pt>
                <c:pt idx="28">
                  <c:v>1620.23</c:v>
                </c:pt>
                <c:pt idx="29">
                  <c:v>1619.45</c:v>
                </c:pt>
                <c:pt idx="30">
                  <c:v>1604.03</c:v>
                </c:pt>
                <c:pt idx="31">
                  <c:v>1631.4</c:v>
                </c:pt>
                <c:pt idx="32">
                  <c:v>1637.26</c:v>
                </c:pt>
                <c:pt idx="33">
                  <c:v>1625.57</c:v>
                </c:pt>
                <c:pt idx="34">
                  <c:v>1638.24</c:v>
                </c:pt>
                <c:pt idx="35">
                  <c:v>1633.56</c:v>
                </c:pt>
                <c:pt idx="36">
                  <c:v>1646.68</c:v>
                </c:pt>
                <c:pt idx="37">
                  <c:v>1622.73</c:v>
                </c:pt>
                <c:pt idx="38">
                  <c:v>1615.47</c:v>
                </c:pt>
                <c:pt idx="39">
                  <c:v>1616.93</c:v>
                </c:pt>
                <c:pt idx="40">
                  <c:v>1639.14</c:v>
                </c:pt>
                <c:pt idx="41">
                  <c:v>1654.92</c:v>
                </c:pt>
                <c:pt idx="42">
                  <c:v>1654.11</c:v>
                </c:pt>
                <c:pt idx="43">
                  <c:v>1642.25</c:v>
                </c:pt>
                <c:pt idx="44">
                  <c:v>1658.64</c:v>
                </c:pt>
                <c:pt idx="45">
                  <c:v>1669.79</c:v>
                </c:pt>
                <c:pt idx="46">
                  <c:v>1670.06</c:v>
                </c:pt>
                <c:pt idx="47">
                  <c:v>1671.22</c:v>
                </c:pt>
                <c:pt idx="48">
                  <c:v>1665.93</c:v>
                </c:pt>
                <c:pt idx="49">
                  <c:v>1674.03</c:v>
                </c:pt>
                <c:pt idx="50">
                  <c:v>1660.68</c:v>
                </c:pt>
                <c:pt idx="51">
                  <c:v>1661.96</c:v>
                </c:pt>
                <c:pt idx="52">
                  <c:v>1662.93</c:v>
                </c:pt>
                <c:pt idx="53">
                  <c:v>1663.93</c:v>
                </c:pt>
                <c:pt idx="54">
                  <c:v>1654.14</c:v>
                </c:pt>
                <c:pt idx="55">
                  <c:v>1640.66</c:v>
                </c:pt>
                <c:pt idx="56">
                  <c:v>1636.2</c:v>
                </c:pt>
                <c:pt idx="57">
                  <c:v>1622.79</c:v>
                </c:pt>
                <c:pt idx="58">
                  <c:v>1630.5</c:v>
                </c:pt>
                <c:pt idx="59">
                  <c:v>1682.38</c:v>
                </c:pt>
                <c:pt idx="60">
                  <c:v>1636.75</c:v>
                </c:pt>
                <c:pt idx="61">
                  <c:v>1643.76</c:v>
                </c:pt>
                <c:pt idx="62">
                  <c:v>1637.22</c:v>
                </c:pt>
                <c:pt idx="63">
                  <c:v>1624.09</c:v>
                </c:pt>
                <c:pt idx="64">
                  <c:v>1613.64</c:v>
                </c:pt>
                <c:pt idx="65">
                  <c:v>1610.69</c:v>
                </c:pt>
                <c:pt idx="66">
                  <c:v>1605.96</c:v>
                </c:pt>
                <c:pt idx="67">
                  <c:v>1613.71</c:v>
                </c:pt>
                <c:pt idx="68">
                  <c:v>1612.17</c:v>
                </c:pt>
                <c:pt idx="69">
                  <c:v>1616.18</c:v>
                </c:pt>
                <c:pt idx="70">
                  <c:v>1607.5</c:v>
                </c:pt>
                <c:pt idx="71">
                  <c:v>1626</c:v>
                </c:pt>
                <c:pt idx="72">
                  <c:v>1627.01</c:v>
                </c:pt>
                <c:pt idx="73">
                  <c:v>1634.46</c:v>
                </c:pt>
                <c:pt idx="74">
                  <c:v>1632.8</c:v>
                </c:pt>
                <c:pt idx="75">
                  <c:v>1631.43</c:v>
                </c:pt>
                <c:pt idx="76">
                  <c:v>1620.78</c:v>
                </c:pt>
                <c:pt idx="77">
                  <c:v>1631.46</c:v>
                </c:pt>
                <c:pt idx="78">
                  <c:v>1620.97</c:v>
                </c:pt>
                <c:pt idx="79">
                  <c:v>1593.28</c:v>
                </c:pt>
                <c:pt idx="80">
                  <c:v>1596.48</c:v>
                </c:pt>
                <c:pt idx="81">
                  <c:v>1591.21</c:v>
                </c:pt>
                <c:pt idx="82">
                  <c:v>1601.83</c:v>
                </c:pt>
                <c:pt idx="83">
                  <c:v>1601.49</c:v>
                </c:pt>
                <c:pt idx="84">
                  <c:v>1592.52</c:v>
                </c:pt>
                <c:pt idx="85">
                  <c:v>1622.25</c:v>
                </c:pt>
                <c:pt idx="86">
                  <c:v>1626.87</c:v>
                </c:pt>
                <c:pt idx="87">
                  <c:v>1623.99</c:v>
                </c:pt>
                <c:pt idx="88">
                  <c:v>1640.88</c:v>
                </c:pt>
                <c:pt idx="89">
                  <c:v>1637.85</c:v>
                </c:pt>
                <c:pt idx="90">
                  <c:v>1622.12</c:v>
                </c:pt>
                <c:pt idx="91">
                  <c:v>1626.2</c:v>
                </c:pt>
                <c:pt idx="92">
                  <c:v>1615.14</c:v>
                </c:pt>
                <c:pt idx="93">
                  <c:v>1609.47</c:v>
                </c:pt>
                <c:pt idx="94">
                  <c:v>1602.23</c:v>
                </c:pt>
                <c:pt idx="95">
                  <c:v>1608</c:v>
                </c:pt>
                <c:pt idx="96">
                  <c:v>1607.25</c:v>
                </c:pt>
                <c:pt idx="97">
                  <c:v>1596.83</c:v>
                </c:pt>
                <c:pt idx="98">
                  <c:v>1591.86</c:v>
                </c:pt>
                <c:pt idx="99">
                  <c:v>1597.72</c:v>
                </c:pt>
                <c:pt idx="100">
                  <c:v>1614.8</c:v>
                </c:pt>
                <c:pt idx="101">
                  <c:v>1609.38</c:v>
                </c:pt>
                <c:pt idx="102">
                  <c:v>1607.27</c:v>
                </c:pt>
                <c:pt idx="103">
                  <c:v>1597.68</c:v>
                </c:pt>
                <c:pt idx="104">
                  <c:v>1590.59</c:v>
                </c:pt>
                <c:pt idx="105">
                  <c:v>1569.53</c:v>
                </c:pt>
                <c:pt idx="106">
                  <c:v>1567.63</c:v>
                </c:pt>
                <c:pt idx="107">
                  <c:v>1565.45</c:v>
                </c:pt>
                <c:pt idx="108">
                  <c:v>1558.99</c:v>
                </c:pt>
                <c:pt idx="109">
                  <c:v>1552.96</c:v>
                </c:pt>
                <c:pt idx="110">
                  <c:v>1551.82</c:v>
                </c:pt>
                <c:pt idx="111">
                  <c:v>1563.85</c:v>
                </c:pt>
                <c:pt idx="112">
                  <c:v>1573.91</c:v>
                </c:pt>
                <c:pt idx="113">
                  <c:v>1549.74</c:v>
                </c:pt>
                <c:pt idx="114">
                  <c:v>1548.65</c:v>
                </c:pt>
                <c:pt idx="115">
                  <c:v>1563.74</c:v>
                </c:pt>
                <c:pt idx="116">
                  <c:v>1573.51</c:v>
                </c:pt>
                <c:pt idx="117">
                  <c:v>1572.92</c:v>
                </c:pt>
                <c:pt idx="118">
                  <c:v>1573.57</c:v>
                </c:pt>
                <c:pt idx="119">
                  <c:v>1568.63</c:v>
                </c:pt>
                <c:pt idx="120">
                  <c:v>1573</c:v>
                </c:pt>
                <c:pt idx="121">
                  <c:v>1579.03</c:v>
                </c:pt>
                <c:pt idx="122">
                  <c:v>1578.22</c:v>
                </c:pt>
                <c:pt idx="123">
                  <c:v>1579.84</c:v>
                </c:pt>
                <c:pt idx="124">
                  <c:v>1595.82</c:v>
                </c:pt>
                <c:pt idx="125">
                  <c:v>1594.97</c:v>
                </c:pt>
                <c:pt idx="126">
                  <c:v>1568.5</c:v>
                </c:pt>
                <c:pt idx="127">
                  <c:v>1585.23</c:v>
                </c:pt>
                <c:pt idx="128">
                  <c:v>1559.27</c:v>
                </c:pt>
                <c:pt idx="129">
                  <c:v>1579.64</c:v>
                </c:pt>
                <c:pt idx="130">
                  <c:v>1580.63</c:v>
                </c:pt>
                <c:pt idx="131">
                  <c:v>1586.16</c:v>
                </c:pt>
                <c:pt idx="132">
                  <c:v>1586.9</c:v>
                </c:pt>
                <c:pt idx="133">
                  <c:v>1581.05</c:v>
                </c:pt>
                <c:pt idx="134">
                  <c:v>1595.87</c:v>
                </c:pt>
                <c:pt idx="135">
                  <c:v>1600.48</c:v>
                </c:pt>
                <c:pt idx="136">
                  <c:v>1589.11</c:v>
                </c:pt>
                <c:pt idx="137">
                  <c:v>1574.94</c:v>
                </c:pt>
                <c:pt idx="138">
                  <c:v>1574.59</c:v>
                </c:pt>
                <c:pt idx="139">
                  <c:v>1573.7</c:v>
                </c:pt>
                <c:pt idx="140">
                  <c:v>1569.55</c:v>
                </c:pt>
                <c:pt idx="141">
                  <c:v>1524.15</c:v>
                </c:pt>
                <c:pt idx="142">
                  <c:v>1513.26</c:v>
                </c:pt>
                <c:pt idx="143">
                  <c:v>1524.59</c:v>
                </c:pt>
                <c:pt idx="144">
                  <c:v>1523.99</c:v>
                </c:pt>
                <c:pt idx="145">
                  <c:v>1514.14</c:v>
                </c:pt>
                <c:pt idx="146">
                  <c:v>1496.06</c:v>
                </c:pt>
                <c:pt idx="147">
                  <c:v>1519.38</c:v>
                </c:pt>
                <c:pt idx="148">
                  <c:v>1534.14</c:v>
                </c:pt>
                <c:pt idx="149">
                  <c:v>1535.79</c:v>
                </c:pt>
                <c:pt idx="150">
                  <c:v>1535.24</c:v>
                </c:pt>
                <c:pt idx="151">
                  <c:v>1523.93</c:v>
                </c:pt>
                <c:pt idx="152">
                  <c:v>1539.84</c:v>
                </c:pt>
                <c:pt idx="153">
                  <c:v>1532.77</c:v>
                </c:pt>
                <c:pt idx="154">
                  <c:v>1526.3</c:v>
                </c:pt>
                <c:pt idx="155">
                  <c:v>1527.25</c:v>
                </c:pt>
                <c:pt idx="156">
                  <c:v>1513.68</c:v>
                </c:pt>
                <c:pt idx="157">
                  <c:v>1505.54</c:v>
                </c:pt>
                <c:pt idx="158">
                  <c:v>1491.24</c:v>
                </c:pt>
                <c:pt idx="159">
                  <c:v>1495.09</c:v>
                </c:pt>
                <c:pt idx="160">
                  <c:v>1435.56</c:v>
                </c:pt>
                <c:pt idx="161">
                  <c:v>1439.1</c:v>
                </c:pt>
                <c:pt idx="162">
                  <c:v>1366.41</c:v>
                </c:pt>
                <c:pt idx="163">
                  <c:v>1395.08</c:v>
                </c:pt>
                <c:pt idx="164">
                  <c:v>1340.52</c:v>
                </c:pt>
                <c:pt idx="165">
                  <c:v>1335.72</c:v>
                </c:pt>
                <c:pt idx="166">
                  <c:v>1375.02</c:v>
                </c:pt>
                <c:pt idx="167">
                  <c:v>1378.61</c:v>
                </c:pt>
                <c:pt idx="168">
                  <c:v>1390.83</c:v>
                </c:pt>
                <c:pt idx="169">
                  <c:v>1364.57</c:v>
                </c:pt>
                <c:pt idx="170">
                  <c:v>1255.94</c:v>
                </c:pt>
                <c:pt idx="171">
                  <c:v>1271.25</c:v>
                </c:pt>
                <c:pt idx="172">
                  <c:v>1249.8900000000001</c:v>
                </c:pt>
                <c:pt idx="173">
                  <c:v>1114.9100000000001</c:v>
                </c:pt>
                <c:pt idx="174">
                  <c:v>1128.9100000000001</c:v>
                </c:pt>
                <c:pt idx="175">
                  <c:v>1046.08</c:v>
                </c:pt>
                <c:pt idx="176">
                  <c:v>1035.17</c:v>
                </c:pt>
                <c:pt idx="177">
                  <c:v>1048.1500000000001</c:v>
                </c:pt>
                <c:pt idx="178">
                  <c:v>1044.19</c:v>
                </c:pt>
                <c:pt idx="179">
                  <c:v>1127.24</c:v>
                </c:pt>
                <c:pt idx="180">
                  <c:v>1024.46</c:v>
                </c:pt>
                <c:pt idx="181">
                  <c:v>1033.8399999999999</c:v>
                </c:pt>
                <c:pt idx="182">
                  <c:v>1080.03</c:v>
                </c:pt>
                <c:pt idx="183">
                  <c:v>1091.96</c:v>
                </c:pt>
                <c:pt idx="184">
                  <c:v>1099.76</c:v>
                </c:pt>
                <c:pt idx="185">
                  <c:v>1087.82</c:v>
                </c:pt>
                <c:pt idx="186">
                  <c:v>1125.8599999999999</c:v>
                </c:pt>
                <c:pt idx="187">
                  <c:v>1105.51</c:v>
                </c:pt>
                <c:pt idx="188">
                  <c:v>1138.27</c:v>
                </c:pt>
                <c:pt idx="189">
                  <c:v>1138.8399999999999</c:v>
                </c:pt>
                <c:pt idx="190">
                  <c:v>1214.95</c:v>
                </c:pt>
                <c:pt idx="191">
                  <c:v>1205.77</c:v>
                </c:pt>
                <c:pt idx="192">
                  <c:v>1210.48</c:v>
                </c:pt>
                <c:pt idx="193">
                  <c:v>1228.03</c:v>
                </c:pt>
                <c:pt idx="194">
                  <c:v>1236.78</c:v>
                </c:pt>
                <c:pt idx="195">
                  <c:v>1256.3499999999999</c:v>
                </c:pt>
                <c:pt idx="196">
                  <c:v>1236.0999999999999</c:v>
                </c:pt>
                <c:pt idx="197">
                  <c:v>1239.24</c:v>
                </c:pt>
              </c:numCache>
            </c:numRef>
          </c:val>
          <c:smooth val="0"/>
        </c:ser>
        <c:dLbls>
          <c:showLegendKey val="0"/>
          <c:showVal val="0"/>
          <c:showCatName val="0"/>
          <c:showSerName val="0"/>
          <c:showPercent val="0"/>
          <c:showBubbleSize val="0"/>
        </c:dLbls>
        <c:marker val="1"/>
        <c:smooth val="0"/>
        <c:axId val="144064896"/>
        <c:axId val="144066432"/>
      </c:lineChart>
      <c:dateAx>
        <c:axId val="144064896"/>
        <c:scaling>
          <c:orientation val="minMax"/>
        </c:scaling>
        <c:delete val="0"/>
        <c:axPos val="b"/>
        <c:numFmt formatCode="m/d/yyyy" sourceLinked="1"/>
        <c:majorTickMark val="out"/>
        <c:minorTickMark val="none"/>
        <c:tickLblPos val="nextTo"/>
        <c:crossAx val="144066432"/>
        <c:crosses val="autoZero"/>
        <c:auto val="1"/>
        <c:lblOffset val="100"/>
        <c:baseTimeUnit val="days"/>
      </c:dateAx>
      <c:valAx>
        <c:axId val="144066432"/>
        <c:scaling>
          <c:orientation val="minMax"/>
          <c:min val="1000"/>
        </c:scaling>
        <c:delete val="0"/>
        <c:axPos val="l"/>
        <c:majorGridlines/>
        <c:numFmt formatCode="#,#00.00" sourceLinked="1"/>
        <c:majorTickMark val="out"/>
        <c:minorTickMark val="none"/>
        <c:tickLblPos val="nextTo"/>
        <c:crossAx val="144064896"/>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대만 지수</a:t>
            </a:r>
          </a:p>
        </c:rich>
      </c:tx>
      <c:layout/>
      <c:overlay val="0"/>
    </c:title>
    <c:autoTitleDeleted val="0"/>
    <c:plotArea>
      <c:layout/>
      <c:lineChart>
        <c:grouping val="standard"/>
        <c:varyColors val="0"/>
        <c:ser>
          <c:idx val="0"/>
          <c:order val="0"/>
          <c:marker>
            <c:symbol val="none"/>
          </c:marker>
          <c:cat>
            <c:numRef>
              <c:f>해외!$V$6:$V$198</c:f>
              <c:numCache>
                <c:formatCode>m/d/yyyy</c:formatCode>
                <c:ptCount val="193"/>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43720</c:v>
                </c:pt>
                <c:pt idx="53">
                  <c:v>43724</c:v>
                </c:pt>
                <c:pt idx="54">
                  <c:v>43725</c:v>
                </c:pt>
                <c:pt idx="55">
                  <c:v>43726</c:v>
                </c:pt>
                <c:pt idx="56">
                  <c:v>43727</c:v>
                </c:pt>
                <c:pt idx="57">
                  <c:v>43728</c:v>
                </c:pt>
                <c:pt idx="58">
                  <c:v>43731</c:v>
                </c:pt>
                <c:pt idx="59">
                  <c:v>43732</c:v>
                </c:pt>
                <c:pt idx="60">
                  <c:v>43733</c:v>
                </c:pt>
                <c:pt idx="61">
                  <c:v>43734</c:v>
                </c:pt>
                <c:pt idx="62">
                  <c:v>43735</c:v>
                </c:pt>
                <c:pt idx="63">
                  <c:v>43739</c:v>
                </c:pt>
                <c:pt idx="64">
                  <c:v>43740</c:v>
                </c:pt>
                <c:pt idx="65">
                  <c:v>43741</c:v>
                </c:pt>
                <c:pt idx="66">
                  <c:v>43742</c:v>
                </c:pt>
                <c:pt idx="67">
                  <c:v>43745</c:v>
                </c:pt>
                <c:pt idx="68">
                  <c:v>43746</c:v>
                </c:pt>
                <c:pt idx="69">
                  <c:v>43747</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43824</c:v>
                </c:pt>
                <c:pt idx="123">
                  <c:v>43825</c:v>
                </c:pt>
                <c:pt idx="124">
                  <c:v>43826</c:v>
                </c:pt>
                <c:pt idx="125">
                  <c:v>43829</c:v>
                </c:pt>
                <c:pt idx="126">
                  <c:v>43830</c:v>
                </c:pt>
                <c:pt idx="127">
                  <c:v>43832</c:v>
                </c:pt>
                <c:pt idx="128">
                  <c:v>43833</c:v>
                </c:pt>
                <c:pt idx="129">
                  <c:v>43836</c:v>
                </c:pt>
                <c:pt idx="130">
                  <c:v>43837</c:v>
                </c:pt>
                <c:pt idx="131">
                  <c:v>43838</c:v>
                </c:pt>
                <c:pt idx="132">
                  <c:v>43839</c:v>
                </c:pt>
                <c:pt idx="133">
                  <c:v>43840</c:v>
                </c:pt>
                <c:pt idx="134">
                  <c:v>43843</c:v>
                </c:pt>
                <c:pt idx="135">
                  <c:v>43844</c:v>
                </c:pt>
                <c:pt idx="136">
                  <c:v>43845</c:v>
                </c:pt>
                <c:pt idx="137">
                  <c:v>43846</c:v>
                </c:pt>
                <c:pt idx="138">
                  <c:v>43850</c:v>
                </c:pt>
                <c:pt idx="139">
                  <c:v>43860</c:v>
                </c:pt>
                <c:pt idx="140">
                  <c:v>43861</c:v>
                </c:pt>
                <c:pt idx="141">
                  <c:v>43864</c:v>
                </c:pt>
                <c:pt idx="142">
                  <c:v>43865</c:v>
                </c:pt>
                <c:pt idx="143">
                  <c:v>43866</c:v>
                </c:pt>
                <c:pt idx="144">
                  <c:v>43867</c:v>
                </c:pt>
                <c:pt idx="145">
                  <c:v>43868</c:v>
                </c:pt>
                <c:pt idx="146">
                  <c:v>43871</c:v>
                </c:pt>
                <c:pt idx="147">
                  <c:v>43872</c:v>
                </c:pt>
                <c:pt idx="148">
                  <c:v>43873</c:v>
                </c:pt>
                <c:pt idx="149">
                  <c:v>43874</c:v>
                </c:pt>
                <c:pt idx="150">
                  <c:v>43875</c:v>
                </c:pt>
                <c:pt idx="151">
                  <c:v>43878</c:v>
                </c:pt>
                <c:pt idx="152">
                  <c:v>43879</c:v>
                </c:pt>
                <c:pt idx="153">
                  <c:v>43880</c:v>
                </c:pt>
                <c:pt idx="154">
                  <c:v>43881</c:v>
                </c:pt>
                <c:pt idx="155">
                  <c:v>43882</c:v>
                </c:pt>
                <c:pt idx="156">
                  <c:v>43885</c:v>
                </c:pt>
                <c:pt idx="157">
                  <c:v>43886</c:v>
                </c:pt>
                <c:pt idx="158">
                  <c:v>43887</c:v>
                </c:pt>
                <c:pt idx="159">
                  <c:v>43888</c:v>
                </c:pt>
                <c:pt idx="160">
                  <c:v>43892</c:v>
                </c:pt>
                <c:pt idx="161">
                  <c:v>43893</c:v>
                </c:pt>
                <c:pt idx="162">
                  <c:v>43894</c:v>
                </c:pt>
                <c:pt idx="163">
                  <c:v>43895</c:v>
                </c:pt>
                <c:pt idx="164">
                  <c:v>43896</c:v>
                </c:pt>
                <c:pt idx="165">
                  <c:v>43899</c:v>
                </c:pt>
                <c:pt idx="166">
                  <c:v>43900</c:v>
                </c:pt>
                <c:pt idx="167">
                  <c:v>43901</c:v>
                </c:pt>
                <c:pt idx="168">
                  <c:v>43902</c:v>
                </c:pt>
                <c:pt idx="169">
                  <c:v>43903</c:v>
                </c:pt>
                <c:pt idx="170">
                  <c:v>43906</c:v>
                </c:pt>
                <c:pt idx="171">
                  <c:v>43907</c:v>
                </c:pt>
                <c:pt idx="172">
                  <c:v>43908</c:v>
                </c:pt>
                <c:pt idx="173">
                  <c:v>43909</c:v>
                </c:pt>
                <c:pt idx="174">
                  <c:v>43910</c:v>
                </c:pt>
                <c:pt idx="175">
                  <c:v>43913</c:v>
                </c:pt>
                <c:pt idx="176">
                  <c:v>43914</c:v>
                </c:pt>
                <c:pt idx="177">
                  <c:v>43915</c:v>
                </c:pt>
                <c:pt idx="178">
                  <c:v>43916</c:v>
                </c:pt>
                <c:pt idx="179">
                  <c:v>43917</c:v>
                </c:pt>
                <c:pt idx="180">
                  <c:v>43920</c:v>
                </c:pt>
                <c:pt idx="181">
                  <c:v>43921</c:v>
                </c:pt>
                <c:pt idx="182">
                  <c:v>43922</c:v>
                </c:pt>
                <c:pt idx="183">
                  <c:v>43927</c:v>
                </c:pt>
                <c:pt idx="184">
                  <c:v>43928</c:v>
                </c:pt>
                <c:pt idx="185">
                  <c:v>43929</c:v>
                </c:pt>
                <c:pt idx="186">
                  <c:v>43930</c:v>
                </c:pt>
                <c:pt idx="187">
                  <c:v>43931</c:v>
                </c:pt>
                <c:pt idx="188">
                  <c:v>43934</c:v>
                </c:pt>
                <c:pt idx="189">
                  <c:v>43935</c:v>
                </c:pt>
                <c:pt idx="190">
                  <c:v>43936</c:v>
                </c:pt>
                <c:pt idx="191">
                  <c:v>43937</c:v>
                </c:pt>
                <c:pt idx="192">
                  <c:v>43938</c:v>
                </c:pt>
              </c:numCache>
            </c:numRef>
          </c:cat>
          <c:val>
            <c:numRef>
              <c:f>해외!$W$6:$W$198</c:f>
              <c:numCache>
                <c:formatCode>#,#00.00</c:formatCode>
                <c:ptCount val="193"/>
                <c:pt idx="0">
                  <c:v>10895.46</c:v>
                </c:pt>
                <c:pt idx="1">
                  <c:v>10865.12</c:v>
                </c:pt>
                <c:pt idx="2">
                  <c:v>10743.77</c:v>
                </c:pt>
                <c:pt idx="3">
                  <c:v>10775.9</c:v>
                </c:pt>
                <c:pt idx="4">
                  <c:v>10785.73</c:v>
                </c:pt>
                <c:pt idx="5">
                  <c:v>10751.22</c:v>
                </c:pt>
                <c:pt idx="6">
                  <c:v>10702.78</c:v>
                </c:pt>
                <c:pt idx="7">
                  <c:v>10798.48</c:v>
                </c:pt>
                <c:pt idx="8">
                  <c:v>10843.42</c:v>
                </c:pt>
                <c:pt idx="9">
                  <c:v>10824.35</c:v>
                </c:pt>
                <c:pt idx="10">
                  <c:v>10876.43</c:v>
                </c:pt>
                <c:pt idx="11">
                  <c:v>10886.05</c:v>
                </c:pt>
                <c:pt idx="12">
                  <c:v>10828.48</c:v>
                </c:pt>
                <c:pt idx="13">
                  <c:v>10799.28</c:v>
                </c:pt>
                <c:pt idx="14">
                  <c:v>10873.19</c:v>
                </c:pt>
                <c:pt idx="15">
                  <c:v>10944.53</c:v>
                </c:pt>
                <c:pt idx="16">
                  <c:v>10947.26</c:v>
                </c:pt>
                <c:pt idx="17">
                  <c:v>10935.76</c:v>
                </c:pt>
                <c:pt idx="18">
                  <c:v>10941.41</c:v>
                </c:pt>
                <c:pt idx="19">
                  <c:v>10891.98</c:v>
                </c:pt>
                <c:pt idx="20">
                  <c:v>10885.73</c:v>
                </c:pt>
                <c:pt idx="21">
                  <c:v>10830.9</c:v>
                </c:pt>
                <c:pt idx="22">
                  <c:v>10823.81</c:v>
                </c:pt>
                <c:pt idx="23">
                  <c:v>10731.75</c:v>
                </c:pt>
                <c:pt idx="24">
                  <c:v>10549.04</c:v>
                </c:pt>
                <c:pt idx="25">
                  <c:v>10423.41</c:v>
                </c:pt>
                <c:pt idx="26">
                  <c:v>10394.75</c:v>
                </c:pt>
                <c:pt idx="27">
                  <c:v>10386.18</c:v>
                </c:pt>
                <c:pt idx="28">
                  <c:v>10494.49</c:v>
                </c:pt>
                <c:pt idx="29">
                  <c:v>10472.36</c:v>
                </c:pt>
                <c:pt idx="30">
                  <c:v>10362.66</c:v>
                </c:pt>
                <c:pt idx="31">
                  <c:v>10427.73</c:v>
                </c:pt>
                <c:pt idx="32">
                  <c:v>10327.129999999999</c:v>
                </c:pt>
                <c:pt idx="33">
                  <c:v>10420.89</c:v>
                </c:pt>
                <c:pt idx="34">
                  <c:v>10488.75</c:v>
                </c:pt>
                <c:pt idx="35">
                  <c:v>10522.5</c:v>
                </c:pt>
                <c:pt idx="36">
                  <c:v>10525.8</c:v>
                </c:pt>
                <c:pt idx="37">
                  <c:v>10529.78</c:v>
                </c:pt>
                <c:pt idx="38">
                  <c:v>10538.11</c:v>
                </c:pt>
                <c:pt idx="39">
                  <c:v>10354.57</c:v>
                </c:pt>
                <c:pt idx="40">
                  <c:v>10387.23</c:v>
                </c:pt>
                <c:pt idx="41">
                  <c:v>10434.290000000001</c:v>
                </c:pt>
                <c:pt idx="42">
                  <c:v>10462.43</c:v>
                </c:pt>
                <c:pt idx="43">
                  <c:v>10618.05</c:v>
                </c:pt>
                <c:pt idx="44">
                  <c:v>10634.85</c:v>
                </c:pt>
                <c:pt idx="45">
                  <c:v>10558.21</c:v>
                </c:pt>
                <c:pt idx="46">
                  <c:v>10657.31</c:v>
                </c:pt>
                <c:pt idx="47">
                  <c:v>10756.93</c:v>
                </c:pt>
                <c:pt idx="48">
                  <c:v>10780.64</c:v>
                </c:pt>
                <c:pt idx="49">
                  <c:v>10801.14</c:v>
                </c:pt>
                <c:pt idx="50">
                  <c:v>10753.58</c:v>
                </c:pt>
                <c:pt idx="51">
                  <c:v>10790.35</c:v>
                </c:pt>
                <c:pt idx="52">
                  <c:v>10827.55</c:v>
                </c:pt>
                <c:pt idx="53">
                  <c:v>10898.13</c:v>
                </c:pt>
                <c:pt idx="54">
                  <c:v>10874.5</c:v>
                </c:pt>
                <c:pt idx="55">
                  <c:v>10929.45</c:v>
                </c:pt>
                <c:pt idx="56">
                  <c:v>10894.7</c:v>
                </c:pt>
                <c:pt idx="57">
                  <c:v>10929.68</c:v>
                </c:pt>
                <c:pt idx="58">
                  <c:v>10919.02</c:v>
                </c:pt>
                <c:pt idx="59">
                  <c:v>10918.01</c:v>
                </c:pt>
                <c:pt idx="60">
                  <c:v>10873.69</c:v>
                </c:pt>
                <c:pt idx="61">
                  <c:v>10871.99</c:v>
                </c:pt>
                <c:pt idx="62">
                  <c:v>10829.68</c:v>
                </c:pt>
                <c:pt idx="63">
                  <c:v>10967.65</c:v>
                </c:pt>
                <c:pt idx="64">
                  <c:v>10947.88</c:v>
                </c:pt>
                <c:pt idx="65">
                  <c:v>10875.91</c:v>
                </c:pt>
                <c:pt idx="66">
                  <c:v>10894.48</c:v>
                </c:pt>
                <c:pt idx="67">
                  <c:v>10935.06</c:v>
                </c:pt>
                <c:pt idx="68">
                  <c:v>11017.31</c:v>
                </c:pt>
                <c:pt idx="69">
                  <c:v>10889.96</c:v>
                </c:pt>
                <c:pt idx="70">
                  <c:v>11066.95</c:v>
                </c:pt>
                <c:pt idx="71">
                  <c:v>11111.8</c:v>
                </c:pt>
                <c:pt idx="72">
                  <c:v>11162.83</c:v>
                </c:pt>
                <c:pt idx="73">
                  <c:v>11186.88</c:v>
                </c:pt>
                <c:pt idx="74">
                  <c:v>11180.22</c:v>
                </c:pt>
                <c:pt idx="75">
                  <c:v>11184.15</c:v>
                </c:pt>
                <c:pt idx="76">
                  <c:v>11271.25</c:v>
                </c:pt>
                <c:pt idx="77">
                  <c:v>11239.67</c:v>
                </c:pt>
                <c:pt idx="78">
                  <c:v>11320.14</c:v>
                </c:pt>
                <c:pt idx="79">
                  <c:v>11296.12</c:v>
                </c:pt>
                <c:pt idx="80">
                  <c:v>11315.02</c:v>
                </c:pt>
                <c:pt idx="81">
                  <c:v>11333.87</c:v>
                </c:pt>
                <c:pt idx="82">
                  <c:v>11380.28</c:v>
                </c:pt>
                <c:pt idx="83">
                  <c:v>11358.71</c:v>
                </c:pt>
                <c:pt idx="84">
                  <c:v>11399.53</c:v>
                </c:pt>
                <c:pt idx="85">
                  <c:v>11556.85</c:v>
                </c:pt>
                <c:pt idx="86">
                  <c:v>11644.03</c:v>
                </c:pt>
                <c:pt idx="87">
                  <c:v>11653.07</c:v>
                </c:pt>
                <c:pt idx="88">
                  <c:v>11606.56</c:v>
                </c:pt>
                <c:pt idx="89">
                  <c:v>11579.54</c:v>
                </c:pt>
                <c:pt idx="90">
                  <c:v>11427.28</c:v>
                </c:pt>
                <c:pt idx="91">
                  <c:v>11520.37</c:v>
                </c:pt>
                <c:pt idx="92">
                  <c:v>11467.83</c:v>
                </c:pt>
                <c:pt idx="93">
                  <c:v>11450.42</c:v>
                </c:pt>
                <c:pt idx="94">
                  <c:v>11525.6</c:v>
                </c:pt>
                <c:pt idx="95">
                  <c:v>11599.78</c:v>
                </c:pt>
                <c:pt idx="96">
                  <c:v>11656.4</c:v>
                </c:pt>
                <c:pt idx="97">
                  <c:v>11631.2</c:v>
                </c:pt>
                <c:pt idx="98">
                  <c:v>11558.27</c:v>
                </c:pt>
                <c:pt idx="99">
                  <c:v>11566.8</c:v>
                </c:pt>
                <c:pt idx="100">
                  <c:v>11561.58</c:v>
                </c:pt>
                <c:pt idx="101">
                  <c:v>11576.82</c:v>
                </c:pt>
                <c:pt idx="102">
                  <c:v>11647.46</c:v>
                </c:pt>
                <c:pt idx="103">
                  <c:v>11617.08</c:v>
                </c:pt>
                <c:pt idx="104">
                  <c:v>11489.57</c:v>
                </c:pt>
                <c:pt idx="105">
                  <c:v>11502.83</c:v>
                </c:pt>
                <c:pt idx="106">
                  <c:v>11531.58</c:v>
                </c:pt>
                <c:pt idx="107">
                  <c:v>11510.47</c:v>
                </c:pt>
                <c:pt idx="108">
                  <c:v>11594.65</c:v>
                </c:pt>
                <c:pt idx="109">
                  <c:v>11609.64</c:v>
                </c:pt>
                <c:pt idx="110">
                  <c:v>11660.77</c:v>
                </c:pt>
                <c:pt idx="111">
                  <c:v>11627.84</c:v>
                </c:pt>
                <c:pt idx="112">
                  <c:v>11700.77</c:v>
                </c:pt>
                <c:pt idx="113">
                  <c:v>11836.42</c:v>
                </c:pt>
                <c:pt idx="114">
                  <c:v>11927.73</c:v>
                </c:pt>
                <c:pt idx="115">
                  <c:v>11939.77</c:v>
                </c:pt>
                <c:pt idx="116">
                  <c:v>12097.01</c:v>
                </c:pt>
                <c:pt idx="117">
                  <c:v>12122.45</c:v>
                </c:pt>
                <c:pt idx="118">
                  <c:v>12018.9</c:v>
                </c:pt>
                <c:pt idx="119">
                  <c:v>11959.08</c:v>
                </c:pt>
                <c:pt idx="120">
                  <c:v>12022.23</c:v>
                </c:pt>
                <c:pt idx="121">
                  <c:v>11976.38</c:v>
                </c:pt>
                <c:pt idx="122">
                  <c:v>12008.13</c:v>
                </c:pt>
                <c:pt idx="123">
                  <c:v>12001.01</c:v>
                </c:pt>
                <c:pt idx="124">
                  <c:v>12091.59</c:v>
                </c:pt>
                <c:pt idx="125">
                  <c:v>12053.37</c:v>
                </c:pt>
                <c:pt idx="126">
                  <c:v>11997.14</c:v>
                </c:pt>
                <c:pt idx="127">
                  <c:v>12100.48</c:v>
                </c:pt>
                <c:pt idx="128">
                  <c:v>12110.43</c:v>
                </c:pt>
                <c:pt idx="129">
                  <c:v>11953.36</c:v>
                </c:pt>
                <c:pt idx="130">
                  <c:v>11880.32</c:v>
                </c:pt>
                <c:pt idx="131">
                  <c:v>11817.1</c:v>
                </c:pt>
                <c:pt idx="132">
                  <c:v>11970.63</c:v>
                </c:pt>
                <c:pt idx="133">
                  <c:v>12024.65</c:v>
                </c:pt>
                <c:pt idx="134">
                  <c:v>12113.42</c:v>
                </c:pt>
                <c:pt idx="135">
                  <c:v>12179.81</c:v>
                </c:pt>
                <c:pt idx="136">
                  <c:v>12091.38</c:v>
                </c:pt>
                <c:pt idx="137">
                  <c:v>12066.93</c:v>
                </c:pt>
                <c:pt idx="138">
                  <c:v>12118.71</c:v>
                </c:pt>
                <c:pt idx="139">
                  <c:v>11421.74</c:v>
                </c:pt>
                <c:pt idx="140">
                  <c:v>11495.1</c:v>
                </c:pt>
                <c:pt idx="141">
                  <c:v>11354.92</c:v>
                </c:pt>
                <c:pt idx="142">
                  <c:v>11555.92</c:v>
                </c:pt>
                <c:pt idx="143">
                  <c:v>11573.62</c:v>
                </c:pt>
                <c:pt idx="144">
                  <c:v>11749.68</c:v>
                </c:pt>
                <c:pt idx="145">
                  <c:v>11612.81</c:v>
                </c:pt>
                <c:pt idx="146">
                  <c:v>11574.07</c:v>
                </c:pt>
                <c:pt idx="147">
                  <c:v>11664.04</c:v>
                </c:pt>
                <c:pt idx="148">
                  <c:v>11774.19</c:v>
                </c:pt>
                <c:pt idx="149">
                  <c:v>11791.78</c:v>
                </c:pt>
                <c:pt idx="150">
                  <c:v>11815.7</c:v>
                </c:pt>
                <c:pt idx="151">
                  <c:v>11763.51</c:v>
                </c:pt>
                <c:pt idx="152">
                  <c:v>11648.98</c:v>
                </c:pt>
                <c:pt idx="153">
                  <c:v>11758.84</c:v>
                </c:pt>
                <c:pt idx="154">
                  <c:v>11725.09</c:v>
                </c:pt>
                <c:pt idx="155">
                  <c:v>11686.35</c:v>
                </c:pt>
                <c:pt idx="156">
                  <c:v>11534.87</c:v>
                </c:pt>
                <c:pt idx="157">
                  <c:v>11540.23</c:v>
                </c:pt>
                <c:pt idx="158">
                  <c:v>11433.62</c:v>
                </c:pt>
                <c:pt idx="159">
                  <c:v>11292.17</c:v>
                </c:pt>
                <c:pt idx="160">
                  <c:v>11170.46</c:v>
                </c:pt>
                <c:pt idx="161">
                  <c:v>11327.72</c:v>
                </c:pt>
                <c:pt idx="162">
                  <c:v>11392.35</c:v>
                </c:pt>
                <c:pt idx="163">
                  <c:v>11514.82</c:v>
                </c:pt>
                <c:pt idx="164">
                  <c:v>11321.81</c:v>
                </c:pt>
                <c:pt idx="165">
                  <c:v>10977.64</c:v>
                </c:pt>
                <c:pt idx="166">
                  <c:v>11003.54</c:v>
                </c:pt>
                <c:pt idx="167">
                  <c:v>10893.75</c:v>
                </c:pt>
                <c:pt idx="168">
                  <c:v>10422.32</c:v>
                </c:pt>
                <c:pt idx="169">
                  <c:v>10128.870000000001</c:v>
                </c:pt>
                <c:pt idx="170">
                  <c:v>9717.77</c:v>
                </c:pt>
                <c:pt idx="171">
                  <c:v>9439.6299999999992</c:v>
                </c:pt>
                <c:pt idx="172">
                  <c:v>9218.67</c:v>
                </c:pt>
                <c:pt idx="173">
                  <c:v>8681.34</c:v>
                </c:pt>
                <c:pt idx="174">
                  <c:v>9234.09</c:v>
                </c:pt>
                <c:pt idx="175">
                  <c:v>8890.0300000000007</c:v>
                </c:pt>
                <c:pt idx="176">
                  <c:v>9285.6200000000008</c:v>
                </c:pt>
                <c:pt idx="177">
                  <c:v>9644.75</c:v>
                </c:pt>
                <c:pt idx="178">
                  <c:v>9736.36</c:v>
                </c:pt>
                <c:pt idx="179">
                  <c:v>9698.92</c:v>
                </c:pt>
                <c:pt idx="180">
                  <c:v>9629.43</c:v>
                </c:pt>
                <c:pt idx="181">
                  <c:v>9708.06</c:v>
                </c:pt>
                <c:pt idx="182">
                  <c:v>9663.6299999999992</c:v>
                </c:pt>
                <c:pt idx="183">
                  <c:v>9818.74</c:v>
                </c:pt>
                <c:pt idx="184">
                  <c:v>9996.39</c:v>
                </c:pt>
                <c:pt idx="185">
                  <c:v>10137.469999999999</c:v>
                </c:pt>
                <c:pt idx="186">
                  <c:v>10119.43</c:v>
                </c:pt>
                <c:pt idx="187">
                  <c:v>10157.61</c:v>
                </c:pt>
                <c:pt idx="188">
                  <c:v>10099.219999999999</c:v>
                </c:pt>
                <c:pt idx="189">
                  <c:v>10332.94</c:v>
                </c:pt>
                <c:pt idx="190">
                  <c:v>10447.209999999999</c:v>
                </c:pt>
                <c:pt idx="191">
                  <c:v>10375.48</c:v>
                </c:pt>
                <c:pt idx="192">
                  <c:v>10597.04</c:v>
                </c:pt>
              </c:numCache>
            </c:numRef>
          </c:val>
          <c:smooth val="0"/>
        </c:ser>
        <c:dLbls>
          <c:showLegendKey val="0"/>
          <c:showVal val="0"/>
          <c:showCatName val="0"/>
          <c:showSerName val="0"/>
          <c:showPercent val="0"/>
          <c:showBubbleSize val="0"/>
        </c:dLbls>
        <c:marker val="1"/>
        <c:smooth val="0"/>
        <c:axId val="144086528"/>
        <c:axId val="144088064"/>
      </c:lineChart>
      <c:dateAx>
        <c:axId val="144086528"/>
        <c:scaling>
          <c:orientation val="minMax"/>
        </c:scaling>
        <c:delete val="0"/>
        <c:axPos val="b"/>
        <c:numFmt formatCode="m/d/yyyy" sourceLinked="1"/>
        <c:majorTickMark val="out"/>
        <c:minorTickMark val="none"/>
        <c:tickLblPos val="nextTo"/>
        <c:crossAx val="144088064"/>
        <c:crosses val="autoZero"/>
        <c:auto val="1"/>
        <c:lblOffset val="100"/>
        <c:baseTimeUnit val="days"/>
      </c:dateAx>
      <c:valAx>
        <c:axId val="144088064"/>
        <c:scaling>
          <c:orientation val="minMax"/>
          <c:min val="8500"/>
        </c:scaling>
        <c:delete val="0"/>
        <c:axPos val="l"/>
        <c:majorGridlines/>
        <c:numFmt formatCode="#,#00.00" sourceLinked="1"/>
        <c:majorTickMark val="out"/>
        <c:minorTickMark val="none"/>
        <c:tickLblPos val="nextTo"/>
        <c:crossAx val="14408652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프랑스 지수</a:t>
            </a:r>
          </a:p>
        </c:rich>
      </c:tx>
      <c:layout/>
      <c:overlay val="0"/>
    </c:title>
    <c:autoTitleDeleted val="0"/>
    <c:plotArea>
      <c:layout/>
      <c:lineChart>
        <c:grouping val="standard"/>
        <c:varyColors val="0"/>
        <c:ser>
          <c:idx val="0"/>
          <c:order val="0"/>
          <c:marker>
            <c:symbol val="none"/>
          </c:marker>
          <c:cat>
            <c:numRef>
              <c:f>해외!$X$6:$X$210</c:f>
              <c:numCache>
                <c:formatCode>m/d/yyyy</c:formatCode>
                <c:ptCount val="205"/>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43703</c:v>
                </c:pt>
                <c:pt idx="41">
                  <c:v>43704</c:v>
                </c:pt>
                <c:pt idx="42">
                  <c:v>43705</c:v>
                </c:pt>
                <c:pt idx="43">
                  <c:v>43706</c:v>
                </c:pt>
                <c:pt idx="44">
                  <c:v>43707</c:v>
                </c:pt>
                <c:pt idx="45">
                  <c:v>43710</c:v>
                </c:pt>
                <c:pt idx="46">
                  <c:v>43711</c:v>
                </c:pt>
                <c:pt idx="47">
                  <c:v>43712</c:v>
                </c:pt>
                <c:pt idx="48">
                  <c:v>43713</c:v>
                </c:pt>
                <c:pt idx="49">
                  <c:v>43714</c:v>
                </c:pt>
                <c:pt idx="50">
                  <c:v>43717</c:v>
                </c:pt>
                <c:pt idx="51">
                  <c:v>43718</c:v>
                </c:pt>
                <c:pt idx="52">
                  <c:v>43719</c:v>
                </c:pt>
                <c:pt idx="53">
                  <c:v>43720</c:v>
                </c:pt>
                <c:pt idx="54">
                  <c:v>43721</c:v>
                </c:pt>
                <c:pt idx="55">
                  <c:v>43724</c:v>
                </c:pt>
                <c:pt idx="56">
                  <c:v>43725</c:v>
                </c:pt>
                <c:pt idx="57">
                  <c:v>43726</c:v>
                </c:pt>
                <c:pt idx="58">
                  <c:v>43727</c:v>
                </c:pt>
                <c:pt idx="59">
                  <c:v>43728</c:v>
                </c:pt>
                <c:pt idx="60">
                  <c:v>43731</c:v>
                </c:pt>
                <c:pt idx="61">
                  <c:v>43732</c:v>
                </c:pt>
                <c:pt idx="62">
                  <c:v>43733</c:v>
                </c:pt>
                <c:pt idx="63">
                  <c:v>43734</c:v>
                </c:pt>
                <c:pt idx="64">
                  <c:v>43735</c:v>
                </c:pt>
                <c:pt idx="65">
                  <c:v>43738</c:v>
                </c:pt>
                <c:pt idx="66">
                  <c:v>43739</c:v>
                </c:pt>
                <c:pt idx="67">
                  <c:v>43740</c:v>
                </c:pt>
                <c:pt idx="68">
                  <c:v>43741</c:v>
                </c:pt>
                <c:pt idx="69">
                  <c:v>43742</c:v>
                </c:pt>
                <c:pt idx="70">
                  <c:v>43745</c:v>
                </c:pt>
                <c:pt idx="71">
                  <c:v>43746</c:v>
                </c:pt>
                <c:pt idx="72">
                  <c:v>43747</c:v>
                </c:pt>
                <c:pt idx="73">
                  <c:v>43748</c:v>
                </c:pt>
                <c:pt idx="74">
                  <c:v>43749</c:v>
                </c:pt>
                <c:pt idx="75">
                  <c:v>43752</c:v>
                </c:pt>
                <c:pt idx="76">
                  <c:v>43753</c:v>
                </c:pt>
                <c:pt idx="77">
                  <c:v>43754</c:v>
                </c:pt>
                <c:pt idx="78">
                  <c:v>43755</c:v>
                </c:pt>
                <c:pt idx="79">
                  <c:v>43756</c:v>
                </c:pt>
                <c:pt idx="80">
                  <c:v>43759</c:v>
                </c:pt>
                <c:pt idx="81">
                  <c:v>43760</c:v>
                </c:pt>
                <c:pt idx="82">
                  <c:v>43761</c:v>
                </c:pt>
                <c:pt idx="83">
                  <c:v>43762</c:v>
                </c:pt>
                <c:pt idx="84">
                  <c:v>43763</c:v>
                </c:pt>
                <c:pt idx="85">
                  <c:v>43766</c:v>
                </c:pt>
                <c:pt idx="86">
                  <c:v>43767</c:v>
                </c:pt>
                <c:pt idx="87">
                  <c:v>43768</c:v>
                </c:pt>
                <c:pt idx="88">
                  <c:v>43769</c:v>
                </c:pt>
                <c:pt idx="89">
                  <c:v>43770</c:v>
                </c:pt>
                <c:pt idx="90">
                  <c:v>43773</c:v>
                </c:pt>
                <c:pt idx="91">
                  <c:v>43774</c:v>
                </c:pt>
                <c:pt idx="92">
                  <c:v>43775</c:v>
                </c:pt>
                <c:pt idx="93">
                  <c:v>43776</c:v>
                </c:pt>
                <c:pt idx="94">
                  <c:v>43777</c:v>
                </c:pt>
                <c:pt idx="95">
                  <c:v>43780</c:v>
                </c:pt>
                <c:pt idx="96">
                  <c:v>43781</c:v>
                </c:pt>
                <c:pt idx="97">
                  <c:v>43782</c:v>
                </c:pt>
                <c:pt idx="98">
                  <c:v>43783</c:v>
                </c:pt>
                <c:pt idx="99">
                  <c:v>43784</c:v>
                </c:pt>
                <c:pt idx="100">
                  <c:v>43787</c:v>
                </c:pt>
                <c:pt idx="101">
                  <c:v>43788</c:v>
                </c:pt>
                <c:pt idx="102">
                  <c:v>43789</c:v>
                </c:pt>
                <c:pt idx="103">
                  <c:v>43790</c:v>
                </c:pt>
                <c:pt idx="104">
                  <c:v>43791</c:v>
                </c:pt>
                <c:pt idx="105">
                  <c:v>43794</c:v>
                </c:pt>
                <c:pt idx="106">
                  <c:v>43795</c:v>
                </c:pt>
                <c:pt idx="107">
                  <c:v>43796</c:v>
                </c:pt>
                <c:pt idx="108">
                  <c:v>43797</c:v>
                </c:pt>
                <c:pt idx="109">
                  <c:v>43798</c:v>
                </c:pt>
                <c:pt idx="110">
                  <c:v>43801</c:v>
                </c:pt>
                <c:pt idx="111">
                  <c:v>43802</c:v>
                </c:pt>
                <c:pt idx="112">
                  <c:v>43803</c:v>
                </c:pt>
                <c:pt idx="113">
                  <c:v>43804</c:v>
                </c:pt>
                <c:pt idx="114">
                  <c:v>43805</c:v>
                </c:pt>
                <c:pt idx="115">
                  <c:v>43808</c:v>
                </c:pt>
                <c:pt idx="116">
                  <c:v>43809</c:v>
                </c:pt>
                <c:pt idx="117">
                  <c:v>43810</c:v>
                </c:pt>
                <c:pt idx="118">
                  <c:v>43811</c:v>
                </c:pt>
                <c:pt idx="119">
                  <c:v>43812</c:v>
                </c:pt>
                <c:pt idx="120">
                  <c:v>43815</c:v>
                </c:pt>
                <c:pt idx="121">
                  <c:v>43816</c:v>
                </c:pt>
                <c:pt idx="122">
                  <c:v>43817</c:v>
                </c:pt>
                <c:pt idx="123">
                  <c:v>43818</c:v>
                </c:pt>
                <c:pt idx="124">
                  <c:v>43819</c:v>
                </c:pt>
                <c:pt idx="125">
                  <c:v>43822</c:v>
                </c:pt>
                <c:pt idx="126">
                  <c:v>43823</c:v>
                </c:pt>
                <c:pt idx="127">
                  <c:v>43826</c:v>
                </c:pt>
                <c:pt idx="128">
                  <c:v>43829</c:v>
                </c:pt>
                <c:pt idx="129">
                  <c:v>43830</c:v>
                </c:pt>
                <c:pt idx="130">
                  <c:v>43832</c:v>
                </c:pt>
                <c:pt idx="131">
                  <c:v>43833</c:v>
                </c:pt>
                <c:pt idx="132">
                  <c:v>43836</c:v>
                </c:pt>
                <c:pt idx="133">
                  <c:v>43837</c:v>
                </c:pt>
                <c:pt idx="134">
                  <c:v>43838</c:v>
                </c:pt>
                <c:pt idx="135">
                  <c:v>43839</c:v>
                </c:pt>
                <c:pt idx="136">
                  <c:v>43840</c:v>
                </c:pt>
                <c:pt idx="137">
                  <c:v>43843</c:v>
                </c:pt>
                <c:pt idx="138">
                  <c:v>43844</c:v>
                </c:pt>
                <c:pt idx="139">
                  <c:v>43845</c:v>
                </c:pt>
                <c:pt idx="140">
                  <c:v>43846</c:v>
                </c:pt>
                <c:pt idx="141">
                  <c:v>43847</c:v>
                </c:pt>
                <c:pt idx="142">
                  <c:v>43850</c:v>
                </c:pt>
                <c:pt idx="143">
                  <c:v>43851</c:v>
                </c:pt>
                <c:pt idx="144">
                  <c:v>43852</c:v>
                </c:pt>
                <c:pt idx="145">
                  <c:v>43853</c:v>
                </c:pt>
                <c:pt idx="146">
                  <c:v>43854</c:v>
                </c:pt>
                <c:pt idx="147">
                  <c:v>43857</c:v>
                </c:pt>
                <c:pt idx="148">
                  <c:v>43858</c:v>
                </c:pt>
                <c:pt idx="149">
                  <c:v>43859</c:v>
                </c:pt>
                <c:pt idx="150">
                  <c:v>43860</c:v>
                </c:pt>
                <c:pt idx="151">
                  <c:v>43861</c:v>
                </c:pt>
                <c:pt idx="152">
                  <c:v>43864</c:v>
                </c:pt>
                <c:pt idx="153">
                  <c:v>43865</c:v>
                </c:pt>
                <c:pt idx="154">
                  <c:v>43866</c:v>
                </c:pt>
                <c:pt idx="155">
                  <c:v>43867</c:v>
                </c:pt>
                <c:pt idx="156">
                  <c:v>43868</c:v>
                </c:pt>
                <c:pt idx="157">
                  <c:v>43871</c:v>
                </c:pt>
                <c:pt idx="158">
                  <c:v>43872</c:v>
                </c:pt>
                <c:pt idx="159">
                  <c:v>43873</c:v>
                </c:pt>
                <c:pt idx="160">
                  <c:v>43874</c:v>
                </c:pt>
                <c:pt idx="161">
                  <c:v>43875</c:v>
                </c:pt>
                <c:pt idx="162">
                  <c:v>43878</c:v>
                </c:pt>
                <c:pt idx="163">
                  <c:v>43879</c:v>
                </c:pt>
                <c:pt idx="164">
                  <c:v>43880</c:v>
                </c:pt>
                <c:pt idx="165">
                  <c:v>43881</c:v>
                </c:pt>
                <c:pt idx="166">
                  <c:v>43882</c:v>
                </c:pt>
                <c:pt idx="167">
                  <c:v>43885</c:v>
                </c:pt>
                <c:pt idx="168">
                  <c:v>43886</c:v>
                </c:pt>
                <c:pt idx="169">
                  <c:v>43887</c:v>
                </c:pt>
                <c:pt idx="170">
                  <c:v>43888</c:v>
                </c:pt>
                <c:pt idx="171">
                  <c:v>43889</c:v>
                </c:pt>
                <c:pt idx="172">
                  <c:v>43892</c:v>
                </c:pt>
                <c:pt idx="173">
                  <c:v>43893</c:v>
                </c:pt>
                <c:pt idx="174">
                  <c:v>43894</c:v>
                </c:pt>
                <c:pt idx="175">
                  <c:v>43895</c:v>
                </c:pt>
                <c:pt idx="176">
                  <c:v>43896</c:v>
                </c:pt>
                <c:pt idx="177">
                  <c:v>43899</c:v>
                </c:pt>
                <c:pt idx="178">
                  <c:v>43900</c:v>
                </c:pt>
                <c:pt idx="179">
                  <c:v>43901</c:v>
                </c:pt>
                <c:pt idx="180">
                  <c:v>43902</c:v>
                </c:pt>
                <c:pt idx="181">
                  <c:v>43903</c:v>
                </c:pt>
                <c:pt idx="182">
                  <c:v>43906</c:v>
                </c:pt>
                <c:pt idx="183">
                  <c:v>43907</c:v>
                </c:pt>
                <c:pt idx="184">
                  <c:v>43908</c:v>
                </c:pt>
                <c:pt idx="185">
                  <c:v>43909</c:v>
                </c:pt>
                <c:pt idx="186">
                  <c:v>43910</c:v>
                </c:pt>
                <c:pt idx="187">
                  <c:v>43913</c:v>
                </c:pt>
                <c:pt idx="188">
                  <c:v>43914</c:v>
                </c:pt>
                <c:pt idx="189">
                  <c:v>43915</c:v>
                </c:pt>
                <c:pt idx="190">
                  <c:v>43916</c:v>
                </c:pt>
                <c:pt idx="191">
                  <c:v>43917</c:v>
                </c:pt>
                <c:pt idx="192">
                  <c:v>43920</c:v>
                </c:pt>
                <c:pt idx="193">
                  <c:v>43921</c:v>
                </c:pt>
                <c:pt idx="194">
                  <c:v>43922</c:v>
                </c:pt>
                <c:pt idx="195">
                  <c:v>43923</c:v>
                </c:pt>
                <c:pt idx="196">
                  <c:v>43924</c:v>
                </c:pt>
                <c:pt idx="197">
                  <c:v>43927</c:v>
                </c:pt>
                <c:pt idx="198">
                  <c:v>43928</c:v>
                </c:pt>
                <c:pt idx="199">
                  <c:v>43929</c:v>
                </c:pt>
                <c:pt idx="200">
                  <c:v>43930</c:v>
                </c:pt>
                <c:pt idx="201">
                  <c:v>43935</c:v>
                </c:pt>
                <c:pt idx="202">
                  <c:v>43936</c:v>
                </c:pt>
                <c:pt idx="203">
                  <c:v>43937</c:v>
                </c:pt>
                <c:pt idx="204">
                  <c:v>43938</c:v>
                </c:pt>
              </c:numCache>
            </c:numRef>
          </c:cat>
          <c:val>
            <c:numRef>
              <c:f>해외!$Y$6:$Y$210</c:f>
              <c:numCache>
                <c:formatCode>#,#00.00</c:formatCode>
                <c:ptCount val="205"/>
                <c:pt idx="0">
                  <c:v>5567.91</c:v>
                </c:pt>
                <c:pt idx="1">
                  <c:v>5576.82</c:v>
                </c:pt>
                <c:pt idx="2">
                  <c:v>5618.81</c:v>
                </c:pt>
                <c:pt idx="3">
                  <c:v>5620.73</c:v>
                </c:pt>
                <c:pt idx="4">
                  <c:v>5593.72</c:v>
                </c:pt>
                <c:pt idx="5">
                  <c:v>5589.19</c:v>
                </c:pt>
                <c:pt idx="6">
                  <c:v>5572.1</c:v>
                </c:pt>
                <c:pt idx="7">
                  <c:v>5567.59</c:v>
                </c:pt>
                <c:pt idx="8">
                  <c:v>5551.95</c:v>
                </c:pt>
                <c:pt idx="9">
                  <c:v>5572.86</c:v>
                </c:pt>
                <c:pt idx="10">
                  <c:v>5578.21</c:v>
                </c:pt>
                <c:pt idx="11">
                  <c:v>5614.38</c:v>
                </c:pt>
                <c:pt idx="12">
                  <c:v>5571.71</c:v>
                </c:pt>
                <c:pt idx="13">
                  <c:v>5550.55</c:v>
                </c:pt>
                <c:pt idx="14">
                  <c:v>5552.34</c:v>
                </c:pt>
                <c:pt idx="15">
                  <c:v>5567.02</c:v>
                </c:pt>
                <c:pt idx="16">
                  <c:v>5618.16</c:v>
                </c:pt>
                <c:pt idx="17">
                  <c:v>5605.87</c:v>
                </c:pt>
                <c:pt idx="18">
                  <c:v>5578.05</c:v>
                </c:pt>
                <c:pt idx="19">
                  <c:v>5610.05</c:v>
                </c:pt>
                <c:pt idx="20">
                  <c:v>5601.1</c:v>
                </c:pt>
                <c:pt idx="21">
                  <c:v>5511.07</c:v>
                </c:pt>
                <c:pt idx="22">
                  <c:v>5518.9</c:v>
                </c:pt>
                <c:pt idx="23">
                  <c:v>5557.41</c:v>
                </c:pt>
                <c:pt idx="24">
                  <c:v>5359</c:v>
                </c:pt>
                <c:pt idx="25">
                  <c:v>5241.55</c:v>
                </c:pt>
                <c:pt idx="26">
                  <c:v>5234.6499999999996</c:v>
                </c:pt>
                <c:pt idx="27">
                  <c:v>5266.51</c:v>
                </c:pt>
                <c:pt idx="28">
                  <c:v>5387.96</c:v>
                </c:pt>
                <c:pt idx="29">
                  <c:v>5327.92</c:v>
                </c:pt>
                <c:pt idx="30">
                  <c:v>5310.31</c:v>
                </c:pt>
                <c:pt idx="31">
                  <c:v>5363.07</c:v>
                </c:pt>
                <c:pt idx="32">
                  <c:v>5251.3</c:v>
                </c:pt>
                <c:pt idx="33">
                  <c:v>5236.93</c:v>
                </c:pt>
                <c:pt idx="34">
                  <c:v>5300.79</c:v>
                </c:pt>
                <c:pt idx="35">
                  <c:v>5371.56</c:v>
                </c:pt>
                <c:pt idx="36">
                  <c:v>5344.64</c:v>
                </c:pt>
                <c:pt idx="37">
                  <c:v>5435.48</c:v>
                </c:pt>
                <c:pt idx="38">
                  <c:v>5388.25</c:v>
                </c:pt>
                <c:pt idx="39">
                  <c:v>5326.87</c:v>
                </c:pt>
                <c:pt idx="40">
                  <c:v>5351.02</c:v>
                </c:pt>
                <c:pt idx="41">
                  <c:v>5387.09</c:v>
                </c:pt>
                <c:pt idx="42">
                  <c:v>5368.8</c:v>
                </c:pt>
                <c:pt idx="43">
                  <c:v>5449.97</c:v>
                </c:pt>
                <c:pt idx="44">
                  <c:v>5480.48</c:v>
                </c:pt>
                <c:pt idx="45">
                  <c:v>5493.04</c:v>
                </c:pt>
                <c:pt idx="46">
                  <c:v>5466.07</c:v>
                </c:pt>
                <c:pt idx="47">
                  <c:v>5532.07</c:v>
                </c:pt>
                <c:pt idx="48">
                  <c:v>5593.37</c:v>
                </c:pt>
                <c:pt idx="49">
                  <c:v>5603.99</c:v>
                </c:pt>
                <c:pt idx="50">
                  <c:v>5588.95</c:v>
                </c:pt>
                <c:pt idx="51">
                  <c:v>5593.21</c:v>
                </c:pt>
                <c:pt idx="52">
                  <c:v>5618.06</c:v>
                </c:pt>
                <c:pt idx="53">
                  <c:v>5642.86</c:v>
                </c:pt>
                <c:pt idx="54">
                  <c:v>5655.46</c:v>
                </c:pt>
                <c:pt idx="55">
                  <c:v>5602.23</c:v>
                </c:pt>
                <c:pt idx="56">
                  <c:v>5615.51</c:v>
                </c:pt>
                <c:pt idx="57">
                  <c:v>5620.65</c:v>
                </c:pt>
                <c:pt idx="58">
                  <c:v>5659.08</c:v>
                </c:pt>
                <c:pt idx="59">
                  <c:v>5690.78</c:v>
                </c:pt>
                <c:pt idx="60">
                  <c:v>5630.76</c:v>
                </c:pt>
                <c:pt idx="61">
                  <c:v>5628.33</c:v>
                </c:pt>
                <c:pt idx="62">
                  <c:v>5583.8</c:v>
                </c:pt>
                <c:pt idx="63">
                  <c:v>5620.57</c:v>
                </c:pt>
                <c:pt idx="64">
                  <c:v>5640.58</c:v>
                </c:pt>
                <c:pt idx="65">
                  <c:v>5677.79</c:v>
                </c:pt>
                <c:pt idx="66">
                  <c:v>5597.63</c:v>
                </c:pt>
                <c:pt idx="67">
                  <c:v>5422.77</c:v>
                </c:pt>
                <c:pt idx="68">
                  <c:v>5438.77</c:v>
                </c:pt>
                <c:pt idx="69">
                  <c:v>5488.32</c:v>
                </c:pt>
                <c:pt idx="70">
                  <c:v>5521.61</c:v>
                </c:pt>
                <c:pt idx="71">
                  <c:v>5456.62</c:v>
                </c:pt>
                <c:pt idx="72">
                  <c:v>5499.14</c:v>
                </c:pt>
                <c:pt idx="73">
                  <c:v>5569.05</c:v>
                </c:pt>
                <c:pt idx="74">
                  <c:v>5665.48</c:v>
                </c:pt>
                <c:pt idx="75">
                  <c:v>5643.08</c:v>
                </c:pt>
                <c:pt idx="76">
                  <c:v>5702.05</c:v>
                </c:pt>
                <c:pt idx="77">
                  <c:v>5696.9</c:v>
                </c:pt>
                <c:pt idx="78">
                  <c:v>5673.07</c:v>
                </c:pt>
                <c:pt idx="79">
                  <c:v>5636.25</c:v>
                </c:pt>
                <c:pt idx="80">
                  <c:v>5648.35</c:v>
                </c:pt>
                <c:pt idx="81">
                  <c:v>5657.69</c:v>
                </c:pt>
                <c:pt idx="82">
                  <c:v>5653.44</c:v>
                </c:pt>
                <c:pt idx="83">
                  <c:v>5684.33</c:v>
                </c:pt>
                <c:pt idx="84">
                  <c:v>5722.15</c:v>
                </c:pt>
                <c:pt idx="85">
                  <c:v>5730.57</c:v>
                </c:pt>
                <c:pt idx="86">
                  <c:v>5740.14</c:v>
                </c:pt>
                <c:pt idx="87">
                  <c:v>5765.87</c:v>
                </c:pt>
                <c:pt idx="88">
                  <c:v>5729.86</c:v>
                </c:pt>
                <c:pt idx="89">
                  <c:v>5761.89</c:v>
                </c:pt>
                <c:pt idx="90">
                  <c:v>5824.3</c:v>
                </c:pt>
                <c:pt idx="91">
                  <c:v>5846.89</c:v>
                </c:pt>
                <c:pt idx="92">
                  <c:v>5866.74</c:v>
                </c:pt>
                <c:pt idx="93">
                  <c:v>5890.99</c:v>
                </c:pt>
                <c:pt idx="94">
                  <c:v>5889.7</c:v>
                </c:pt>
                <c:pt idx="95">
                  <c:v>5893.82</c:v>
                </c:pt>
                <c:pt idx="96">
                  <c:v>5919.75</c:v>
                </c:pt>
                <c:pt idx="97">
                  <c:v>5907.09</c:v>
                </c:pt>
                <c:pt idx="98">
                  <c:v>5901.08</c:v>
                </c:pt>
                <c:pt idx="99">
                  <c:v>5939.27</c:v>
                </c:pt>
                <c:pt idx="100">
                  <c:v>5929.79</c:v>
                </c:pt>
                <c:pt idx="101">
                  <c:v>5909.05</c:v>
                </c:pt>
                <c:pt idx="102">
                  <c:v>5894.03</c:v>
                </c:pt>
                <c:pt idx="103">
                  <c:v>5881.21</c:v>
                </c:pt>
                <c:pt idx="104">
                  <c:v>5893.13</c:v>
                </c:pt>
                <c:pt idx="105">
                  <c:v>5924.86</c:v>
                </c:pt>
                <c:pt idx="106">
                  <c:v>5929.62</c:v>
                </c:pt>
                <c:pt idx="107">
                  <c:v>5926.84</c:v>
                </c:pt>
                <c:pt idx="108">
                  <c:v>5912.72</c:v>
                </c:pt>
                <c:pt idx="109">
                  <c:v>5905.17</c:v>
                </c:pt>
                <c:pt idx="110">
                  <c:v>5786.74</c:v>
                </c:pt>
                <c:pt idx="111">
                  <c:v>5727.22</c:v>
                </c:pt>
                <c:pt idx="112">
                  <c:v>5799.68</c:v>
                </c:pt>
                <c:pt idx="113">
                  <c:v>5801.55</c:v>
                </c:pt>
                <c:pt idx="114">
                  <c:v>5871.91</c:v>
                </c:pt>
                <c:pt idx="115">
                  <c:v>5837.25</c:v>
                </c:pt>
                <c:pt idx="116">
                  <c:v>5848.03</c:v>
                </c:pt>
                <c:pt idx="117">
                  <c:v>5860.88</c:v>
                </c:pt>
                <c:pt idx="118">
                  <c:v>5884.26</c:v>
                </c:pt>
                <c:pt idx="119">
                  <c:v>5919.02</c:v>
                </c:pt>
                <c:pt idx="120">
                  <c:v>5991.66</c:v>
                </c:pt>
                <c:pt idx="121">
                  <c:v>5968.26</c:v>
                </c:pt>
                <c:pt idx="122">
                  <c:v>5959.6</c:v>
                </c:pt>
                <c:pt idx="123">
                  <c:v>5972.28</c:v>
                </c:pt>
                <c:pt idx="124">
                  <c:v>6021.53</c:v>
                </c:pt>
                <c:pt idx="125">
                  <c:v>6029.37</c:v>
                </c:pt>
                <c:pt idx="126">
                  <c:v>6029.55</c:v>
                </c:pt>
                <c:pt idx="127">
                  <c:v>6037.39</c:v>
                </c:pt>
                <c:pt idx="128">
                  <c:v>5982.22</c:v>
                </c:pt>
                <c:pt idx="129">
                  <c:v>5978.06</c:v>
                </c:pt>
                <c:pt idx="130">
                  <c:v>6041.5</c:v>
                </c:pt>
                <c:pt idx="131">
                  <c:v>6044.16</c:v>
                </c:pt>
                <c:pt idx="132">
                  <c:v>6013.59</c:v>
                </c:pt>
                <c:pt idx="133">
                  <c:v>6012.35</c:v>
                </c:pt>
                <c:pt idx="134">
                  <c:v>6031</c:v>
                </c:pt>
                <c:pt idx="135">
                  <c:v>6042.55</c:v>
                </c:pt>
                <c:pt idx="136">
                  <c:v>6037.11</c:v>
                </c:pt>
                <c:pt idx="137">
                  <c:v>6036.14</c:v>
                </c:pt>
                <c:pt idx="138">
                  <c:v>6040.89</c:v>
                </c:pt>
                <c:pt idx="139">
                  <c:v>6032.61</c:v>
                </c:pt>
                <c:pt idx="140">
                  <c:v>6039.03</c:v>
                </c:pt>
                <c:pt idx="141">
                  <c:v>6100.72</c:v>
                </c:pt>
                <c:pt idx="142">
                  <c:v>6078.54</c:v>
                </c:pt>
                <c:pt idx="143">
                  <c:v>6045.99</c:v>
                </c:pt>
                <c:pt idx="144">
                  <c:v>6010.98</c:v>
                </c:pt>
                <c:pt idx="145">
                  <c:v>5971.79</c:v>
                </c:pt>
                <c:pt idx="146">
                  <c:v>6024.26</c:v>
                </c:pt>
                <c:pt idx="147">
                  <c:v>5863.02</c:v>
                </c:pt>
                <c:pt idx="148">
                  <c:v>5925.82</c:v>
                </c:pt>
                <c:pt idx="149">
                  <c:v>5954.89</c:v>
                </c:pt>
                <c:pt idx="150">
                  <c:v>5871.77</c:v>
                </c:pt>
                <c:pt idx="151">
                  <c:v>5806.34</c:v>
                </c:pt>
                <c:pt idx="152">
                  <c:v>5832.51</c:v>
                </c:pt>
                <c:pt idx="153">
                  <c:v>5935.05</c:v>
                </c:pt>
                <c:pt idx="154">
                  <c:v>5985.4</c:v>
                </c:pt>
                <c:pt idx="155">
                  <c:v>6038.18</c:v>
                </c:pt>
                <c:pt idx="156">
                  <c:v>6029.75</c:v>
                </c:pt>
                <c:pt idx="157">
                  <c:v>6015.67</c:v>
                </c:pt>
                <c:pt idx="158">
                  <c:v>6054.76</c:v>
                </c:pt>
                <c:pt idx="159">
                  <c:v>6104.73</c:v>
                </c:pt>
                <c:pt idx="160">
                  <c:v>6093.14</c:v>
                </c:pt>
                <c:pt idx="161">
                  <c:v>6069.35</c:v>
                </c:pt>
                <c:pt idx="162">
                  <c:v>6085.95</c:v>
                </c:pt>
                <c:pt idx="163">
                  <c:v>6056.82</c:v>
                </c:pt>
                <c:pt idx="164">
                  <c:v>6111.24</c:v>
                </c:pt>
                <c:pt idx="165">
                  <c:v>6062.3</c:v>
                </c:pt>
                <c:pt idx="166">
                  <c:v>6029.72</c:v>
                </c:pt>
                <c:pt idx="167">
                  <c:v>5791.87</c:v>
                </c:pt>
                <c:pt idx="168">
                  <c:v>5679.68</c:v>
                </c:pt>
                <c:pt idx="169">
                  <c:v>5684.55</c:v>
                </c:pt>
                <c:pt idx="170">
                  <c:v>5495.6</c:v>
                </c:pt>
                <c:pt idx="171">
                  <c:v>5309.9</c:v>
                </c:pt>
                <c:pt idx="172">
                  <c:v>5333.52</c:v>
                </c:pt>
                <c:pt idx="173">
                  <c:v>5393.17</c:v>
                </c:pt>
                <c:pt idx="174">
                  <c:v>5464.89</c:v>
                </c:pt>
                <c:pt idx="175">
                  <c:v>5361.1</c:v>
                </c:pt>
                <c:pt idx="176">
                  <c:v>5139.1099999999997</c:v>
                </c:pt>
                <c:pt idx="177">
                  <c:v>4707.91</c:v>
                </c:pt>
                <c:pt idx="178">
                  <c:v>4636.6099999999997</c:v>
                </c:pt>
                <c:pt idx="179">
                  <c:v>4610.25</c:v>
                </c:pt>
                <c:pt idx="180">
                  <c:v>4044.26</c:v>
                </c:pt>
                <c:pt idx="181">
                  <c:v>4118.3599999999997</c:v>
                </c:pt>
                <c:pt idx="182">
                  <c:v>3881.46</c:v>
                </c:pt>
                <c:pt idx="183">
                  <c:v>3991.78</c:v>
                </c:pt>
                <c:pt idx="184">
                  <c:v>3754.84</c:v>
                </c:pt>
                <c:pt idx="185">
                  <c:v>3855.5</c:v>
                </c:pt>
                <c:pt idx="186">
                  <c:v>4048.8</c:v>
                </c:pt>
                <c:pt idx="187">
                  <c:v>3914.31</c:v>
                </c:pt>
                <c:pt idx="188">
                  <c:v>4242.7</c:v>
                </c:pt>
                <c:pt idx="189">
                  <c:v>4432.3</c:v>
                </c:pt>
                <c:pt idx="190">
                  <c:v>4543.58</c:v>
                </c:pt>
                <c:pt idx="191">
                  <c:v>4351.49</c:v>
                </c:pt>
                <c:pt idx="192">
                  <c:v>4378.51</c:v>
                </c:pt>
                <c:pt idx="193">
                  <c:v>4396.12</c:v>
                </c:pt>
                <c:pt idx="194">
                  <c:v>4207.24</c:v>
                </c:pt>
                <c:pt idx="195">
                  <c:v>4220.96</c:v>
                </c:pt>
                <c:pt idx="196">
                  <c:v>4154.58</c:v>
                </c:pt>
                <c:pt idx="197">
                  <c:v>4346.1400000000003</c:v>
                </c:pt>
                <c:pt idx="198">
                  <c:v>4438.2700000000004</c:v>
                </c:pt>
                <c:pt idx="199">
                  <c:v>4442.75</c:v>
                </c:pt>
                <c:pt idx="200">
                  <c:v>4506.8500000000004</c:v>
                </c:pt>
                <c:pt idx="201">
                  <c:v>4523.91</c:v>
                </c:pt>
                <c:pt idx="202">
                  <c:v>4353.72</c:v>
                </c:pt>
                <c:pt idx="203">
                  <c:v>4350.16</c:v>
                </c:pt>
                <c:pt idx="204">
                  <c:v>4499.01</c:v>
                </c:pt>
              </c:numCache>
            </c:numRef>
          </c:val>
          <c:smooth val="0"/>
        </c:ser>
        <c:dLbls>
          <c:showLegendKey val="0"/>
          <c:showVal val="0"/>
          <c:showCatName val="0"/>
          <c:showSerName val="0"/>
          <c:showPercent val="0"/>
          <c:showBubbleSize val="0"/>
        </c:dLbls>
        <c:marker val="1"/>
        <c:smooth val="0"/>
        <c:axId val="144202368"/>
        <c:axId val="144204160"/>
      </c:lineChart>
      <c:dateAx>
        <c:axId val="144202368"/>
        <c:scaling>
          <c:orientation val="minMax"/>
        </c:scaling>
        <c:delete val="0"/>
        <c:axPos val="b"/>
        <c:numFmt formatCode="m/d/yyyy" sourceLinked="1"/>
        <c:majorTickMark val="out"/>
        <c:minorTickMark val="none"/>
        <c:tickLblPos val="nextTo"/>
        <c:crossAx val="144204160"/>
        <c:crosses val="autoZero"/>
        <c:auto val="1"/>
        <c:lblOffset val="100"/>
        <c:baseTimeUnit val="days"/>
      </c:dateAx>
      <c:valAx>
        <c:axId val="144204160"/>
        <c:scaling>
          <c:orientation val="minMax"/>
          <c:min val="3500"/>
        </c:scaling>
        <c:delete val="0"/>
        <c:axPos val="l"/>
        <c:majorGridlines/>
        <c:numFmt formatCode="#,#00.00" sourceLinked="1"/>
        <c:majorTickMark val="out"/>
        <c:minorTickMark val="none"/>
        <c:tickLblPos val="nextTo"/>
        <c:crossAx val="14420236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독일 </a:t>
            </a:r>
            <a:r>
              <a:rPr lang="en-US" altLang="ko-KR" sz="1200"/>
              <a:t>DAX </a:t>
            </a:r>
            <a:r>
              <a:rPr lang="ko-KR" altLang="en-US" sz="1200"/>
              <a:t>지수</a:t>
            </a:r>
          </a:p>
        </c:rich>
      </c:tx>
      <c:layout/>
      <c:overlay val="0"/>
    </c:title>
    <c:autoTitleDeleted val="0"/>
    <c:plotArea>
      <c:layout/>
      <c:lineChart>
        <c:grouping val="standard"/>
        <c:varyColors val="0"/>
        <c:ser>
          <c:idx val="0"/>
          <c:order val="0"/>
          <c:marker>
            <c:symbol val="none"/>
          </c:marker>
          <c:cat>
            <c:numRef>
              <c:f>해외!$Z$6:$Z$206</c:f>
              <c:numCache>
                <c:formatCode>m/d/yyyy</c:formatCode>
                <c:ptCount val="201"/>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43703</c:v>
                </c:pt>
                <c:pt idx="41">
                  <c:v>43704</c:v>
                </c:pt>
                <c:pt idx="42">
                  <c:v>43705</c:v>
                </c:pt>
                <c:pt idx="43">
                  <c:v>43706</c:v>
                </c:pt>
                <c:pt idx="44">
                  <c:v>43707</c:v>
                </c:pt>
                <c:pt idx="45">
                  <c:v>43710</c:v>
                </c:pt>
                <c:pt idx="46">
                  <c:v>43711</c:v>
                </c:pt>
                <c:pt idx="47">
                  <c:v>43712</c:v>
                </c:pt>
                <c:pt idx="48">
                  <c:v>43713</c:v>
                </c:pt>
                <c:pt idx="49">
                  <c:v>43714</c:v>
                </c:pt>
                <c:pt idx="50">
                  <c:v>43717</c:v>
                </c:pt>
                <c:pt idx="51">
                  <c:v>43718</c:v>
                </c:pt>
                <c:pt idx="52">
                  <c:v>43719</c:v>
                </c:pt>
                <c:pt idx="53">
                  <c:v>43720</c:v>
                </c:pt>
                <c:pt idx="54">
                  <c:v>43721</c:v>
                </c:pt>
                <c:pt idx="55">
                  <c:v>43724</c:v>
                </c:pt>
                <c:pt idx="56">
                  <c:v>43725</c:v>
                </c:pt>
                <c:pt idx="57">
                  <c:v>43726</c:v>
                </c:pt>
                <c:pt idx="58">
                  <c:v>43727</c:v>
                </c:pt>
                <c:pt idx="59">
                  <c:v>43728</c:v>
                </c:pt>
                <c:pt idx="60">
                  <c:v>43731</c:v>
                </c:pt>
                <c:pt idx="61">
                  <c:v>43732</c:v>
                </c:pt>
                <c:pt idx="62">
                  <c:v>43733</c:v>
                </c:pt>
                <c:pt idx="63">
                  <c:v>43734</c:v>
                </c:pt>
                <c:pt idx="64">
                  <c:v>43735</c:v>
                </c:pt>
                <c:pt idx="65">
                  <c:v>43738</c:v>
                </c:pt>
                <c:pt idx="66">
                  <c:v>43739</c:v>
                </c:pt>
                <c:pt idx="67">
                  <c:v>43740</c:v>
                </c:pt>
                <c:pt idx="68">
                  <c:v>43742</c:v>
                </c:pt>
                <c:pt idx="69">
                  <c:v>43745</c:v>
                </c:pt>
                <c:pt idx="70">
                  <c:v>43746</c:v>
                </c:pt>
                <c:pt idx="71">
                  <c:v>43747</c:v>
                </c:pt>
                <c:pt idx="72">
                  <c:v>43748</c:v>
                </c:pt>
                <c:pt idx="73">
                  <c:v>43749</c:v>
                </c:pt>
                <c:pt idx="74">
                  <c:v>43752</c:v>
                </c:pt>
                <c:pt idx="75">
                  <c:v>43753</c:v>
                </c:pt>
                <c:pt idx="76">
                  <c:v>43754</c:v>
                </c:pt>
                <c:pt idx="77">
                  <c:v>43755</c:v>
                </c:pt>
                <c:pt idx="78">
                  <c:v>43756</c:v>
                </c:pt>
                <c:pt idx="79">
                  <c:v>43759</c:v>
                </c:pt>
                <c:pt idx="80">
                  <c:v>43760</c:v>
                </c:pt>
                <c:pt idx="81">
                  <c:v>43761</c:v>
                </c:pt>
                <c:pt idx="82">
                  <c:v>43762</c:v>
                </c:pt>
                <c:pt idx="83">
                  <c:v>43763</c:v>
                </c:pt>
                <c:pt idx="84">
                  <c:v>43766</c:v>
                </c:pt>
                <c:pt idx="85">
                  <c:v>43767</c:v>
                </c:pt>
                <c:pt idx="86">
                  <c:v>43768</c:v>
                </c:pt>
                <c:pt idx="87">
                  <c:v>43769</c:v>
                </c:pt>
                <c:pt idx="88">
                  <c:v>43770</c:v>
                </c:pt>
                <c:pt idx="89">
                  <c:v>43773</c:v>
                </c:pt>
                <c:pt idx="90">
                  <c:v>43774</c:v>
                </c:pt>
                <c:pt idx="91">
                  <c:v>43775</c:v>
                </c:pt>
                <c:pt idx="92">
                  <c:v>43776</c:v>
                </c:pt>
                <c:pt idx="93">
                  <c:v>43777</c:v>
                </c:pt>
                <c:pt idx="94">
                  <c:v>43780</c:v>
                </c:pt>
                <c:pt idx="95">
                  <c:v>43781</c:v>
                </c:pt>
                <c:pt idx="96">
                  <c:v>43782</c:v>
                </c:pt>
                <c:pt idx="97">
                  <c:v>43783</c:v>
                </c:pt>
                <c:pt idx="98">
                  <c:v>43784</c:v>
                </c:pt>
                <c:pt idx="99">
                  <c:v>43787</c:v>
                </c:pt>
                <c:pt idx="100">
                  <c:v>43788</c:v>
                </c:pt>
                <c:pt idx="101">
                  <c:v>43789</c:v>
                </c:pt>
                <c:pt idx="102">
                  <c:v>43790</c:v>
                </c:pt>
                <c:pt idx="103">
                  <c:v>43791</c:v>
                </c:pt>
                <c:pt idx="104">
                  <c:v>43794</c:v>
                </c:pt>
                <c:pt idx="105">
                  <c:v>43795</c:v>
                </c:pt>
                <c:pt idx="106">
                  <c:v>43796</c:v>
                </c:pt>
                <c:pt idx="107">
                  <c:v>43797</c:v>
                </c:pt>
                <c:pt idx="108">
                  <c:v>43798</c:v>
                </c:pt>
                <c:pt idx="109">
                  <c:v>43801</c:v>
                </c:pt>
                <c:pt idx="110">
                  <c:v>43802</c:v>
                </c:pt>
                <c:pt idx="111">
                  <c:v>43803</c:v>
                </c:pt>
                <c:pt idx="112">
                  <c:v>43804</c:v>
                </c:pt>
                <c:pt idx="113">
                  <c:v>43805</c:v>
                </c:pt>
                <c:pt idx="114">
                  <c:v>43808</c:v>
                </c:pt>
                <c:pt idx="115">
                  <c:v>43809</c:v>
                </c:pt>
                <c:pt idx="116">
                  <c:v>43810</c:v>
                </c:pt>
                <c:pt idx="117">
                  <c:v>43811</c:v>
                </c:pt>
                <c:pt idx="118">
                  <c:v>43812</c:v>
                </c:pt>
                <c:pt idx="119">
                  <c:v>43815</c:v>
                </c:pt>
                <c:pt idx="120">
                  <c:v>43816</c:v>
                </c:pt>
                <c:pt idx="121">
                  <c:v>43817</c:v>
                </c:pt>
                <c:pt idx="122">
                  <c:v>43818</c:v>
                </c:pt>
                <c:pt idx="123">
                  <c:v>43819</c:v>
                </c:pt>
                <c:pt idx="124">
                  <c:v>43822</c:v>
                </c:pt>
                <c:pt idx="125">
                  <c:v>43826</c:v>
                </c:pt>
                <c:pt idx="126">
                  <c:v>43829</c:v>
                </c:pt>
                <c:pt idx="127">
                  <c:v>43832</c:v>
                </c:pt>
                <c:pt idx="128">
                  <c:v>43833</c:v>
                </c:pt>
                <c:pt idx="129">
                  <c:v>43836</c:v>
                </c:pt>
                <c:pt idx="130">
                  <c:v>43837</c:v>
                </c:pt>
                <c:pt idx="131">
                  <c:v>43838</c:v>
                </c:pt>
                <c:pt idx="132">
                  <c:v>43839</c:v>
                </c:pt>
                <c:pt idx="133">
                  <c:v>43840</c:v>
                </c:pt>
                <c:pt idx="134">
                  <c:v>43843</c:v>
                </c:pt>
                <c:pt idx="135">
                  <c:v>43844</c:v>
                </c:pt>
                <c:pt idx="136">
                  <c:v>43845</c:v>
                </c:pt>
                <c:pt idx="137">
                  <c:v>43846</c:v>
                </c:pt>
                <c:pt idx="138">
                  <c:v>43847</c:v>
                </c:pt>
                <c:pt idx="139">
                  <c:v>43850</c:v>
                </c:pt>
                <c:pt idx="140">
                  <c:v>43851</c:v>
                </c:pt>
                <c:pt idx="141">
                  <c:v>43852</c:v>
                </c:pt>
                <c:pt idx="142">
                  <c:v>43853</c:v>
                </c:pt>
                <c:pt idx="143">
                  <c:v>43854</c:v>
                </c:pt>
                <c:pt idx="144">
                  <c:v>43857</c:v>
                </c:pt>
                <c:pt idx="145">
                  <c:v>43858</c:v>
                </c:pt>
                <c:pt idx="146">
                  <c:v>43859</c:v>
                </c:pt>
                <c:pt idx="147">
                  <c:v>43861</c:v>
                </c:pt>
                <c:pt idx="148">
                  <c:v>43864</c:v>
                </c:pt>
                <c:pt idx="149">
                  <c:v>43865</c:v>
                </c:pt>
                <c:pt idx="150">
                  <c:v>43866</c:v>
                </c:pt>
                <c:pt idx="151">
                  <c:v>43867</c:v>
                </c:pt>
                <c:pt idx="152">
                  <c:v>43868</c:v>
                </c:pt>
                <c:pt idx="153">
                  <c:v>43871</c:v>
                </c:pt>
                <c:pt idx="154">
                  <c:v>43872</c:v>
                </c:pt>
                <c:pt idx="155">
                  <c:v>43873</c:v>
                </c:pt>
                <c:pt idx="156">
                  <c:v>43874</c:v>
                </c:pt>
                <c:pt idx="157">
                  <c:v>43875</c:v>
                </c:pt>
                <c:pt idx="158">
                  <c:v>43878</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pt idx="183">
                  <c:v>43913</c:v>
                </c:pt>
                <c:pt idx="184">
                  <c:v>43914</c:v>
                </c:pt>
                <c:pt idx="185">
                  <c:v>43915</c:v>
                </c:pt>
                <c:pt idx="186">
                  <c:v>43916</c:v>
                </c:pt>
                <c:pt idx="187">
                  <c:v>43917</c:v>
                </c:pt>
                <c:pt idx="188">
                  <c:v>43920</c:v>
                </c:pt>
                <c:pt idx="189">
                  <c:v>43921</c:v>
                </c:pt>
                <c:pt idx="190">
                  <c:v>43922</c:v>
                </c:pt>
                <c:pt idx="191">
                  <c:v>43923</c:v>
                </c:pt>
                <c:pt idx="192">
                  <c:v>43924</c:v>
                </c:pt>
                <c:pt idx="193">
                  <c:v>43927</c:v>
                </c:pt>
                <c:pt idx="194">
                  <c:v>43928</c:v>
                </c:pt>
                <c:pt idx="195">
                  <c:v>43929</c:v>
                </c:pt>
                <c:pt idx="196">
                  <c:v>43930</c:v>
                </c:pt>
                <c:pt idx="197">
                  <c:v>43935</c:v>
                </c:pt>
                <c:pt idx="198">
                  <c:v>43936</c:v>
                </c:pt>
                <c:pt idx="199">
                  <c:v>43937</c:v>
                </c:pt>
                <c:pt idx="200">
                  <c:v>43938</c:v>
                </c:pt>
              </c:numCache>
            </c:numRef>
          </c:cat>
          <c:val>
            <c:numRef>
              <c:f>해외!$AA$6:$AA$206</c:f>
              <c:numCache>
                <c:formatCode>#,#00.00</c:formatCode>
                <c:ptCount val="201"/>
                <c:pt idx="0">
                  <c:v>12521.38</c:v>
                </c:pt>
                <c:pt idx="1">
                  <c:v>12526.72</c:v>
                </c:pt>
                <c:pt idx="2">
                  <c:v>12616.24</c:v>
                </c:pt>
                <c:pt idx="3">
                  <c:v>12629.9</c:v>
                </c:pt>
                <c:pt idx="4">
                  <c:v>12568.53</c:v>
                </c:pt>
                <c:pt idx="5">
                  <c:v>12543.51</c:v>
                </c:pt>
                <c:pt idx="6">
                  <c:v>12436.55</c:v>
                </c:pt>
                <c:pt idx="7">
                  <c:v>12373.41</c:v>
                </c:pt>
                <c:pt idx="8">
                  <c:v>12332.12</c:v>
                </c:pt>
                <c:pt idx="9">
                  <c:v>12323.32</c:v>
                </c:pt>
                <c:pt idx="10">
                  <c:v>12387.34</c:v>
                </c:pt>
                <c:pt idx="11">
                  <c:v>12430.97</c:v>
                </c:pt>
                <c:pt idx="12">
                  <c:v>12341.03</c:v>
                </c:pt>
                <c:pt idx="13">
                  <c:v>12227.85</c:v>
                </c:pt>
                <c:pt idx="14">
                  <c:v>12260.07</c:v>
                </c:pt>
                <c:pt idx="15">
                  <c:v>12289.4</c:v>
                </c:pt>
                <c:pt idx="16">
                  <c:v>12490.74</c:v>
                </c:pt>
                <c:pt idx="17">
                  <c:v>12522.89</c:v>
                </c:pt>
                <c:pt idx="18">
                  <c:v>12362.1</c:v>
                </c:pt>
                <c:pt idx="19">
                  <c:v>12419.9</c:v>
                </c:pt>
                <c:pt idx="20">
                  <c:v>12417.47</c:v>
                </c:pt>
                <c:pt idx="21">
                  <c:v>12147.24</c:v>
                </c:pt>
                <c:pt idx="22">
                  <c:v>12189.04</c:v>
                </c:pt>
                <c:pt idx="23">
                  <c:v>12253.15</c:v>
                </c:pt>
                <c:pt idx="24">
                  <c:v>11872.44</c:v>
                </c:pt>
                <c:pt idx="25">
                  <c:v>11658.51</c:v>
                </c:pt>
                <c:pt idx="26">
                  <c:v>11567.96</c:v>
                </c:pt>
                <c:pt idx="27">
                  <c:v>11650.15</c:v>
                </c:pt>
                <c:pt idx="28">
                  <c:v>11845.41</c:v>
                </c:pt>
                <c:pt idx="29">
                  <c:v>11693.8</c:v>
                </c:pt>
                <c:pt idx="30">
                  <c:v>11679.68</c:v>
                </c:pt>
                <c:pt idx="31">
                  <c:v>11750.13</c:v>
                </c:pt>
                <c:pt idx="32">
                  <c:v>11492.66</c:v>
                </c:pt>
                <c:pt idx="33">
                  <c:v>11412.67</c:v>
                </c:pt>
                <c:pt idx="34">
                  <c:v>11562.74</c:v>
                </c:pt>
                <c:pt idx="35">
                  <c:v>11715.37</c:v>
                </c:pt>
                <c:pt idx="36">
                  <c:v>11651.18</c:v>
                </c:pt>
                <c:pt idx="37">
                  <c:v>11802.85</c:v>
                </c:pt>
                <c:pt idx="38">
                  <c:v>11747.04</c:v>
                </c:pt>
                <c:pt idx="39">
                  <c:v>11611.51</c:v>
                </c:pt>
                <c:pt idx="40">
                  <c:v>11658.04</c:v>
                </c:pt>
                <c:pt idx="41">
                  <c:v>11730.02</c:v>
                </c:pt>
                <c:pt idx="42">
                  <c:v>11701.02</c:v>
                </c:pt>
                <c:pt idx="43">
                  <c:v>11838.88</c:v>
                </c:pt>
                <c:pt idx="44">
                  <c:v>11939.28</c:v>
                </c:pt>
                <c:pt idx="45">
                  <c:v>11953.78</c:v>
                </c:pt>
                <c:pt idx="46">
                  <c:v>11910.86</c:v>
                </c:pt>
                <c:pt idx="47">
                  <c:v>12025.04</c:v>
                </c:pt>
                <c:pt idx="48">
                  <c:v>12126.78</c:v>
                </c:pt>
                <c:pt idx="49">
                  <c:v>12191.73</c:v>
                </c:pt>
                <c:pt idx="50">
                  <c:v>12226.1</c:v>
                </c:pt>
                <c:pt idx="51">
                  <c:v>12268.71</c:v>
                </c:pt>
                <c:pt idx="52">
                  <c:v>12359.07</c:v>
                </c:pt>
                <c:pt idx="53">
                  <c:v>12410.35</c:v>
                </c:pt>
                <c:pt idx="54">
                  <c:v>12468.53</c:v>
                </c:pt>
                <c:pt idx="55">
                  <c:v>12380.31</c:v>
                </c:pt>
                <c:pt idx="56">
                  <c:v>12372.61</c:v>
                </c:pt>
                <c:pt idx="57">
                  <c:v>12389.62</c:v>
                </c:pt>
                <c:pt idx="58">
                  <c:v>12457.7</c:v>
                </c:pt>
                <c:pt idx="59">
                  <c:v>12468.01</c:v>
                </c:pt>
                <c:pt idx="60">
                  <c:v>12342.33</c:v>
                </c:pt>
                <c:pt idx="61">
                  <c:v>12307.15</c:v>
                </c:pt>
                <c:pt idx="62">
                  <c:v>12234.18</c:v>
                </c:pt>
                <c:pt idx="63">
                  <c:v>12288.54</c:v>
                </c:pt>
                <c:pt idx="64">
                  <c:v>12380.94</c:v>
                </c:pt>
                <c:pt idx="65">
                  <c:v>12428.08</c:v>
                </c:pt>
                <c:pt idx="66">
                  <c:v>12263.83</c:v>
                </c:pt>
                <c:pt idx="67">
                  <c:v>11925.25</c:v>
                </c:pt>
                <c:pt idx="68">
                  <c:v>12012.81</c:v>
                </c:pt>
                <c:pt idx="69">
                  <c:v>12097.43</c:v>
                </c:pt>
                <c:pt idx="70">
                  <c:v>11970.2</c:v>
                </c:pt>
                <c:pt idx="71">
                  <c:v>12094.26</c:v>
                </c:pt>
                <c:pt idx="72">
                  <c:v>12164.2</c:v>
                </c:pt>
                <c:pt idx="73">
                  <c:v>12511.65</c:v>
                </c:pt>
                <c:pt idx="74">
                  <c:v>12486.56</c:v>
                </c:pt>
                <c:pt idx="75">
                  <c:v>12629.79</c:v>
                </c:pt>
                <c:pt idx="76">
                  <c:v>12670.11</c:v>
                </c:pt>
                <c:pt idx="77">
                  <c:v>12654.95</c:v>
                </c:pt>
                <c:pt idx="78">
                  <c:v>12633.6</c:v>
                </c:pt>
                <c:pt idx="79">
                  <c:v>12747.96</c:v>
                </c:pt>
                <c:pt idx="80">
                  <c:v>12754.69</c:v>
                </c:pt>
                <c:pt idx="81">
                  <c:v>12798.19</c:v>
                </c:pt>
                <c:pt idx="82">
                  <c:v>12872.1</c:v>
                </c:pt>
                <c:pt idx="83">
                  <c:v>12894.51</c:v>
                </c:pt>
                <c:pt idx="84">
                  <c:v>12941.71</c:v>
                </c:pt>
                <c:pt idx="85">
                  <c:v>12939.62</c:v>
                </c:pt>
                <c:pt idx="86">
                  <c:v>12910.23</c:v>
                </c:pt>
                <c:pt idx="87">
                  <c:v>12866.79</c:v>
                </c:pt>
                <c:pt idx="88">
                  <c:v>12961.05</c:v>
                </c:pt>
                <c:pt idx="89">
                  <c:v>13136.28</c:v>
                </c:pt>
                <c:pt idx="90">
                  <c:v>13148.5</c:v>
                </c:pt>
                <c:pt idx="91">
                  <c:v>13179.89</c:v>
                </c:pt>
                <c:pt idx="92">
                  <c:v>13289.46</c:v>
                </c:pt>
                <c:pt idx="93">
                  <c:v>13228.56</c:v>
                </c:pt>
                <c:pt idx="94">
                  <c:v>13198.37</c:v>
                </c:pt>
                <c:pt idx="95">
                  <c:v>13283.51</c:v>
                </c:pt>
                <c:pt idx="96">
                  <c:v>13230.07</c:v>
                </c:pt>
                <c:pt idx="97">
                  <c:v>13180.23</c:v>
                </c:pt>
                <c:pt idx="98">
                  <c:v>13241.75</c:v>
                </c:pt>
                <c:pt idx="99">
                  <c:v>13207.01</c:v>
                </c:pt>
                <c:pt idx="100">
                  <c:v>13221.12</c:v>
                </c:pt>
                <c:pt idx="101">
                  <c:v>13158.14</c:v>
                </c:pt>
                <c:pt idx="102">
                  <c:v>13137.7</c:v>
                </c:pt>
                <c:pt idx="103">
                  <c:v>13163.88</c:v>
                </c:pt>
                <c:pt idx="104">
                  <c:v>13246.45</c:v>
                </c:pt>
                <c:pt idx="105">
                  <c:v>13236.42</c:v>
                </c:pt>
                <c:pt idx="106">
                  <c:v>13287.07</c:v>
                </c:pt>
                <c:pt idx="107">
                  <c:v>13245.58</c:v>
                </c:pt>
                <c:pt idx="108">
                  <c:v>13236.38</c:v>
                </c:pt>
                <c:pt idx="109">
                  <c:v>12964.68</c:v>
                </c:pt>
                <c:pt idx="110">
                  <c:v>12989.29</c:v>
                </c:pt>
                <c:pt idx="111">
                  <c:v>13140.57</c:v>
                </c:pt>
                <c:pt idx="112">
                  <c:v>13054.8</c:v>
                </c:pt>
                <c:pt idx="113">
                  <c:v>13166.58</c:v>
                </c:pt>
                <c:pt idx="114">
                  <c:v>13105.61</c:v>
                </c:pt>
                <c:pt idx="115">
                  <c:v>13070.72</c:v>
                </c:pt>
                <c:pt idx="116">
                  <c:v>13146.74</c:v>
                </c:pt>
                <c:pt idx="117">
                  <c:v>13221.64</c:v>
                </c:pt>
                <c:pt idx="118">
                  <c:v>13282.72</c:v>
                </c:pt>
                <c:pt idx="119">
                  <c:v>13407.66</c:v>
                </c:pt>
                <c:pt idx="120">
                  <c:v>13287.83</c:v>
                </c:pt>
                <c:pt idx="121">
                  <c:v>13222.16</c:v>
                </c:pt>
                <c:pt idx="122">
                  <c:v>13211.96</c:v>
                </c:pt>
                <c:pt idx="123">
                  <c:v>13318.9</c:v>
                </c:pt>
                <c:pt idx="124">
                  <c:v>13300.98</c:v>
                </c:pt>
                <c:pt idx="125">
                  <c:v>13337.11</c:v>
                </c:pt>
                <c:pt idx="126">
                  <c:v>13249.01</c:v>
                </c:pt>
                <c:pt idx="127">
                  <c:v>13385.93</c:v>
                </c:pt>
                <c:pt idx="128">
                  <c:v>13219.14</c:v>
                </c:pt>
                <c:pt idx="129">
                  <c:v>13126.99</c:v>
                </c:pt>
                <c:pt idx="130">
                  <c:v>13226.83</c:v>
                </c:pt>
                <c:pt idx="131">
                  <c:v>13320.18</c:v>
                </c:pt>
                <c:pt idx="132">
                  <c:v>13495.06</c:v>
                </c:pt>
                <c:pt idx="133">
                  <c:v>13483.31</c:v>
                </c:pt>
                <c:pt idx="134">
                  <c:v>13451.52</c:v>
                </c:pt>
                <c:pt idx="135">
                  <c:v>13456.49</c:v>
                </c:pt>
                <c:pt idx="136">
                  <c:v>13432.3</c:v>
                </c:pt>
                <c:pt idx="137">
                  <c:v>13429.43</c:v>
                </c:pt>
                <c:pt idx="138">
                  <c:v>13526.13</c:v>
                </c:pt>
                <c:pt idx="139">
                  <c:v>13548.94</c:v>
                </c:pt>
                <c:pt idx="140">
                  <c:v>13555.87</c:v>
                </c:pt>
                <c:pt idx="141">
                  <c:v>13515.75</c:v>
                </c:pt>
                <c:pt idx="142">
                  <c:v>13388.42</c:v>
                </c:pt>
                <c:pt idx="143">
                  <c:v>13576.68</c:v>
                </c:pt>
                <c:pt idx="144">
                  <c:v>13204.77</c:v>
                </c:pt>
                <c:pt idx="145">
                  <c:v>13323.69</c:v>
                </c:pt>
                <c:pt idx="146">
                  <c:v>13345</c:v>
                </c:pt>
                <c:pt idx="147">
                  <c:v>12981.97</c:v>
                </c:pt>
                <c:pt idx="148">
                  <c:v>13045.19</c:v>
                </c:pt>
                <c:pt idx="149">
                  <c:v>13281.74</c:v>
                </c:pt>
                <c:pt idx="150">
                  <c:v>13478.33</c:v>
                </c:pt>
                <c:pt idx="151">
                  <c:v>13574.82</c:v>
                </c:pt>
                <c:pt idx="152">
                  <c:v>13513.81</c:v>
                </c:pt>
                <c:pt idx="153">
                  <c:v>13494.03</c:v>
                </c:pt>
                <c:pt idx="154">
                  <c:v>13627.84</c:v>
                </c:pt>
                <c:pt idx="155">
                  <c:v>13749.78</c:v>
                </c:pt>
                <c:pt idx="156">
                  <c:v>13745.43</c:v>
                </c:pt>
                <c:pt idx="157">
                  <c:v>13744.21</c:v>
                </c:pt>
                <c:pt idx="158">
                  <c:v>13783.89</c:v>
                </c:pt>
                <c:pt idx="159">
                  <c:v>13681.19</c:v>
                </c:pt>
                <c:pt idx="160">
                  <c:v>13789</c:v>
                </c:pt>
                <c:pt idx="161">
                  <c:v>13664</c:v>
                </c:pt>
                <c:pt idx="162">
                  <c:v>13579.33</c:v>
                </c:pt>
                <c:pt idx="163">
                  <c:v>13035.24</c:v>
                </c:pt>
                <c:pt idx="164">
                  <c:v>12790.49</c:v>
                </c:pt>
                <c:pt idx="165">
                  <c:v>12774.88</c:v>
                </c:pt>
                <c:pt idx="166">
                  <c:v>12367.46</c:v>
                </c:pt>
                <c:pt idx="167">
                  <c:v>11890.35</c:v>
                </c:pt>
                <c:pt idx="168">
                  <c:v>11857.87</c:v>
                </c:pt>
                <c:pt idx="169">
                  <c:v>11985.39</c:v>
                </c:pt>
                <c:pt idx="170">
                  <c:v>12127.69</c:v>
                </c:pt>
                <c:pt idx="171">
                  <c:v>11944.72</c:v>
                </c:pt>
                <c:pt idx="172">
                  <c:v>11541.87</c:v>
                </c:pt>
                <c:pt idx="173">
                  <c:v>10625.02</c:v>
                </c:pt>
                <c:pt idx="174">
                  <c:v>10475.49</c:v>
                </c:pt>
                <c:pt idx="175">
                  <c:v>10438.68</c:v>
                </c:pt>
                <c:pt idx="176">
                  <c:v>9161.1299999999992</c:v>
                </c:pt>
                <c:pt idx="177">
                  <c:v>9232.08</c:v>
                </c:pt>
                <c:pt idx="178">
                  <c:v>8742.25</c:v>
                </c:pt>
                <c:pt idx="179">
                  <c:v>8939.1</c:v>
                </c:pt>
                <c:pt idx="180">
                  <c:v>8441.7099999999991</c:v>
                </c:pt>
                <c:pt idx="181">
                  <c:v>8610.43</c:v>
                </c:pt>
                <c:pt idx="182">
                  <c:v>8928.9500000000007</c:v>
                </c:pt>
                <c:pt idx="183">
                  <c:v>8741.15</c:v>
                </c:pt>
                <c:pt idx="184">
                  <c:v>9700.57</c:v>
                </c:pt>
                <c:pt idx="185">
                  <c:v>9874.26</c:v>
                </c:pt>
                <c:pt idx="186">
                  <c:v>10000.959999999999</c:v>
                </c:pt>
                <c:pt idx="187">
                  <c:v>9632.52</c:v>
                </c:pt>
                <c:pt idx="188">
                  <c:v>9815.9699999999993</c:v>
                </c:pt>
                <c:pt idx="189">
                  <c:v>9935.84</c:v>
                </c:pt>
                <c:pt idx="190">
                  <c:v>9544.75</c:v>
                </c:pt>
                <c:pt idx="191">
                  <c:v>9570.82</c:v>
                </c:pt>
                <c:pt idx="192">
                  <c:v>9525.77</c:v>
                </c:pt>
                <c:pt idx="193">
                  <c:v>10075.17</c:v>
                </c:pt>
                <c:pt idx="194">
                  <c:v>10356.700000000001</c:v>
                </c:pt>
                <c:pt idx="195">
                  <c:v>10332.89</c:v>
                </c:pt>
                <c:pt idx="196">
                  <c:v>10564.74</c:v>
                </c:pt>
                <c:pt idx="197">
                  <c:v>10696.56</c:v>
                </c:pt>
                <c:pt idx="198">
                  <c:v>10279.76</c:v>
                </c:pt>
                <c:pt idx="199">
                  <c:v>10301.540000000001</c:v>
                </c:pt>
                <c:pt idx="200">
                  <c:v>10625.78</c:v>
                </c:pt>
              </c:numCache>
            </c:numRef>
          </c:val>
          <c:smooth val="0"/>
        </c:ser>
        <c:dLbls>
          <c:showLegendKey val="0"/>
          <c:showVal val="0"/>
          <c:showCatName val="0"/>
          <c:showSerName val="0"/>
          <c:showPercent val="0"/>
          <c:showBubbleSize val="0"/>
        </c:dLbls>
        <c:marker val="1"/>
        <c:smooth val="0"/>
        <c:axId val="144236544"/>
        <c:axId val="144238080"/>
      </c:lineChart>
      <c:dateAx>
        <c:axId val="144236544"/>
        <c:scaling>
          <c:orientation val="minMax"/>
        </c:scaling>
        <c:delete val="0"/>
        <c:axPos val="b"/>
        <c:numFmt formatCode="m/d/yyyy" sourceLinked="1"/>
        <c:majorTickMark val="out"/>
        <c:minorTickMark val="none"/>
        <c:tickLblPos val="nextTo"/>
        <c:crossAx val="144238080"/>
        <c:crosses val="autoZero"/>
        <c:auto val="1"/>
        <c:lblOffset val="100"/>
        <c:baseTimeUnit val="days"/>
      </c:dateAx>
      <c:valAx>
        <c:axId val="144238080"/>
        <c:scaling>
          <c:orientation val="minMax"/>
          <c:min val="8000"/>
        </c:scaling>
        <c:delete val="0"/>
        <c:axPos val="l"/>
        <c:majorGridlines/>
        <c:numFmt formatCode="#,#00.00" sourceLinked="1"/>
        <c:majorTickMark val="out"/>
        <c:minorTickMark val="none"/>
        <c:tickLblPos val="nextTo"/>
        <c:crossAx val="144236544"/>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중국상해종합 지수</a:t>
            </a:r>
          </a:p>
        </c:rich>
      </c:tx>
      <c:layout/>
      <c:overlay val="0"/>
    </c:title>
    <c:autoTitleDeleted val="0"/>
    <c:plotArea>
      <c:layout/>
      <c:lineChart>
        <c:grouping val="standard"/>
        <c:varyColors val="0"/>
        <c:ser>
          <c:idx val="0"/>
          <c:order val="0"/>
          <c:marker>
            <c:symbol val="none"/>
          </c:marker>
          <c:cat>
            <c:numRef>
              <c:f>해외!$AB$6:$AB$201</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43703</c:v>
                </c:pt>
                <c:pt idx="41">
                  <c:v>43704</c:v>
                </c:pt>
                <c:pt idx="42">
                  <c:v>43705</c:v>
                </c:pt>
                <c:pt idx="43">
                  <c:v>43706</c:v>
                </c:pt>
                <c:pt idx="44">
                  <c:v>43707</c:v>
                </c:pt>
                <c:pt idx="45">
                  <c:v>43710</c:v>
                </c:pt>
                <c:pt idx="46">
                  <c:v>43711</c:v>
                </c:pt>
                <c:pt idx="47">
                  <c:v>43712</c:v>
                </c:pt>
                <c:pt idx="48">
                  <c:v>43713</c:v>
                </c:pt>
                <c:pt idx="49">
                  <c:v>43714</c:v>
                </c:pt>
                <c:pt idx="50">
                  <c:v>43717</c:v>
                </c:pt>
                <c:pt idx="51">
                  <c:v>43718</c:v>
                </c:pt>
                <c:pt idx="52">
                  <c:v>43719</c:v>
                </c:pt>
                <c:pt idx="53">
                  <c:v>43720</c:v>
                </c:pt>
                <c:pt idx="54">
                  <c:v>43724</c:v>
                </c:pt>
                <c:pt idx="55">
                  <c:v>43725</c:v>
                </c:pt>
                <c:pt idx="56">
                  <c:v>43726</c:v>
                </c:pt>
                <c:pt idx="57">
                  <c:v>43727</c:v>
                </c:pt>
                <c:pt idx="58">
                  <c:v>43728</c:v>
                </c:pt>
                <c:pt idx="59">
                  <c:v>43731</c:v>
                </c:pt>
                <c:pt idx="60">
                  <c:v>43732</c:v>
                </c:pt>
                <c:pt idx="61">
                  <c:v>43733</c:v>
                </c:pt>
                <c:pt idx="62">
                  <c:v>43734</c:v>
                </c:pt>
                <c:pt idx="63">
                  <c:v>43735</c:v>
                </c:pt>
                <c:pt idx="64">
                  <c:v>43738</c:v>
                </c:pt>
                <c:pt idx="65">
                  <c:v>43746</c:v>
                </c:pt>
                <c:pt idx="66">
                  <c:v>43747</c:v>
                </c:pt>
                <c:pt idx="67">
                  <c:v>43748</c:v>
                </c:pt>
                <c:pt idx="68">
                  <c:v>43749</c:v>
                </c:pt>
                <c:pt idx="69">
                  <c:v>43752</c:v>
                </c:pt>
                <c:pt idx="70">
                  <c:v>43753</c:v>
                </c:pt>
                <c:pt idx="71">
                  <c:v>43754</c:v>
                </c:pt>
                <c:pt idx="72">
                  <c:v>43755</c:v>
                </c:pt>
                <c:pt idx="73">
                  <c:v>43756</c:v>
                </c:pt>
                <c:pt idx="74">
                  <c:v>43759</c:v>
                </c:pt>
                <c:pt idx="75">
                  <c:v>43760</c:v>
                </c:pt>
                <c:pt idx="76">
                  <c:v>43761</c:v>
                </c:pt>
                <c:pt idx="77">
                  <c:v>43762</c:v>
                </c:pt>
                <c:pt idx="78">
                  <c:v>43763</c:v>
                </c:pt>
                <c:pt idx="79">
                  <c:v>43766</c:v>
                </c:pt>
                <c:pt idx="80">
                  <c:v>43767</c:v>
                </c:pt>
                <c:pt idx="81">
                  <c:v>43768</c:v>
                </c:pt>
                <c:pt idx="82">
                  <c:v>43769</c:v>
                </c:pt>
                <c:pt idx="83">
                  <c:v>43770</c:v>
                </c:pt>
                <c:pt idx="84">
                  <c:v>43773</c:v>
                </c:pt>
                <c:pt idx="85">
                  <c:v>43774</c:v>
                </c:pt>
                <c:pt idx="86">
                  <c:v>43775</c:v>
                </c:pt>
                <c:pt idx="87">
                  <c:v>43776</c:v>
                </c:pt>
                <c:pt idx="88">
                  <c:v>43777</c:v>
                </c:pt>
                <c:pt idx="89">
                  <c:v>43780</c:v>
                </c:pt>
                <c:pt idx="90">
                  <c:v>43781</c:v>
                </c:pt>
                <c:pt idx="91">
                  <c:v>43782</c:v>
                </c:pt>
                <c:pt idx="92">
                  <c:v>43783</c:v>
                </c:pt>
                <c:pt idx="93">
                  <c:v>43784</c:v>
                </c:pt>
                <c:pt idx="94">
                  <c:v>43787</c:v>
                </c:pt>
                <c:pt idx="95">
                  <c:v>43788</c:v>
                </c:pt>
                <c:pt idx="96">
                  <c:v>43789</c:v>
                </c:pt>
                <c:pt idx="97">
                  <c:v>43790</c:v>
                </c:pt>
                <c:pt idx="98">
                  <c:v>43791</c:v>
                </c:pt>
                <c:pt idx="99">
                  <c:v>43794</c:v>
                </c:pt>
                <c:pt idx="100">
                  <c:v>43795</c:v>
                </c:pt>
                <c:pt idx="101">
                  <c:v>43796</c:v>
                </c:pt>
                <c:pt idx="102">
                  <c:v>43797</c:v>
                </c:pt>
                <c:pt idx="103">
                  <c:v>43798</c:v>
                </c:pt>
                <c:pt idx="104">
                  <c:v>43801</c:v>
                </c:pt>
                <c:pt idx="105">
                  <c:v>43802</c:v>
                </c:pt>
                <c:pt idx="106">
                  <c:v>43803</c:v>
                </c:pt>
                <c:pt idx="107">
                  <c:v>43804</c:v>
                </c:pt>
                <c:pt idx="108">
                  <c:v>43805</c:v>
                </c:pt>
                <c:pt idx="109">
                  <c:v>43808</c:v>
                </c:pt>
                <c:pt idx="110">
                  <c:v>43809</c:v>
                </c:pt>
                <c:pt idx="111">
                  <c:v>43810</c:v>
                </c:pt>
                <c:pt idx="112">
                  <c:v>43811</c:v>
                </c:pt>
                <c:pt idx="113">
                  <c:v>43812</c:v>
                </c:pt>
                <c:pt idx="114">
                  <c:v>43815</c:v>
                </c:pt>
                <c:pt idx="115">
                  <c:v>43816</c:v>
                </c:pt>
                <c:pt idx="116">
                  <c:v>43817</c:v>
                </c:pt>
                <c:pt idx="117">
                  <c:v>43818</c:v>
                </c:pt>
                <c:pt idx="118">
                  <c:v>43819</c:v>
                </c:pt>
                <c:pt idx="119">
                  <c:v>43822</c:v>
                </c:pt>
                <c:pt idx="120">
                  <c:v>43823</c:v>
                </c:pt>
                <c:pt idx="121">
                  <c:v>43824</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43850</c:v>
                </c:pt>
                <c:pt idx="139">
                  <c:v>43851</c:v>
                </c:pt>
                <c:pt idx="140">
                  <c:v>43852</c:v>
                </c:pt>
                <c:pt idx="141">
                  <c:v>43853</c:v>
                </c:pt>
                <c:pt idx="142">
                  <c:v>43864</c:v>
                </c:pt>
                <c:pt idx="143">
                  <c:v>43865</c:v>
                </c:pt>
                <c:pt idx="144">
                  <c:v>43866</c:v>
                </c:pt>
                <c:pt idx="145">
                  <c:v>43867</c:v>
                </c:pt>
                <c:pt idx="146">
                  <c:v>43868</c:v>
                </c:pt>
                <c:pt idx="147">
                  <c:v>43871</c:v>
                </c:pt>
                <c:pt idx="148">
                  <c:v>43872</c:v>
                </c:pt>
                <c:pt idx="149">
                  <c:v>43873</c:v>
                </c:pt>
                <c:pt idx="150">
                  <c:v>43874</c:v>
                </c:pt>
                <c:pt idx="151">
                  <c:v>43875</c:v>
                </c:pt>
                <c:pt idx="152">
                  <c:v>43878</c:v>
                </c:pt>
                <c:pt idx="153">
                  <c:v>43879</c:v>
                </c:pt>
                <c:pt idx="154">
                  <c:v>43880</c:v>
                </c:pt>
                <c:pt idx="155">
                  <c:v>43881</c:v>
                </c:pt>
                <c:pt idx="156">
                  <c:v>43882</c:v>
                </c:pt>
                <c:pt idx="157">
                  <c:v>43885</c:v>
                </c:pt>
                <c:pt idx="158">
                  <c:v>43886</c:v>
                </c:pt>
                <c:pt idx="159">
                  <c:v>43887</c:v>
                </c:pt>
                <c:pt idx="160">
                  <c:v>43888</c:v>
                </c:pt>
                <c:pt idx="161">
                  <c:v>43889</c:v>
                </c:pt>
                <c:pt idx="162">
                  <c:v>43892</c:v>
                </c:pt>
                <c:pt idx="163">
                  <c:v>43893</c:v>
                </c:pt>
                <c:pt idx="164">
                  <c:v>43894</c:v>
                </c:pt>
                <c:pt idx="165">
                  <c:v>43895</c:v>
                </c:pt>
                <c:pt idx="166">
                  <c:v>43896</c:v>
                </c:pt>
                <c:pt idx="167">
                  <c:v>43899</c:v>
                </c:pt>
                <c:pt idx="168">
                  <c:v>43900</c:v>
                </c:pt>
                <c:pt idx="169">
                  <c:v>43901</c:v>
                </c:pt>
                <c:pt idx="170">
                  <c:v>43902</c:v>
                </c:pt>
                <c:pt idx="171">
                  <c:v>43903</c:v>
                </c:pt>
                <c:pt idx="172">
                  <c:v>43906</c:v>
                </c:pt>
                <c:pt idx="173">
                  <c:v>43907</c:v>
                </c:pt>
                <c:pt idx="174">
                  <c:v>43908</c:v>
                </c:pt>
                <c:pt idx="175">
                  <c:v>43909</c:v>
                </c:pt>
                <c:pt idx="176">
                  <c:v>43910</c:v>
                </c:pt>
                <c:pt idx="177">
                  <c:v>43913</c:v>
                </c:pt>
                <c:pt idx="178">
                  <c:v>43914</c:v>
                </c:pt>
                <c:pt idx="179">
                  <c:v>43915</c:v>
                </c:pt>
                <c:pt idx="180">
                  <c:v>43916</c:v>
                </c:pt>
                <c:pt idx="181">
                  <c:v>43917</c:v>
                </c:pt>
                <c:pt idx="182">
                  <c:v>43920</c:v>
                </c:pt>
                <c:pt idx="183">
                  <c:v>43921</c:v>
                </c:pt>
                <c:pt idx="184">
                  <c:v>43922</c:v>
                </c:pt>
                <c:pt idx="185">
                  <c:v>43923</c:v>
                </c:pt>
                <c:pt idx="186">
                  <c:v>43924</c:v>
                </c:pt>
                <c:pt idx="187">
                  <c:v>43928</c:v>
                </c:pt>
                <c:pt idx="188">
                  <c:v>43929</c:v>
                </c:pt>
                <c:pt idx="189">
                  <c:v>43930</c:v>
                </c:pt>
                <c:pt idx="190">
                  <c:v>43931</c:v>
                </c:pt>
                <c:pt idx="191">
                  <c:v>43934</c:v>
                </c:pt>
                <c:pt idx="192">
                  <c:v>43935</c:v>
                </c:pt>
                <c:pt idx="193">
                  <c:v>43936</c:v>
                </c:pt>
                <c:pt idx="194">
                  <c:v>43937</c:v>
                </c:pt>
                <c:pt idx="195">
                  <c:v>43938</c:v>
                </c:pt>
              </c:numCache>
            </c:numRef>
          </c:cat>
          <c:val>
            <c:numRef>
              <c:f>해외!$AC$6:$AC$201</c:f>
              <c:numCache>
                <c:formatCode>#,#00.00</c:formatCode>
                <c:ptCount val="196"/>
                <c:pt idx="0">
                  <c:v>3044.9</c:v>
                </c:pt>
                <c:pt idx="1">
                  <c:v>3043.94</c:v>
                </c:pt>
                <c:pt idx="2">
                  <c:v>3015.26</c:v>
                </c:pt>
                <c:pt idx="3">
                  <c:v>3005.25</c:v>
                </c:pt>
                <c:pt idx="4">
                  <c:v>3011.06</c:v>
                </c:pt>
                <c:pt idx="5">
                  <c:v>2933.36</c:v>
                </c:pt>
                <c:pt idx="6">
                  <c:v>2928.23</c:v>
                </c:pt>
                <c:pt idx="7">
                  <c:v>2915.3</c:v>
                </c:pt>
                <c:pt idx="8">
                  <c:v>2917.76</c:v>
                </c:pt>
                <c:pt idx="9">
                  <c:v>2930.55</c:v>
                </c:pt>
                <c:pt idx="10">
                  <c:v>2942.19</c:v>
                </c:pt>
                <c:pt idx="11">
                  <c:v>2937.62</c:v>
                </c:pt>
                <c:pt idx="12">
                  <c:v>2931.69</c:v>
                </c:pt>
                <c:pt idx="13">
                  <c:v>2901.18</c:v>
                </c:pt>
                <c:pt idx="14">
                  <c:v>2924.2</c:v>
                </c:pt>
                <c:pt idx="15">
                  <c:v>2886.97</c:v>
                </c:pt>
                <c:pt idx="16">
                  <c:v>2899.95</c:v>
                </c:pt>
                <c:pt idx="17">
                  <c:v>2923.28</c:v>
                </c:pt>
                <c:pt idx="18">
                  <c:v>2937.36</c:v>
                </c:pt>
                <c:pt idx="19">
                  <c:v>2944.54</c:v>
                </c:pt>
                <c:pt idx="20">
                  <c:v>2941.01</c:v>
                </c:pt>
                <c:pt idx="21">
                  <c:v>2952.34</c:v>
                </c:pt>
                <c:pt idx="22">
                  <c:v>2932.51</c:v>
                </c:pt>
                <c:pt idx="23">
                  <c:v>2908.77</c:v>
                </c:pt>
                <c:pt idx="24">
                  <c:v>2867.84</c:v>
                </c:pt>
                <c:pt idx="25">
                  <c:v>2821.5</c:v>
                </c:pt>
                <c:pt idx="26">
                  <c:v>2777.56</c:v>
                </c:pt>
                <c:pt idx="27">
                  <c:v>2768.68</c:v>
                </c:pt>
                <c:pt idx="28">
                  <c:v>2794.55</c:v>
                </c:pt>
                <c:pt idx="29">
                  <c:v>2774.75</c:v>
                </c:pt>
                <c:pt idx="30">
                  <c:v>2815</c:v>
                </c:pt>
                <c:pt idx="31">
                  <c:v>2797.26</c:v>
                </c:pt>
                <c:pt idx="32">
                  <c:v>2808.92</c:v>
                </c:pt>
                <c:pt idx="33">
                  <c:v>2815.8</c:v>
                </c:pt>
                <c:pt idx="34">
                  <c:v>2823.82</c:v>
                </c:pt>
                <c:pt idx="35">
                  <c:v>2883.1</c:v>
                </c:pt>
                <c:pt idx="36">
                  <c:v>2880</c:v>
                </c:pt>
                <c:pt idx="37">
                  <c:v>2880.33</c:v>
                </c:pt>
                <c:pt idx="38">
                  <c:v>2883.44</c:v>
                </c:pt>
                <c:pt idx="39">
                  <c:v>2897.43</c:v>
                </c:pt>
                <c:pt idx="40">
                  <c:v>2863.57</c:v>
                </c:pt>
                <c:pt idx="41">
                  <c:v>2902.19</c:v>
                </c:pt>
                <c:pt idx="42">
                  <c:v>2893.76</c:v>
                </c:pt>
                <c:pt idx="43">
                  <c:v>2890.92</c:v>
                </c:pt>
                <c:pt idx="44">
                  <c:v>2886.24</c:v>
                </c:pt>
                <c:pt idx="45">
                  <c:v>2924.11</c:v>
                </c:pt>
                <c:pt idx="46">
                  <c:v>2930.15</c:v>
                </c:pt>
                <c:pt idx="47">
                  <c:v>2957.41</c:v>
                </c:pt>
                <c:pt idx="48">
                  <c:v>2985.87</c:v>
                </c:pt>
                <c:pt idx="49">
                  <c:v>2999.6</c:v>
                </c:pt>
                <c:pt idx="50">
                  <c:v>3024.74</c:v>
                </c:pt>
                <c:pt idx="51">
                  <c:v>3021.2</c:v>
                </c:pt>
                <c:pt idx="52">
                  <c:v>3008.81</c:v>
                </c:pt>
                <c:pt idx="53">
                  <c:v>3031.24</c:v>
                </c:pt>
                <c:pt idx="54">
                  <c:v>3030.76</c:v>
                </c:pt>
                <c:pt idx="55">
                  <c:v>2978.12</c:v>
                </c:pt>
                <c:pt idx="56">
                  <c:v>2985.66</c:v>
                </c:pt>
                <c:pt idx="57">
                  <c:v>2999.28</c:v>
                </c:pt>
                <c:pt idx="58">
                  <c:v>3006.45</c:v>
                </c:pt>
                <c:pt idx="59">
                  <c:v>2977.08</c:v>
                </c:pt>
                <c:pt idx="60">
                  <c:v>2985.34</c:v>
                </c:pt>
                <c:pt idx="61">
                  <c:v>2955.43</c:v>
                </c:pt>
                <c:pt idx="62">
                  <c:v>2929.09</c:v>
                </c:pt>
                <c:pt idx="63">
                  <c:v>2932.17</c:v>
                </c:pt>
                <c:pt idx="64">
                  <c:v>2905.19</c:v>
                </c:pt>
                <c:pt idx="65">
                  <c:v>2913.57</c:v>
                </c:pt>
                <c:pt idx="66">
                  <c:v>2924.86</c:v>
                </c:pt>
                <c:pt idx="67">
                  <c:v>2947.71</c:v>
                </c:pt>
                <c:pt idx="68">
                  <c:v>2973.66</c:v>
                </c:pt>
                <c:pt idx="69">
                  <c:v>3007.88</c:v>
                </c:pt>
                <c:pt idx="70">
                  <c:v>2991.05</c:v>
                </c:pt>
                <c:pt idx="71">
                  <c:v>2978.71</c:v>
                </c:pt>
                <c:pt idx="72">
                  <c:v>2977.33</c:v>
                </c:pt>
                <c:pt idx="73">
                  <c:v>2938.14</c:v>
                </c:pt>
                <c:pt idx="74">
                  <c:v>2939.62</c:v>
                </c:pt>
                <c:pt idx="75">
                  <c:v>2954.38</c:v>
                </c:pt>
                <c:pt idx="76">
                  <c:v>2941.62</c:v>
                </c:pt>
                <c:pt idx="77">
                  <c:v>2940.92</c:v>
                </c:pt>
                <c:pt idx="78">
                  <c:v>2954.93</c:v>
                </c:pt>
                <c:pt idx="79">
                  <c:v>2980.05</c:v>
                </c:pt>
                <c:pt idx="80">
                  <c:v>2954.18</c:v>
                </c:pt>
                <c:pt idx="81">
                  <c:v>2939.32</c:v>
                </c:pt>
                <c:pt idx="82">
                  <c:v>2929.06</c:v>
                </c:pt>
                <c:pt idx="83">
                  <c:v>2958.2</c:v>
                </c:pt>
                <c:pt idx="84">
                  <c:v>2975.49</c:v>
                </c:pt>
                <c:pt idx="85">
                  <c:v>2991.56</c:v>
                </c:pt>
                <c:pt idx="86">
                  <c:v>2978.6</c:v>
                </c:pt>
                <c:pt idx="87">
                  <c:v>2978.72</c:v>
                </c:pt>
                <c:pt idx="88">
                  <c:v>2964.19</c:v>
                </c:pt>
                <c:pt idx="89">
                  <c:v>2909.98</c:v>
                </c:pt>
                <c:pt idx="90">
                  <c:v>2914.82</c:v>
                </c:pt>
                <c:pt idx="91">
                  <c:v>2905.24</c:v>
                </c:pt>
                <c:pt idx="92">
                  <c:v>2909.87</c:v>
                </c:pt>
                <c:pt idx="93">
                  <c:v>2891.34</c:v>
                </c:pt>
                <c:pt idx="94">
                  <c:v>2933.99</c:v>
                </c:pt>
                <c:pt idx="95">
                  <c:v>2911.05</c:v>
                </c:pt>
                <c:pt idx="96">
                  <c:v>2903.64</c:v>
                </c:pt>
                <c:pt idx="97">
                  <c:v>2903.64</c:v>
                </c:pt>
                <c:pt idx="98">
                  <c:v>2885.29</c:v>
                </c:pt>
                <c:pt idx="99">
                  <c:v>2906.17</c:v>
                </c:pt>
                <c:pt idx="100">
                  <c:v>2907.06</c:v>
                </c:pt>
                <c:pt idx="101">
                  <c:v>2903.2</c:v>
                </c:pt>
                <c:pt idx="102">
                  <c:v>2889.69</c:v>
                </c:pt>
                <c:pt idx="103">
                  <c:v>2871.98</c:v>
                </c:pt>
                <c:pt idx="104">
                  <c:v>2875.81</c:v>
                </c:pt>
                <c:pt idx="105">
                  <c:v>2884.7</c:v>
                </c:pt>
                <c:pt idx="106">
                  <c:v>2878.12</c:v>
                </c:pt>
                <c:pt idx="107">
                  <c:v>2899.47</c:v>
                </c:pt>
                <c:pt idx="108">
                  <c:v>2912.01</c:v>
                </c:pt>
                <c:pt idx="109">
                  <c:v>2914.48</c:v>
                </c:pt>
                <c:pt idx="110">
                  <c:v>2917.32</c:v>
                </c:pt>
                <c:pt idx="111">
                  <c:v>2924.42</c:v>
                </c:pt>
                <c:pt idx="112">
                  <c:v>2915.7</c:v>
                </c:pt>
                <c:pt idx="113">
                  <c:v>2967.68</c:v>
                </c:pt>
                <c:pt idx="114">
                  <c:v>2984.39</c:v>
                </c:pt>
                <c:pt idx="115">
                  <c:v>3022.42</c:v>
                </c:pt>
                <c:pt idx="116">
                  <c:v>3017.04</c:v>
                </c:pt>
                <c:pt idx="117">
                  <c:v>3017.07</c:v>
                </c:pt>
                <c:pt idx="118">
                  <c:v>3004.94</c:v>
                </c:pt>
                <c:pt idx="119">
                  <c:v>2962.75</c:v>
                </c:pt>
                <c:pt idx="120">
                  <c:v>2982.68</c:v>
                </c:pt>
                <c:pt idx="121">
                  <c:v>2981.88</c:v>
                </c:pt>
                <c:pt idx="122">
                  <c:v>3007.36</c:v>
                </c:pt>
                <c:pt idx="123">
                  <c:v>3005.04</c:v>
                </c:pt>
                <c:pt idx="124">
                  <c:v>3040.02</c:v>
                </c:pt>
                <c:pt idx="125">
                  <c:v>3050.12</c:v>
                </c:pt>
                <c:pt idx="126">
                  <c:v>3085.2</c:v>
                </c:pt>
                <c:pt idx="127">
                  <c:v>3083.79</c:v>
                </c:pt>
                <c:pt idx="128">
                  <c:v>3083.41</c:v>
                </c:pt>
                <c:pt idx="129">
                  <c:v>3104.8</c:v>
                </c:pt>
                <c:pt idx="130">
                  <c:v>3066.89</c:v>
                </c:pt>
                <c:pt idx="131">
                  <c:v>3094.88</c:v>
                </c:pt>
                <c:pt idx="132">
                  <c:v>3092.29</c:v>
                </c:pt>
                <c:pt idx="133">
                  <c:v>3115.57</c:v>
                </c:pt>
                <c:pt idx="134">
                  <c:v>3106.82</c:v>
                </c:pt>
                <c:pt idx="135">
                  <c:v>3090.04</c:v>
                </c:pt>
                <c:pt idx="136">
                  <c:v>3074.08</c:v>
                </c:pt>
                <c:pt idx="137">
                  <c:v>3075.5</c:v>
                </c:pt>
                <c:pt idx="138">
                  <c:v>3095.79</c:v>
                </c:pt>
                <c:pt idx="139">
                  <c:v>3052.14</c:v>
                </c:pt>
                <c:pt idx="140">
                  <c:v>3060.76</c:v>
                </c:pt>
                <c:pt idx="141">
                  <c:v>2976.53</c:v>
                </c:pt>
                <c:pt idx="142">
                  <c:v>2746.61</c:v>
                </c:pt>
                <c:pt idx="143">
                  <c:v>2783.29</c:v>
                </c:pt>
                <c:pt idx="144">
                  <c:v>2818.09</c:v>
                </c:pt>
                <c:pt idx="145">
                  <c:v>2866.51</c:v>
                </c:pt>
                <c:pt idx="146">
                  <c:v>2875.96</c:v>
                </c:pt>
                <c:pt idx="147">
                  <c:v>2890.49</c:v>
                </c:pt>
                <c:pt idx="148">
                  <c:v>2901.67</c:v>
                </c:pt>
                <c:pt idx="149">
                  <c:v>2926.9</c:v>
                </c:pt>
                <c:pt idx="150">
                  <c:v>2906.07</c:v>
                </c:pt>
                <c:pt idx="151">
                  <c:v>2917.01</c:v>
                </c:pt>
                <c:pt idx="152">
                  <c:v>2983.62</c:v>
                </c:pt>
                <c:pt idx="153">
                  <c:v>2984.97</c:v>
                </c:pt>
                <c:pt idx="154">
                  <c:v>2975.4</c:v>
                </c:pt>
                <c:pt idx="155">
                  <c:v>3030.15</c:v>
                </c:pt>
                <c:pt idx="156">
                  <c:v>3039.67</c:v>
                </c:pt>
                <c:pt idx="157">
                  <c:v>3031.23</c:v>
                </c:pt>
                <c:pt idx="158">
                  <c:v>3013.05</c:v>
                </c:pt>
                <c:pt idx="159">
                  <c:v>2987.93</c:v>
                </c:pt>
                <c:pt idx="160">
                  <c:v>2991.33</c:v>
                </c:pt>
                <c:pt idx="161">
                  <c:v>2880.3</c:v>
                </c:pt>
                <c:pt idx="162">
                  <c:v>2970.93</c:v>
                </c:pt>
                <c:pt idx="163">
                  <c:v>2992.9</c:v>
                </c:pt>
                <c:pt idx="164">
                  <c:v>3011.67</c:v>
                </c:pt>
                <c:pt idx="165">
                  <c:v>3071.68</c:v>
                </c:pt>
                <c:pt idx="166">
                  <c:v>3034.51</c:v>
                </c:pt>
                <c:pt idx="167">
                  <c:v>2943.29</c:v>
                </c:pt>
                <c:pt idx="168">
                  <c:v>2996.76</c:v>
                </c:pt>
                <c:pt idx="169">
                  <c:v>2968.52</c:v>
                </c:pt>
                <c:pt idx="170">
                  <c:v>2923.49</c:v>
                </c:pt>
                <c:pt idx="171">
                  <c:v>2887.43</c:v>
                </c:pt>
                <c:pt idx="172">
                  <c:v>2789.25</c:v>
                </c:pt>
                <c:pt idx="173">
                  <c:v>2779.64</c:v>
                </c:pt>
                <c:pt idx="174">
                  <c:v>2728.76</c:v>
                </c:pt>
                <c:pt idx="175">
                  <c:v>2702.13</c:v>
                </c:pt>
                <c:pt idx="176">
                  <c:v>2745.62</c:v>
                </c:pt>
                <c:pt idx="177">
                  <c:v>2660.17</c:v>
                </c:pt>
                <c:pt idx="178">
                  <c:v>2722.44</c:v>
                </c:pt>
                <c:pt idx="179">
                  <c:v>2781.59</c:v>
                </c:pt>
                <c:pt idx="180">
                  <c:v>2764.91</c:v>
                </c:pt>
                <c:pt idx="181">
                  <c:v>2772.2</c:v>
                </c:pt>
                <c:pt idx="182">
                  <c:v>2747.21</c:v>
                </c:pt>
                <c:pt idx="183">
                  <c:v>2750.3</c:v>
                </c:pt>
                <c:pt idx="184">
                  <c:v>2734.52</c:v>
                </c:pt>
                <c:pt idx="185">
                  <c:v>2780.64</c:v>
                </c:pt>
                <c:pt idx="186">
                  <c:v>2763.99</c:v>
                </c:pt>
                <c:pt idx="187">
                  <c:v>2820.76</c:v>
                </c:pt>
                <c:pt idx="188">
                  <c:v>2815.37</c:v>
                </c:pt>
                <c:pt idx="189">
                  <c:v>2825.9</c:v>
                </c:pt>
                <c:pt idx="190">
                  <c:v>2796.63</c:v>
                </c:pt>
                <c:pt idx="191">
                  <c:v>2783.05</c:v>
                </c:pt>
                <c:pt idx="192">
                  <c:v>2827.28</c:v>
                </c:pt>
                <c:pt idx="193">
                  <c:v>2811.17</c:v>
                </c:pt>
                <c:pt idx="194">
                  <c:v>2819.94</c:v>
                </c:pt>
                <c:pt idx="195">
                  <c:v>2838.5</c:v>
                </c:pt>
              </c:numCache>
            </c:numRef>
          </c:val>
          <c:smooth val="0"/>
        </c:ser>
        <c:dLbls>
          <c:showLegendKey val="0"/>
          <c:showVal val="0"/>
          <c:showCatName val="0"/>
          <c:showSerName val="0"/>
          <c:showPercent val="0"/>
          <c:showBubbleSize val="0"/>
        </c:dLbls>
        <c:marker val="1"/>
        <c:smooth val="0"/>
        <c:axId val="144266368"/>
        <c:axId val="144267904"/>
      </c:lineChart>
      <c:dateAx>
        <c:axId val="144266368"/>
        <c:scaling>
          <c:orientation val="minMax"/>
        </c:scaling>
        <c:delete val="0"/>
        <c:axPos val="b"/>
        <c:numFmt formatCode="m/d/yyyy" sourceLinked="1"/>
        <c:majorTickMark val="out"/>
        <c:minorTickMark val="none"/>
        <c:tickLblPos val="nextTo"/>
        <c:crossAx val="144267904"/>
        <c:crosses val="autoZero"/>
        <c:auto val="1"/>
        <c:lblOffset val="100"/>
        <c:baseTimeUnit val="days"/>
      </c:dateAx>
      <c:valAx>
        <c:axId val="144267904"/>
        <c:scaling>
          <c:orientation val="minMax"/>
          <c:min val="2650"/>
        </c:scaling>
        <c:delete val="0"/>
        <c:axPos val="l"/>
        <c:majorGridlines/>
        <c:numFmt formatCode="#,#00.00" sourceLinked="1"/>
        <c:majorTickMark val="out"/>
        <c:minorTickMark val="none"/>
        <c:tickLblPos val="nextTo"/>
        <c:crossAx val="144266368"/>
        <c:crosses val="autoZero"/>
        <c:crossBetween val="between"/>
      </c:valAx>
    </c:plotArea>
    <c:plotVisOnly val="1"/>
    <c:dispBlanksAs val="gap"/>
    <c:showDLblsOverMax val="0"/>
  </c:chart>
  <c:spPr>
    <a:ln w="57150">
      <a:solidFill>
        <a:sysClr val="windowText" lastClr="000000"/>
      </a:solidFill>
    </a:ln>
  </c:spPr>
  <c:printSettings>
    <c:headerFooter/>
    <c:pageMargins b="0.75000000000000488" l="0.70000000000000062" r="0.70000000000000062" t="0.75000000000000488"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오일</a:t>
            </a:r>
            <a:endParaRPr lang="en-US" altLang="ko-KR" sz="1200"/>
          </a:p>
        </c:rich>
      </c:tx>
      <c:layout>
        <c:manualLayout>
          <c:xMode val="edge"/>
          <c:yMode val="edge"/>
          <c:x val="0.47414913143332871"/>
          <c:y val="4.4561103935297332E-3"/>
        </c:manualLayout>
      </c:layout>
      <c:overlay val="0"/>
    </c:title>
    <c:autoTitleDeleted val="0"/>
    <c:plotArea>
      <c:layout>
        <c:manualLayout>
          <c:layoutTarget val="inner"/>
          <c:xMode val="edge"/>
          <c:yMode val="edge"/>
          <c:x val="0.16963978456703158"/>
          <c:y val="0.13467441910240224"/>
          <c:w val="0.78423494914754288"/>
          <c:h val="0.62253717418313981"/>
        </c:manualLayout>
      </c:layout>
      <c:lineChart>
        <c:grouping val="standard"/>
        <c:varyColors val="0"/>
        <c:ser>
          <c:idx val="0"/>
          <c:order val="0"/>
          <c:marker>
            <c:symbol val="none"/>
          </c:marker>
          <c:cat>
            <c:numRef>
              <c:f>선물!$B$7:$B$80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선물!$C$7:$C$80</c:f>
              <c:numCache>
                <c:formatCode>#,#00.00</c:formatCode>
                <c:ptCount val="74"/>
                <c:pt idx="0">
                  <c:v>60.24</c:v>
                </c:pt>
                <c:pt idx="1">
                  <c:v>62.02</c:v>
                </c:pt>
                <c:pt idx="2">
                  <c:v>62.23</c:v>
                </c:pt>
                <c:pt idx="3">
                  <c:v>61.81</c:v>
                </c:pt>
                <c:pt idx="4">
                  <c:v>58.92</c:v>
                </c:pt>
                <c:pt idx="5">
                  <c:v>58.99</c:v>
                </c:pt>
                <c:pt idx="6">
                  <c:v>58.63</c:v>
                </c:pt>
                <c:pt idx="7">
                  <c:v>57.82</c:v>
                </c:pt>
                <c:pt idx="8">
                  <c:v>58.02</c:v>
                </c:pt>
                <c:pt idx="9">
                  <c:v>57.58</c:v>
                </c:pt>
                <c:pt idx="10">
                  <c:v>58.21</c:v>
                </c:pt>
                <c:pt idx="11">
                  <c:v>58.3</c:v>
                </c:pt>
                <c:pt idx="12">
                  <c:v>58.3</c:v>
                </c:pt>
                <c:pt idx="13">
                  <c:v>58.16</c:v>
                </c:pt>
                <c:pt idx="14">
                  <c:v>56.66</c:v>
                </c:pt>
                <c:pt idx="15">
                  <c:v>55.54</c:v>
                </c:pt>
                <c:pt idx="16">
                  <c:v>54.12</c:v>
                </c:pt>
                <c:pt idx="17">
                  <c:v>53.13</c:v>
                </c:pt>
                <c:pt idx="18">
                  <c:v>53.48</c:v>
                </c:pt>
                <c:pt idx="19">
                  <c:v>53.42</c:v>
                </c:pt>
                <c:pt idx="20">
                  <c:v>52.27</c:v>
                </c:pt>
                <c:pt idx="21">
                  <c:v>51.77</c:v>
                </c:pt>
                <c:pt idx="22">
                  <c:v>50.45</c:v>
                </c:pt>
                <c:pt idx="23">
                  <c:v>50.01</c:v>
                </c:pt>
                <c:pt idx="24">
                  <c:v>51.13</c:v>
                </c:pt>
                <c:pt idx="25">
                  <c:v>51.37</c:v>
                </c:pt>
                <c:pt idx="26">
                  <c:v>50.82</c:v>
                </c:pt>
                <c:pt idx="27">
                  <c:v>50.03</c:v>
                </c:pt>
                <c:pt idx="28">
                  <c:v>50.45</c:v>
                </c:pt>
                <c:pt idx="29">
                  <c:v>51.68</c:v>
                </c:pt>
                <c:pt idx="30">
                  <c:v>51.93</c:v>
                </c:pt>
                <c:pt idx="31">
                  <c:v>52.6</c:v>
                </c:pt>
                <c:pt idx="32">
                  <c:v>52.6</c:v>
                </c:pt>
                <c:pt idx="33">
                  <c:v>52.58</c:v>
                </c:pt>
                <c:pt idx="34">
                  <c:v>53.74</c:v>
                </c:pt>
                <c:pt idx="35">
                  <c:v>54.06</c:v>
                </c:pt>
                <c:pt idx="36">
                  <c:v>53.5</c:v>
                </c:pt>
                <c:pt idx="37">
                  <c:v>51.58</c:v>
                </c:pt>
                <c:pt idx="38">
                  <c:v>50.06</c:v>
                </c:pt>
                <c:pt idx="39">
                  <c:v>48.88</c:v>
                </c:pt>
                <c:pt idx="40">
                  <c:v>47.29</c:v>
                </c:pt>
                <c:pt idx="41">
                  <c:v>44.94</c:v>
                </c:pt>
                <c:pt idx="42">
                  <c:v>46.92</c:v>
                </c:pt>
                <c:pt idx="43">
                  <c:v>47.33</c:v>
                </c:pt>
                <c:pt idx="44">
                  <c:v>46.95</c:v>
                </c:pt>
                <c:pt idx="45">
                  <c:v>46.06</c:v>
                </c:pt>
                <c:pt idx="46">
                  <c:v>41.51</c:v>
                </c:pt>
                <c:pt idx="47">
                  <c:v>31.47</c:v>
                </c:pt>
                <c:pt idx="48">
                  <c:v>34.729999999999997</c:v>
                </c:pt>
                <c:pt idx="49">
                  <c:v>33.39</c:v>
                </c:pt>
                <c:pt idx="50">
                  <c:v>31.98</c:v>
                </c:pt>
                <c:pt idx="51">
                  <c:v>32.11</c:v>
                </c:pt>
                <c:pt idx="52">
                  <c:v>29</c:v>
                </c:pt>
                <c:pt idx="53">
                  <c:v>27.33</c:v>
                </c:pt>
                <c:pt idx="54">
                  <c:v>20.83</c:v>
                </c:pt>
                <c:pt idx="55">
                  <c:v>25.91</c:v>
                </c:pt>
                <c:pt idx="56">
                  <c:v>22.63</c:v>
                </c:pt>
                <c:pt idx="57">
                  <c:v>23.36</c:v>
                </c:pt>
                <c:pt idx="58">
                  <c:v>24.01</c:v>
                </c:pt>
                <c:pt idx="59">
                  <c:v>24.49</c:v>
                </c:pt>
                <c:pt idx="60">
                  <c:v>22.6</c:v>
                </c:pt>
                <c:pt idx="61">
                  <c:v>21.51</c:v>
                </c:pt>
                <c:pt idx="62">
                  <c:v>20.09</c:v>
                </c:pt>
                <c:pt idx="63">
                  <c:v>20.48</c:v>
                </c:pt>
                <c:pt idx="64">
                  <c:v>20.309999999999999</c:v>
                </c:pt>
                <c:pt idx="65">
                  <c:v>25.32</c:v>
                </c:pt>
                <c:pt idx="66">
                  <c:v>28.34</c:v>
                </c:pt>
                <c:pt idx="67">
                  <c:v>26.08</c:v>
                </c:pt>
                <c:pt idx="68">
                  <c:v>23.63</c:v>
                </c:pt>
                <c:pt idx="69">
                  <c:v>25.09</c:v>
                </c:pt>
                <c:pt idx="70">
                  <c:v>22.76</c:v>
                </c:pt>
                <c:pt idx="71">
                  <c:v>22.41</c:v>
                </c:pt>
                <c:pt idx="72">
                  <c:v>20.11</c:v>
                </c:pt>
                <c:pt idx="73">
                  <c:v>19.87</c:v>
                </c:pt>
              </c:numCache>
            </c:numRef>
          </c:val>
          <c:smooth val="0"/>
        </c:ser>
        <c:dLbls>
          <c:showLegendKey val="0"/>
          <c:showVal val="0"/>
          <c:showCatName val="0"/>
          <c:showSerName val="0"/>
          <c:showPercent val="0"/>
          <c:showBubbleSize val="0"/>
        </c:dLbls>
        <c:marker val="1"/>
        <c:smooth val="0"/>
        <c:axId val="144977920"/>
        <c:axId val="144979456"/>
      </c:lineChart>
      <c:dateAx>
        <c:axId val="144977920"/>
        <c:scaling>
          <c:orientation val="minMax"/>
        </c:scaling>
        <c:delete val="0"/>
        <c:axPos val="b"/>
        <c:numFmt formatCode="m/d/yyyy" sourceLinked="1"/>
        <c:majorTickMark val="out"/>
        <c:minorTickMark val="none"/>
        <c:tickLblPos val="nextTo"/>
        <c:txPr>
          <a:bodyPr/>
          <a:lstStyle/>
          <a:p>
            <a:pPr>
              <a:defRPr sz="1000"/>
            </a:pPr>
            <a:endParaRPr lang="ko-KR"/>
          </a:p>
        </c:txPr>
        <c:crossAx val="144979456"/>
        <c:crosses val="autoZero"/>
        <c:auto val="1"/>
        <c:lblOffset val="100"/>
        <c:baseTimeUnit val="days"/>
      </c:dateAx>
      <c:valAx>
        <c:axId val="144979456"/>
        <c:scaling>
          <c:orientation val="minMax"/>
          <c:min val="15"/>
        </c:scaling>
        <c:delete val="0"/>
        <c:axPos val="l"/>
        <c:majorGridlines/>
        <c:numFmt formatCode="#,#00.00" sourceLinked="1"/>
        <c:majorTickMark val="out"/>
        <c:minorTickMark val="none"/>
        <c:tickLblPos val="nextTo"/>
        <c:crossAx val="144977920"/>
        <c:crosses val="autoZero"/>
        <c:crossBetween val="between"/>
      </c:valAx>
    </c:plotArea>
    <c:plotVisOnly val="1"/>
    <c:dispBlanksAs val="gap"/>
    <c:showDLblsOverMax val="0"/>
  </c:chart>
  <c:spPr>
    <a:ln w="57150">
      <a:solidFill>
        <a:sysClr val="windowText" lastClr="000000"/>
      </a:solidFill>
    </a:ln>
  </c:spPr>
  <c:printSettings>
    <c:headerFooter/>
    <c:pageMargins b="0.75000000000000522" l="0.70000000000000062" r="0.70000000000000062" t="0.75000000000000522"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엔화</a:t>
            </a:r>
          </a:p>
        </c:rich>
      </c:tx>
      <c:layout/>
      <c:overlay val="0"/>
    </c:title>
    <c:autoTitleDeleted val="0"/>
    <c:plotArea>
      <c:layout/>
      <c:lineChart>
        <c:grouping val="standard"/>
        <c:varyColors val="0"/>
        <c:ser>
          <c:idx val="0"/>
          <c:order val="0"/>
          <c:marker>
            <c:symbol val="none"/>
          </c:marker>
          <c:cat>
            <c:numRef>
              <c:f>선물!$AD$7:$AD$80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선물!$AE$7:$AE$80</c:f>
              <c:numCache>
                <c:formatCode>#,#00.00</c:formatCode>
                <c:ptCount val="74"/>
                <c:pt idx="0">
                  <c:v>9295</c:v>
                </c:pt>
                <c:pt idx="1">
                  <c:v>9340.5</c:v>
                </c:pt>
                <c:pt idx="2">
                  <c:v>9302.5</c:v>
                </c:pt>
                <c:pt idx="3">
                  <c:v>9295</c:v>
                </c:pt>
                <c:pt idx="4">
                  <c:v>9235.5</c:v>
                </c:pt>
                <c:pt idx="5">
                  <c:v>9209.5</c:v>
                </c:pt>
                <c:pt idx="6">
                  <c:v>9208.5</c:v>
                </c:pt>
                <c:pt idx="7">
                  <c:v>9174.5</c:v>
                </c:pt>
                <c:pt idx="8">
                  <c:v>9168</c:v>
                </c:pt>
                <c:pt idx="9">
                  <c:v>9173.5</c:v>
                </c:pt>
                <c:pt idx="10">
                  <c:v>9153.5</c:v>
                </c:pt>
                <c:pt idx="11">
                  <c:v>9152.5</c:v>
                </c:pt>
                <c:pt idx="12">
                  <c:v>9152.5</c:v>
                </c:pt>
                <c:pt idx="13">
                  <c:v>9180.5</c:v>
                </c:pt>
                <c:pt idx="14">
                  <c:v>9172</c:v>
                </c:pt>
                <c:pt idx="15">
                  <c:v>9200</c:v>
                </c:pt>
                <c:pt idx="16">
                  <c:v>9223</c:v>
                </c:pt>
                <c:pt idx="17">
                  <c:v>9250.5</c:v>
                </c:pt>
                <c:pt idx="18">
                  <c:v>9231.5</c:v>
                </c:pt>
                <c:pt idx="19">
                  <c:v>9238.5</c:v>
                </c:pt>
                <c:pt idx="20">
                  <c:v>9258.5</c:v>
                </c:pt>
                <c:pt idx="21">
                  <c:v>9294</c:v>
                </c:pt>
                <c:pt idx="22">
                  <c:v>9267</c:v>
                </c:pt>
                <c:pt idx="23">
                  <c:v>9196.5</c:v>
                </c:pt>
                <c:pt idx="24">
                  <c:v>9168</c:v>
                </c:pt>
                <c:pt idx="25">
                  <c:v>9154.5</c:v>
                </c:pt>
                <c:pt idx="26">
                  <c:v>9174</c:v>
                </c:pt>
                <c:pt idx="27">
                  <c:v>9177</c:v>
                </c:pt>
                <c:pt idx="28">
                  <c:v>9173</c:v>
                </c:pt>
                <c:pt idx="29">
                  <c:v>9145</c:v>
                </c:pt>
                <c:pt idx="30">
                  <c:v>9166</c:v>
                </c:pt>
                <c:pt idx="31">
                  <c:v>9169</c:v>
                </c:pt>
                <c:pt idx="32">
                  <c:v>9169</c:v>
                </c:pt>
                <c:pt idx="33">
                  <c:v>9160</c:v>
                </c:pt>
                <c:pt idx="34">
                  <c:v>9019.5</c:v>
                </c:pt>
                <c:pt idx="35">
                  <c:v>8978.5</c:v>
                </c:pt>
                <c:pt idx="36">
                  <c:v>9014</c:v>
                </c:pt>
                <c:pt idx="37">
                  <c:v>9083</c:v>
                </c:pt>
                <c:pt idx="38">
                  <c:v>9137.5</c:v>
                </c:pt>
                <c:pt idx="39">
                  <c:v>9125.5</c:v>
                </c:pt>
                <c:pt idx="40">
                  <c:v>9146</c:v>
                </c:pt>
                <c:pt idx="41">
                  <c:v>9322.5</c:v>
                </c:pt>
                <c:pt idx="42">
                  <c:v>9316.5</c:v>
                </c:pt>
                <c:pt idx="43">
                  <c:v>9364</c:v>
                </c:pt>
                <c:pt idx="44">
                  <c:v>9356</c:v>
                </c:pt>
                <c:pt idx="45">
                  <c:v>9436</c:v>
                </c:pt>
                <c:pt idx="46">
                  <c:v>9543</c:v>
                </c:pt>
                <c:pt idx="47">
                  <c:v>9832.5</c:v>
                </c:pt>
                <c:pt idx="48">
                  <c:v>9549.5</c:v>
                </c:pt>
                <c:pt idx="49">
                  <c:v>9595.5</c:v>
                </c:pt>
                <c:pt idx="50">
                  <c:v>9538</c:v>
                </c:pt>
                <c:pt idx="51">
                  <c:v>9301</c:v>
                </c:pt>
                <c:pt idx="52">
                  <c:v>9479.5</c:v>
                </c:pt>
                <c:pt idx="53">
                  <c:v>9316.5</c:v>
                </c:pt>
                <c:pt idx="54">
                  <c:v>9306.5</c:v>
                </c:pt>
                <c:pt idx="55">
                  <c:v>9092.5</c:v>
                </c:pt>
                <c:pt idx="56">
                  <c:v>9036</c:v>
                </c:pt>
                <c:pt idx="57">
                  <c:v>9017.5</c:v>
                </c:pt>
                <c:pt idx="58">
                  <c:v>9024</c:v>
                </c:pt>
                <c:pt idx="59">
                  <c:v>9025</c:v>
                </c:pt>
                <c:pt idx="60">
                  <c:v>9193</c:v>
                </c:pt>
                <c:pt idx="61">
                  <c:v>9319.5</c:v>
                </c:pt>
                <c:pt idx="62">
                  <c:v>9297</c:v>
                </c:pt>
                <c:pt idx="63">
                  <c:v>9319.5</c:v>
                </c:pt>
                <c:pt idx="64">
                  <c:v>9352.5</c:v>
                </c:pt>
                <c:pt idx="65">
                  <c:v>9293</c:v>
                </c:pt>
                <c:pt idx="66">
                  <c:v>9254.5</c:v>
                </c:pt>
                <c:pt idx="67">
                  <c:v>9186.5</c:v>
                </c:pt>
                <c:pt idx="68">
                  <c:v>9206</c:v>
                </c:pt>
                <c:pt idx="69">
                  <c:v>9208</c:v>
                </c:pt>
                <c:pt idx="70">
                  <c:v>9244.5</c:v>
                </c:pt>
                <c:pt idx="71">
                  <c:v>9303.5</c:v>
                </c:pt>
                <c:pt idx="72">
                  <c:v>9347</c:v>
                </c:pt>
                <c:pt idx="73">
                  <c:v>9320.5</c:v>
                </c:pt>
              </c:numCache>
            </c:numRef>
          </c:val>
          <c:smooth val="0"/>
        </c:ser>
        <c:dLbls>
          <c:showLegendKey val="0"/>
          <c:showVal val="0"/>
          <c:showCatName val="0"/>
          <c:showSerName val="0"/>
          <c:showPercent val="0"/>
          <c:showBubbleSize val="0"/>
        </c:dLbls>
        <c:marker val="1"/>
        <c:smooth val="0"/>
        <c:axId val="144995840"/>
        <c:axId val="144997376"/>
      </c:lineChart>
      <c:dateAx>
        <c:axId val="144995840"/>
        <c:scaling>
          <c:orientation val="minMax"/>
        </c:scaling>
        <c:delete val="0"/>
        <c:axPos val="b"/>
        <c:numFmt formatCode="m/d/yyyy" sourceLinked="1"/>
        <c:majorTickMark val="out"/>
        <c:minorTickMark val="none"/>
        <c:tickLblPos val="nextTo"/>
        <c:crossAx val="144997376"/>
        <c:crosses val="autoZero"/>
        <c:auto val="1"/>
        <c:lblOffset val="100"/>
        <c:baseTimeUnit val="days"/>
      </c:dateAx>
      <c:valAx>
        <c:axId val="144997376"/>
        <c:scaling>
          <c:orientation val="minMax"/>
          <c:max val="9900"/>
          <c:min val="8900"/>
        </c:scaling>
        <c:delete val="0"/>
        <c:axPos val="l"/>
        <c:majorGridlines/>
        <c:numFmt formatCode="#,#00.00" sourceLinked="1"/>
        <c:majorTickMark val="out"/>
        <c:minorTickMark val="none"/>
        <c:tickLblPos val="nextTo"/>
        <c:crossAx val="144995840"/>
        <c:crosses val="autoZero"/>
        <c:crossBetween val="between"/>
      </c:valAx>
    </c:plotArea>
    <c:plotVisOnly val="1"/>
    <c:dispBlanksAs val="gap"/>
    <c:showDLblsOverMax val="0"/>
  </c:chart>
  <c:spPr>
    <a:ln w="57150">
      <a:solidFill>
        <a:sysClr val="windowText" lastClr="000000"/>
      </a:solidFill>
    </a:ln>
  </c:spPr>
  <c:printSettings>
    <c:headerFooter/>
    <c:pageMargins b="0.75000000000000544" l="0.70000000000000062" r="0.70000000000000062" t="0.75000000000000544"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200"/>
              <a:t>S&amp;P</a:t>
            </a:r>
            <a:endParaRPr lang="ko-KR" altLang="en-US" sz="1200"/>
          </a:p>
        </c:rich>
      </c:tx>
      <c:layout>
        <c:manualLayout>
          <c:xMode val="edge"/>
          <c:yMode val="edge"/>
          <c:x val="0.47290369932067305"/>
          <c:y val="2.9426975685440036E-2"/>
        </c:manualLayout>
      </c:layout>
      <c:overlay val="0"/>
    </c:title>
    <c:autoTitleDeleted val="0"/>
    <c:plotArea>
      <c:layout/>
      <c:lineChart>
        <c:grouping val="standard"/>
        <c:varyColors val="0"/>
        <c:ser>
          <c:idx val="0"/>
          <c:order val="0"/>
          <c:marker>
            <c:symbol val="none"/>
          </c:marker>
          <c:cat>
            <c:numRef>
              <c:f>선물!$V$7:$V$80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선물!$W$7:$W$80</c:f>
              <c:numCache>
                <c:formatCode>#,#00.00</c:formatCode>
                <c:ptCount val="74"/>
                <c:pt idx="0">
                  <c:v>3259</c:v>
                </c:pt>
                <c:pt idx="1">
                  <c:v>3235.2</c:v>
                </c:pt>
                <c:pt idx="2">
                  <c:v>3243.5</c:v>
                </c:pt>
                <c:pt idx="3">
                  <c:v>3235.3</c:v>
                </c:pt>
                <c:pt idx="4">
                  <c:v>3260.5</c:v>
                </c:pt>
                <c:pt idx="5">
                  <c:v>3276.2</c:v>
                </c:pt>
                <c:pt idx="6">
                  <c:v>3265</c:v>
                </c:pt>
                <c:pt idx="7">
                  <c:v>3290.1</c:v>
                </c:pt>
                <c:pt idx="8">
                  <c:v>3288.3</c:v>
                </c:pt>
                <c:pt idx="9">
                  <c:v>3294.3</c:v>
                </c:pt>
                <c:pt idx="10">
                  <c:v>3317</c:v>
                </c:pt>
                <c:pt idx="11">
                  <c:v>3325.5</c:v>
                </c:pt>
                <c:pt idx="12">
                  <c:v>3325.5</c:v>
                </c:pt>
                <c:pt idx="13">
                  <c:v>3320.1</c:v>
                </c:pt>
                <c:pt idx="14">
                  <c:v>3320.4</c:v>
                </c:pt>
                <c:pt idx="15">
                  <c:v>3326.6</c:v>
                </c:pt>
                <c:pt idx="16">
                  <c:v>3294</c:v>
                </c:pt>
                <c:pt idx="17">
                  <c:v>3239.7</c:v>
                </c:pt>
                <c:pt idx="18">
                  <c:v>3278.6</c:v>
                </c:pt>
                <c:pt idx="19">
                  <c:v>3272.7</c:v>
                </c:pt>
                <c:pt idx="20">
                  <c:v>3289.9</c:v>
                </c:pt>
                <c:pt idx="21">
                  <c:v>3223.5</c:v>
                </c:pt>
                <c:pt idx="22">
                  <c:v>3245.4</c:v>
                </c:pt>
                <c:pt idx="23">
                  <c:v>3299.7</c:v>
                </c:pt>
                <c:pt idx="24">
                  <c:v>3335.3</c:v>
                </c:pt>
                <c:pt idx="25">
                  <c:v>3345.6</c:v>
                </c:pt>
                <c:pt idx="26">
                  <c:v>3325.6</c:v>
                </c:pt>
                <c:pt idx="27">
                  <c:v>3353</c:v>
                </c:pt>
                <c:pt idx="28">
                  <c:v>3357.7</c:v>
                </c:pt>
                <c:pt idx="29">
                  <c:v>3380.9</c:v>
                </c:pt>
                <c:pt idx="30">
                  <c:v>3377.9</c:v>
                </c:pt>
                <c:pt idx="31">
                  <c:v>3381.5</c:v>
                </c:pt>
                <c:pt idx="32">
                  <c:v>3381.5</c:v>
                </c:pt>
                <c:pt idx="33">
                  <c:v>3369.8</c:v>
                </c:pt>
                <c:pt idx="34">
                  <c:v>3387.9</c:v>
                </c:pt>
                <c:pt idx="35">
                  <c:v>3369.7</c:v>
                </c:pt>
                <c:pt idx="36">
                  <c:v>3339.5</c:v>
                </c:pt>
                <c:pt idx="37">
                  <c:v>3225.6</c:v>
                </c:pt>
                <c:pt idx="38">
                  <c:v>3131.3</c:v>
                </c:pt>
                <c:pt idx="39">
                  <c:v>3108.6</c:v>
                </c:pt>
                <c:pt idx="40">
                  <c:v>2953.7</c:v>
                </c:pt>
                <c:pt idx="41">
                  <c:v>2945.6</c:v>
                </c:pt>
                <c:pt idx="42">
                  <c:v>3059.6</c:v>
                </c:pt>
                <c:pt idx="43">
                  <c:v>2989.4</c:v>
                </c:pt>
                <c:pt idx="44">
                  <c:v>3107</c:v>
                </c:pt>
                <c:pt idx="45">
                  <c:v>3006.4</c:v>
                </c:pt>
                <c:pt idx="46">
                  <c:v>2953.8</c:v>
                </c:pt>
                <c:pt idx="47">
                  <c:v>2735.2</c:v>
                </c:pt>
                <c:pt idx="48">
                  <c:v>2854.3</c:v>
                </c:pt>
                <c:pt idx="49">
                  <c:v>2728.9</c:v>
                </c:pt>
                <c:pt idx="50">
                  <c:v>2456</c:v>
                </c:pt>
                <c:pt idx="51">
                  <c:v>2683.9</c:v>
                </c:pt>
                <c:pt idx="52">
                  <c:v>2405.3000000000002</c:v>
                </c:pt>
                <c:pt idx="53">
                  <c:v>2485.5</c:v>
                </c:pt>
                <c:pt idx="54">
                  <c:v>2401.4</c:v>
                </c:pt>
                <c:pt idx="55">
                  <c:v>2389.1</c:v>
                </c:pt>
                <c:pt idx="56">
                  <c:v>2288.5</c:v>
                </c:pt>
                <c:pt idx="57">
                  <c:v>2220.4</c:v>
                </c:pt>
                <c:pt idx="58">
                  <c:v>2438.1</c:v>
                </c:pt>
                <c:pt idx="59">
                  <c:v>2467</c:v>
                </c:pt>
                <c:pt idx="60">
                  <c:v>2608</c:v>
                </c:pt>
                <c:pt idx="61">
                  <c:v>2524.1</c:v>
                </c:pt>
                <c:pt idx="62">
                  <c:v>2611.1999999999998</c:v>
                </c:pt>
                <c:pt idx="63">
                  <c:v>2569.6999999999998</c:v>
                </c:pt>
                <c:pt idx="64">
                  <c:v>2448</c:v>
                </c:pt>
                <c:pt idx="65">
                  <c:v>2516.4</c:v>
                </c:pt>
                <c:pt idx="66">
                  <c:v>2482.6999999999998</c:v>
                </c:pt>
                <c:pt idx="67">
                  <c:v>2644.6</c:v>
                </c:pt>
                <c:pt idx="68">
                  <c:v>2642</c:v>
                </c:pt>
                <c:pt idx="69">
                  <c:v>2734.9</c:v>
                </c:pt>
                <c:pt idx="70">
                  <c:v>2779.8</c:v>
                </c:pt>
                <c:pt idx="71">
                  <c:v>2759.2</c:v>
                </c:pt>
                <c:pt idx="72">
                  <c:v>2843.1</c:v>
                </c:pt>
                <c:pt idx="73">
                  <c:v>2794.75</c:v>
                </c:pt>
              </c:numCache>
            </c:numRef>
          </c:val>
          <c:smooth val="0"/>
        </c:ser>
        <c:dLbls>
          <c:showLegendKey val="0"/>
          <c:showVal val="0"/>
          <c:showCatName val="0"/>
          <c:showSerName val="0"/>
          <c:showPercent val="0"/>
          <c:showBubbleSize val="0"/>
        </c:dLbls>
        <c:marker val="1"/>
        <c:smooth val="0"/>
        <c:axId val="145029760"/>
        <c:axId val="144572800"/>
      </c:lineChart>
      <c:dateAx>
        <c:axId val="145029760"/>
        <c:scaling>
          <c:orientation val="minMax"/>
        </c:scaling>
        <c:delete val="0"/>
        <c:axPos val="b"/>
        <c:numFmt formatCode="m/d/yyyy" sourceLinked="1"/>
        <c:majorTickMark val="out"/>
        <c:minorTickMark val="none"/>
        <c:tickLblPos val="nextTo"/>
        <c:crossAx val="144572800"/>
        <c:crosses val="autoZero"/>
        <c:auto val="1"/>
        <c:lblOffset val="100"/>
        <c:baseTimeUnit val="days"/>
      </c:dateAx>
      <c:valAx>
        <c:axId val="144572800"/>
        <c:scaling>
          <c:orientation val="minMax"/>
          <c:min val="2200"/>
        </c:scaling>
        <c:delete val="0"/>
        <c:axPos val="l"/>
        <c:majorGridlines/>
        <c:numFmt formatCode="#,#00.00" sourceLinked="1"/>
        <c:majorTickMark val="out"/>
        <c:minorTickMark val="none"/>
        <c:tickLblPos val="nextTo"/>
        <c:crossAx val="145029760"/>
        <c:crosses val="autoZero"/>
        <c:crossBetween val="between"/>
      </c:valAx>
    </c:plotArea>
    <c:plotVisOnly val="1"/>
    <c:dispBlanksAs val="gap"/>
    <c:showDLblsOverMax val="0"/>
  </c:chart>
  <c:spPr>
    <a:ln w="57150">
      <a:solidFill>
        <a:sysClr val="windowText" lastClr="000000"/>
      </a:solidFill>
    </a:ln>
  </c:spPr>
  <c:printSettings>
    <c:headerFooter/>
    <c:pageMargins b="0.75000000000000544" l="0.70000000000000062" r="0.70000000000000062" t="0.75000000000000544"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나스닥</a:t>
            </a:r>
          </a:p>
        </c:rich>
      </c:tx>
      <c:layout/>
      <c:overlay val="0"/>
    </c:title>
    <c:autoTitleDeleted val="0"/>
    <c:plotArea>
      <c:layout/>
      <c:lineChart>
        <c:grouping val="standard"/>
        <c:varyColors val="0"/>
        <c:ser>
          <c:idx val="0"/>
          <c:order val="0"/>
          <c:marker>
            <c:symbol val="none"/>
          </c:marker>
          <c:cat>
            <c:numRef>
              <c:f>선물!$AP$7:$AP$80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선물!$AQ$7:$AQ$80</c:f>
              <c:numCache>
                <c:formatCode>#,#00.00</c:formatCode>
                <c:ptCount val="74"/>
                <c:pt idx="0">
                  <c:v>8910.5</c:v>
                </c:pt>
                <c:pt idx="1">
                  <c:v>8828.25</c:v>
                </c:pt>
                <c:pt idx="2">
                  <c:v>8865.5</c:v>
                </c:pt>
                <c:pt idx="3">
                  <c:v>8871.25</c:v>
                </c:pt>
                <c:pt idx="4">
                  <c:v>8962.5</c:v>
                </c:pt>
                <c:pt idx="5">
                  <c:v>9027.75</c:v>
                </c:pt>
                <c:pt idx="6">
                  <c:v>8996.75</c:v>
                </c:pt>
                <c:pt idx="7">
                  <c:v>9107.25</c:v>
                </c:pt>
                <c:pt idx="8">
                  <c:v>9082</c:v>
                </c:pt>
                <c:pt idx="9">
                  <c:v>9079.25</c:v>
                </c:pt>
                <c:pt idx="10">
                  <c:v>9153</c:v>
                </c:pt>
                <c:pt idx="11">
                  <c:v>9194.25</c:v>
                </c:pt>
                <c:pt idx="12">
                  <c:v>9194.25</c:v>
                </c:pt>
                <c:pt idx="13">
                  <c:v>9189</c:v>
                </c:pt>
                <c:pt idx="14">
                  <c:v>9215</c:v>
                </c:pt>
                <c:pt idx="15">
                  <c:v>9267.75</c:v>
                </c:pt>
                <c:pt idx="16">
                  <c:v>9164</c:v>
                </c:pt>
                <c:pt idx="17">
                  <c:v>8973.25</c:v>
                </c:pt>
                <c:pt idx="18">
                  <c:v>9124</c:v>
                </c:pt>
                <c:pt idx="19">
                  <c:v>9117.75</c:v>
                </c:pt>
                <c:pt idx="20">
                  <c:v>9234.75</c:v>
                </c:pt>
                <c:pt idx="21">
                  <c:v>9014.5</c:v>
                </c:pt>
                <c:pt idx="22">
                  <c:v>9132</c:v>
                </c:pt>
                <c:pt idx="23">
                  <c:v>9374</c:v>
                </c:pt>
                <c:pt idx="24">
                  <c:v>9401</c:v>
                </c:pt>
                <c:pt idx="25">
                  <c:v>9475.25</c:v>
                </c:pt>
                <c:pt idx="26">
                  <c:v>9428.5</c:v>
                </c:pt>
                <c:pt idx="27">
                  <c:v>9546</c:v>
                </c:pt>
                <c:pt idx="28">
                  <c:v>9546.75</c:v>
                </c:pt>
                <c:pt idx="29">
                  <c:v>9646</c:v>
                </c:pt>
                <c:pt idx="30">
                  <c:v>9633</c:v>
                </c:pt>
                <c:pt idx="31">
                  <c:v>9652.25</c:v>
                </c:pt>
                <c:pt idx="32">
                  <c:v>9652.25</c:v>
                </c:pt>
                <c:pt idx="33">
                  <c:v>9656</c:v>
                </c:pt>
                <c:pt idx="34">
                  <c:v>9754.25</c:v>
                </c:pt>
                <c:pt idx="35">
                  <c:v>9644.75</c:v>
                </c:pt>
                <c:pt idx="36">
                  <c:v>9477.5</c:v>
                </c:pt>
                <c:pt idx="37">
                  <c:v>9109</c:v>
                </c:pt>
                <c:pt idx="38">
                  <c:v>8871</c:v>
                </c:pt>
                <c:pt idx="39">
                  <c:v>8867.25</c:v>
                </c:pt>
                <c:pt idx="40">
                  <c:v>8396.75</c:v>
                </c:pt>
                <c:pt idx="41">
                  <c:v>8460.25</c:v>
                </c:pt>
                <c:pt idx="42">
                  <c:v>8797.25</c:v>
                </c:pt>
                <c:pt idx="43">
                  <c:v>8582.75</c:v>
                </c:pt>
                <c:pt idx="44">
                  <c:v>8895.25</c:v>
                </c:pt>
                <c:pt idx="45">
                  <c:v>8645.25</c:v>
                </c:pt>
                <c:pt idx="46">
                  <c:v>8495</c:v>
                </c:pt>
                <c:pt idx="47">
                  <c:v>7938.5</c:v>
                </c:pt>
                <c:pt idx="48">
                  <c:v>8320.25</c:v>
                </c:pt>
                <c:pt idx="49">
                  <c:v>7992</c:v>
                </c:pt>
                <c:pt idx="50">
                  <c:v>7201.75</c:v>
                </c:pt>
                <c:pt idx="51">
                  <c:v>7900.75</c:v>
                </c:pt>
                <c:pt idx="52">
                  <c:v>7040.5</c:v>
                </c:pt>
                <c:pt idx="53">
                  <c:v>7392.25</c:v>
                </c:pt>
                <c:pt idx="54">
                  <c:v>7205.5</c:v>
                </c:pt>
                <c:pt idx="55">
                  <c:v>7273.5</c:v>
                </c:pt>
                <c:pt idx="56">
                  <c:v>6969</c:v>
                </c:pt>
                <c:pt idx="57">
                  <c:v>6984.5</c:v>
                </c:pt>
                <c:pt idx="58">
                  <c:v>7554.75</c:v>
                </c:pt>
                <c:pt idx="59">
                  <c:v>7467.75</c:v>
                </c:pt>
                <c:pt idx="60">
                  <c:v>7844</c:v>
                </c:pt>
                <c:pt idx="61">
                  <c:v>7568.5</c:v>
                </c:pt>
                <c:pt idx="62">
                  <c:v>7854.75</c:v>
                </c:pt>
                <c:pt idx="63">
                  <c:v>7786.25</c:v>
                </c:pt>
                <c:pt idx="64">
                  <c:v>7438.75</c:v>
                </c:pt>
                <c:pt idx="65">
                  <c:v>7627.25</c:v>
                </c:pt>
                <c:pt idx="66">
                  <c:v>7522.75</c:v>
                </c:pt>
                <c:pt idx="67">
                  <c:v>8029.75</c:v>
                </c:pt>
                <c:pt idx="68">
                  <c:v>8012</c:v>
                </c:pt>
                <c:pt idx="69">
                  <c:v>8189.75</c:v>
                </c:pt>
                <c:pt idx="70">
                  <c:v>8227.5</c:v>
                </c:pt>
                <c:pt idx="71">
                  <c:v>8327.25</c:v>
                </c:pt>
                <c:pt idx="72">
                  <c:v>8692.5</c:v>
                </c:pt>
                <c:pt idx="73">
                  <c:v>8572.75</c:v>
                </c:pt>
              </c:numCache>
            </c:numRef>
          </c:val>
          <c:smooth val="0"/>
        </c:ser>
        <c:dLbls>
          <c:showLegendKey val="0"/>
          <c:showVal val="0"/>
          <c:showCatName val="0"/>
          <c:showSerName val="0"/>
          <c:showPercent val="0"/>
          <c:showBubbleSize val="0"/>
        </c:dLbls>
        <c:marker val="1"/>
        <c:smooth val="0"/>
        <c:axId val="144601088"/>
        <c:axId val="144602624"/>
      </c:lineChart>
      <c:dateAx>
        <c:axId val="144601088"/>
        <c:scaling>
          <c:orientation val="minMax"/>
        </c:scaling>
        <c:delete val="0"/>
        <c:axPos val="b"/>
        <c:numFmt formatCode="m/d/yyyy" sourceLinked="1"/>
        <c:majorTickMark val="out"/>
        <c:minorTickMark val="none"/>
        <c:tickLblPos val="nextTo"/>
        <c:crossAx val="144602624"/>
        <c:crosses val="autoZero"/>
        <c:auto val="1"/>
        <c:lblOffset val="100"/>
        <c:baseTimeUnit val="days"/>
      </c:dateAx>
      <c:valAx>
        <c:axId val="144602624"/>
        <c:scaling>
          <c:orientation val="minMax"/>
          <c:min val="6000"/>
        </c:scaling>
        <c:delete val="0"/>
        <c:axPos val="l"/>
        <c:majorGridlines/>
        <c:numFmt formatCode="#,#00.00" sourceLinked="1"/>
        <c:majorTickMark val="out"/>
        <c:minorTickMark val="none"/>
        <c:tickLblPos val="nextTo"/>
        <c:crossAx val="144601088"/>
        <c:crosses val="autoZero"/>
        <c:crossBetween val="between"/>
      </c:valAx>
    </c:plotArea>
    <c:plotVisOnly val="1"/>
    <c:dispBlanksAs val="gap"/>
    <c:showDLblsOverMax val="0"/>
  </c:chart>
  <c:spPr>
    <a:ln w="57150">
      <a:solidFill>
        <a:schemeClr val="tx1"/>
      </a:solidFill>
    </a:ln>
  </c:spPr>
  <c:printSettings>
    <c:headerFooter/>
    <c:pageMargins b="0.75000000000000533" l="0.70000000000000062" r="0.70000000000000062" t="0.750000000000005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ko-KR" sz="1100"/>
              <a:t>코스닥</a:t>
            </a:r>
            <a:endParaRPr lang="en-US" sz="1100"/>
          </a:p>
        </c:rich>
      </c:tx>
      <c:layout/>
      <c:overlay val="0"/>
    </c:title>
    <c:autoTitleDeleted val="0"/>
    <c:plotArea>
      <c:layout/>
      <c:barChart>
        <c:barDir val="bar"/>
        <c:grouping val="clustered"/>
        <c:varyColors val="0"/>
        <c:ser>
          <c:idx val="0"/>
          <c:order val="0"/>
          <c:invertIfNegative val="0"/>
          <c:dPt>
            <c:idx val="0"/>
            <c:invertIfNegative val="0"/>
            <c:bubble3D val="0"/>
            <c:spPr>
              <a:solidFill>
                <a:srgbClr val="FF0000"/>
              </a:solidFill>
            </c:spPr>
          </c:dPt>
          <c:dPt>
            <c:idx val="3"/>
            <c:invertIfNegative val="0"/>
            <c:bubble3D val="0"/>
            <c:spPr>
              <a:solidFill>
                <a:srgbClr val="D85ECC"/>
              </a:solidFill>
            </c:spPr>
          </c:dPt>
          <c:dPt>
            <c:idx val="4"/>
            <c:invertIfNegative val="0"/>
            <c:bubble3D val="0"/>
            <c:spPr>
              <a:solidFill>
                <a:srgbClr val="D85ECC"/>
              </a:solidFill>
            </c:spPr>
          </c:dPt>
          <c:dPt>
            <c:idx val="5"/>
            <c:invertIfNegative val="0"/>
            <c:bubble3D val="0"/>
            <c:spPr>
              <a:solidFill>
                <a:srgbClr val="D85ECC"/>
              </a:solidFill>
            </c:spPr>
          </c:dPt>
          <c:dPt>
            <c:idx val="6"/>
            <c:invertIfNegative val="0"/>
            <c:bubble3D val="0"/>
            <c:spPr>
              <a:solidFill>
                <a:schemeClr val="accent1">
                  <a:lumMod val="40000"/>
                  <a:lumOff val="60000"/>
                </a:schemeClr>
              </a:solidFill>
            </c:spPr>
          </c:dPt>
          <c:dPt>
            <c:idx val="7"/>
            <c:invertIfNegative val="0"/>
            <c:bubble3D val="0"/>
            <c:spPr>
              <a:solidFill>
                <a:schemeClr val="accent1">
                  <a:lumMod val="40000"/>
                  <a:lumOff val="60000"/>
                </a:schemeClr>
              </a:solidFill>
            </c:spPr>
          </c:dPt>
          <c:dPt>
            <c:idx val="8"/>
            <c:invertIfNegative val="0"/>
            <c:bubble3D val="0"/>
            <c:spPr>
              <a:solidFill>
                <a:schemeClr val="accent1">
                  <a:lumMod val="40000"/>
                  <a:lumOff val="60000"/>
                </a:schemeClr>
              </a:solidFill>
            </c:spPr>
          </c:dPt>
          <c:dPt>
            <c:idx val="9"/>
            <c:invertIfNegative val="0"/>
            <c:bubble3D val="0"/>
            <c:spPr>
              <a:solidFill>
                <a:schemeClr val="accent1"/>
              </a:solidFill>
            </c:spPr>
          </c:dPt>
          <c:dPt>
            <c:idx val="10"/>
            <c:invertIfNegative val="0"/>
            <c:bubble3D val="0"/>
            <c:spPr>
              <a:solidFill>
                <a:srgbClr val="FF0000"/>
              </a:solidFill>
            </c:spPr>
          </c:dPt>
          <c:dPt>
            <c:idx val="11"/>
            <c:invertIfNegative val="0"/>
            <c:bubble3D val="0"/>
            <c:spPr>
              <a:solidFill>
                <a:srgbClr val="92D050"/>
              </a:solidFill>
            </c:spPr>
          </c:dPt>
          <c:dPt>
            <c:idx val="12"/>
            <c:invertIfNegative val="0"/>
            <c:bubble3D val="0"/>
            <c:spPr>
              <a:solidFill>
                <a:srgbClr val="92D050"/>
              </a:solidFill>
            </c:spPr>
          </c:dPt>
          <c:dLbls>
            <c:dLbl>
              <c:idx val="0"/>
              <c:spPr>
                <a:solidFill>
                  <a:srgbClr val="FF0000"/>
                </a:solidFill>
              </c:spPr>
              <c:txPr>
                <a:bodyPr/>
                <a:lstStyle/>
                <a:p>
                  <a:pPr>
                    <a:defRPr sz="1200"/>
                  </a:pPr>
                  <a:endParaRPr lang="ko-KR"/>
                </a:p>
              </c:txPr>
              <c:dLblPos val="ctr"/>
              <c:showLegendKey val="0"/>
              <c:showVal val="1"/>
              <c:showCatName val="0"/>
              <c:showSerName val="0"/>
              <c:showPercent val="0"/>
              <c:showBubbleSize val="0"/>
            </c:dLbl>
            <c:txPr>
              <a:bodyPr/>
              <a:lstStyle/>
              <a:p>
                <a:pPr>
                  <a:defRPr sz="1100"/>
                </a:pPr>
                <a:endParaRPr lang="ko-KR"/>
              </a:p>
            </c:txPr>
            <c:dLblPos val="ctr"/>
            <c:showLegendKey val="0"/>
            <c:showVal val="1"/>
            <c:showCatName val="0"/>
            <c:showSerName val="0"/>
            <c:showPercent val="0"/>
            <c:showBubbleSize val="0"/>
            <c:showLeaderLines val="0"/>
          </c:dLbls>
          <c:cat>
            <c:strRef>
              <c:f>(국내!$B$209,국내!$B$214:$B$227)</c:f>
              <c:strCache>
                <c:ptCount val="15"/>
                <c:pt idx="0">
                  <c:v>현재지수</c:v>
                </c:pt>
                <c:pt idx="1">
                  <c:v>38% 조정</c:v>
                </c:pt>
                <c:pt idx="2">
                  <c:v>50% 조정</c:v>
                </c:pt>
                <c:pt idx="3">
                  <c:v>80하단</c:v>
                </c:pt>
                <c:pt idx="4">
                  <c:v>80중단</c:v>
                </c:pt>
                <c:pt idx="5">
                  <c:v>80상단</c:v>
                </c:pt>
                <c:pt idx="6">
                  <c:v>240하단</c:v>
                </c:pt>
                <c:pt idx="7">
                  <c:v>240중단</c:v>
                </c:pt>
                <c:pt idx="8">
                  <c:v>240상단</c:v>
                </c:pt>
                <c:pt idx="9">
                  <c:v>20일선</c:v>
                </c:pt>
                <c:pt idx="10">
                  <c:v>5일선</c:v>
                </c:pt>
                <c:pt idx="11">
                  <c:v>전고점</c:v>
                </c:pt>
                <c:pt idx="12">
                  <c:v>전전고점</c:v>
                </c:pt>
                <c:pt idx="13">
                  <c:v>하락추세선</c:v>
                </c:pt>
                <c:pt idx="14">
                  <c:v>상승추세선</c:v>
                </c:pt>
              </c:strCache>
            </c:strRef>
          </c:cat>
          <c:val>
            <c:numRef>
              <c:f>(국내!$E$209,국내!$E$214:$E$227)</c:f>
              <c:numCache>
                <c:formatCode>#,#00.00</c:formatCode>
                <c:ptCount val="15"/>
                <c:pt idx="0">
                  <c:v>637.82000000000005</c:v>
                </c:pt>
                <c:pt idx="1">
                  <c:v>431.67500000000001</c:v>
                </c:pt>
                <c:pt idx="2">
                  <c:v>348.125</c:v>
                </c:pt>
              </c:numCache>
            </c:numRef>
          </c:val>
        </c:ser>
        <c:dLbls>
          <c:showLegendKey val="0"/>
          <c:showVal val="1"/>
          <c:showCatName val="0"/>
          <c:showSerName val="0"/>
          <c:showPercent val="0"/>
          <c:showBubbleSize val="0"/>
        </c:dLbls>
        <c:gapWidth val="150"/>
        <c:axId val="140271616"/>
        <c:axId val="140273152"/>
      </c:barChart>
      <c:catAx>
        <c:axId val="140271616"/>
        <c:scaling>
          <c:orientation val="minMax"/>
        </c:scaling>
        <c:delete val="0"/>
        <c:axPos val="l"/>
        <c:majorTickMark val="out"/>
        <c:minorTickMark val="none"/>
        <c:tickLblPos val="nextTo"/>
        <c:crossAx val="140273152"/>
        <c:crosses val="autoZero"/>
        <c:auto val="1"/>
        <c:lblAlgn val="ctr"/>
        <c:lblOffset val="100"/>
        <c:noMultiLvlLbl val="0"/>
      </c:catAx>
      <c:valAx>
        <c:axId val="140273152"/>
        <c:scaling>
          <c:orientation val="minMax"/>
        </c:scaling>
        <c:delete val="1"/>
        <c:axPos val="b"/>
        <c:majorGridlines/>
        <c:numFmt formatCode="#,#00.00" sourceLinked="1"/>
        <c:majorTickMark val="out"/>
        <c:minorTickMark val="none"/>
        <c:tickLblPos val="none"/>
        <c:crossAx val="140271616"/>
        <c:crosses val="autoZero"/>
        <c:crossBetween val="between"/>
      </c:valAx>
    </c:plotArea>
    <c:plotVisOnly val="1"/>
    <c:dispBlanksAs val="gap"/>
    <c:showDLblsOverMax val="0"/>
  </c:chart>
  <c:spPr>
    <a:ln w="76200">
      <a:solidFill>
        <a:sysClr val="windowText" lastClr="000000"/>
      </a:solidFill>
    </a:ln>
  </c:spPr>
  <c:printSettings>
    <c:headerFooter/>
    <c:pageMargins b="0.75000000000000422" l="0.70000000000000062" r="0.70000000000000062" t="0.75000000000000422"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골드</a:t>
            </a:r>
          </a:p>
        </c:rich>
      </c:tx>
      <c:layout/>
      <c:overlay val="0"/>
    </c:title>
    <c:autoTitleDeleted val="0"/>
    <c:plotArea>
      <c:layout/>
      <c:lineChart>
        <c:grouping val="standard"/>
        <c:varyColors val="0"/>
        <c:ser>
          <c:idx val="0"/>
          <c:order val="0"/>
          <c:marker>
            <c:symbol val="none"/>
          </c:marker>
          <c:cat>
            <c:numRef>
              <c:f>선물!$F$7:$F$80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선물!$G$7:$G$80</c:f>
              <c:numCache>
                <c:formatCode>#,#00.00</c:formatCode>
                <c:ptCount val="74"/>
                <c:pt idx="0">
                  <c:v>1540.1</c:v>
                </c:pt>
                <c:pt idx="1">
                  <c:v>1564.5</c:v>
                </c:pt>
                <c:pt idx="2">
                  <c:v>1580.9</c:v>
                </c:pt>
                <c:pt idx="3">
                  <c:v>1586.3</c:v>
                </c:pt>
                <c:pt idx="4">
                  <c:v>1572.3</c:v>
                </c:pt>
                <c:pt idx="5">
                  <c:v>1566.4</c:v>
                </c:pt>
                <c:pt idx="6">
                  <c:v>1572.1</c:v>
                </c:pt>
                <c:pt idx="7">
                  <c:v>1562.7</c:v>
                </c:pt>
                <c:pt idx="8">
                  <c:v>1556.5</c:v>
                </c:pt>
                <c:pt idx="9">
                  <c:v>1565.6</c:v>
                </c:pt>
                <c:pt idx="10">
                  <c:v>1562.2</c:v>
                </c:pt>
                <c:pt idx="11">
                  <c:v>1572.3</c:v>
                </c:pt>
                <c:pt idx="12">
                  <c:v>1572.3</c:v>
                </c:pt>
                <c:pt idx="13">
                  <c:v>1569.9</c:v>
                </c:pt>
                <c:pt idx="14">
                  <c:v>1568.7</c:v>
                </c:pt>
                <c:pt idx="15">
                  <c:v>1577.3</c:v>
                </c:pt>
                <c:pt idx="16">
                  <c:v>1583.9</c:v>
                </c:pt>
                <c:pt idx="17">
                  <c:v>1589.5</c:v>
                </c:pt>
                <c:pt idx="18">
                  <c:v>1581.7</c:v>
                </c:pt>
                <c:pt idx="19">
                  <c:v>1582</c:v>
                </c:pt>
                <c:pt idx="20">
                  <c:v>1595.1</c:v>
                </c:pt>
                <c:pt idx="21">
                  <c:v>1593.8</c:v>
                </c:pt>
                <c:pt idx="22">
                  <c:v>1588.3</c:v>
                </c:pt>
                <c:pt idx="23">
                  <c:v>1561.4</c:v>
                </c:pt>
                <c:pt idx="24">
                  <c:v>1568.7</c:v>
                </c:pt>
                <c:pt idx="25">
                  <c:v>1575.8</c:v>
                </c:pt>
                <c:pt idx="26">
                  <c:v>1579.2</c:v>
                </c:pt>
                <c:pt idx="27">
                  <c:v>1585.4</c:v>
                </c:pt>
                <c:pt idx="28">
                  <c:v>1575.9</c:v>
                </c:pt>
                <c:pt idx="29">
                  <c:v>1577.3</c:v>
                </c:pt>
                <c:pt idx="30">
                  <c:v>1584.5</c:v>
                </c:pt>
                <c:pt idx="31">
                  <c:v>1591.9</c:v>
                </c:pt>
                <c:pt idx="32">
                  <c:v>1591.9</c:v>
                </c:pt>
                <c:pt idx="33">
                  <c:v>1609.3</c:v>
                </c:pt>
                <c:pt idx="34">
                  <c:v>1617.5</c:v>
                </c:pt>
                <c:pt idx="35">
                  <c:v>1626.2</c:v>
                </c:pt>
                <c:pt idx="36">
                  <c:v>1654.6</c:v>
                </c:pt>
                <c:pt idx="37">
                  <c:v>1682.4</c:v>
                </c:pt>
                <c:pt idx="38">
                  <c:v>1655.8</c:v>
                </c:pt>
                <c:pt idx="39">
                  <c:v>1648.9</c:v>
                </c:pt>
                <c:pt idx="40">
                  <c:v>1648.2</c:v>
                </c:pt>
                <c:pt idx="41">
                  <c:v>1571.8</c:v>
                </c:pt>
                <c:pt idx="42">
                  <c:v>1599.5</c:v>
                </c:pt>
                <c:pt idx="43">
                  <c:v>1648.9</c:v>
                </c:pt>
                <c:pt idx="44">
                  <c:v>1647.2</c:v>
                </c:pt>
                <c:pt idx="45">
                  <c:v>1672</c:v>
                </c:pt>
                <c:pt idx="46">
                  <c:v>1676.1</c:v>
                </c:pt>
                <c:pt idx="47">
                  <c:v>1678.6</c:v>
                </c:pt>
                <c:pt idx="48">
                  <c:v>1663.3</c:v>
                </c:pt>
                <c:pt idx="49">
                  <c:v>1645.4</c:v>
                </c:pt>
                <c:pt idx="50">
                  <c:v>1593.2</c:v>
                </c:pt>
                <c:pt idx="51">
                  <c:v>1519.5</c:v>
                </c:pt>
                <c:pt idx="52">
                  <c:v>1488.6</c:v>
                </c:pt>
                <c:pt idx="53">
                  <c:v>1528.1</c:v>
                </c:pt>
                <c:pt idx="54">
                  <c:v>1480.6</c:v>
                </c:pt>
                <c:pt idx="55">
                  <c:v>1482.3</c:v>
                </c:pt>
                <c:pt idx="56">
                  <c:v>1488.1</c:v>
                </c:pt>
                <c:pt idx="57">
                  <c:v>1572.7</c:v>
                </c:pt>
                <c:pt idx="58">
                  <c:v>1663.3</c:v>
                </c:pt>
                <c:pt idx="59">
                  <c:v>1634.3</c:v>
                </c:pt>
                <c:pt idx="60">
                  <c:v>1660.3</c:v>
                </c:pt>
                <c:pt idx="61">
                  <c:v>1654.1</c:v>
                </c:pt>
                <c:pt idx="62">
                  <c:v>1643.2</c:v>
                </c:pt>
                <c:pt idx="63">
                  <c:v>1596.6</c:v>
                </c:pt>
                <c:pt idx="64">
                  <c:v>1591.4</c:v>
                </c:pt>
                <c:pt idx="65">
                  <c:v>1637.7</c:v>
                </c:pt>
                <c:pt idx="66">
                  <c:v>1645.7</c:v>
                </c:pt>
                <c:pt idx="67">
                  <c:v>1693.9</c:v>
                </c:pt>
                <c:pt idx="68">
                  <c:v>1683.7</c:v>
                </c:pt>
                <c:pt idx="69">
                  <c:v>1684.3</c:v>
                </c:pt>
                <c:pt idx="70">
                  <c:v>1752.8</c:v>
                </c:pt>
                <c:pt idx="71">
                  <c:v>1761.4</c:v>
                </c:pt>
                <c:pt idx="72">
                  <c:v>1768.9</c:v>
                </c:pt>
                <c:pt idx="73">
                  <c:v>1740.2</c:v>
                </c:pt>
              </c:numCache>
            </c:numRef>
          </c:val>
          <c:smooth val="0"/>
        </c:ser>
        <c:dLbls>
          <c:showLegendKey val="0"/>
          <c:showVal val="0"/>
          <c:showCatName val="0"/>
          <c:showSerName val="0"/>
          <c:showPercent val="0"/>
          <c:showBubbleSize val="0"/>
        </c:dLbls>
        <c:marker val="1"/>
        <c:smooth val="0"/>
        <c:axId val="144635008"/>
        <c:axId val="144636544"/>
      </c:lineChart>
      <c:dateAx>
        <c:axId val="144635008"/>
        <c:scaling>
          <c:orientation val="minMax"/>
        </c:scaling>
        <c:delete val="0"/>
        <c:axPos val="b"/>
        <c:numFmt formatCode="m/d/yyyy" sourceLinked="1"/>
        <c:majorTickMark val="out"/>
        <c:minorTickMark val="none"/>
        <c:tickLblPos val="nextTo"/>
        <c:crossAx val="144636544"/>
        <c:crosses val="autoZero"/>
        <c:auto val="1"/>
        <c:lblOffset val="100"/>
        <c:baseTimeUnit val="days"/>
      </c:dateAx>
      <c:valAx>
        <c:axId val="144636544"/>
        <c:scaling>
          <c:orientation val="minMax"/>
          <c:min val="1400"/>
        </c:scaling>
        <c:delete val="0"/>
        <c:axPos val="l"/>
        <c:majorGridlines/>
        <c:numFmt formatCode="#,#00.00" sourceLinked="1"/>
        <c:majorTickMark val="out"/>
        <c:minorTickMark val="none"/>
        <c:tickLblPos val="nextTo"/>
        <c:crossAx val="144635008"/>
        <c:crosses val="autoZero"/>
        <c:crossBetween val="between"/>
      </c:valAx>
    </c:plotArea>
    <c:plotVisOnly val="1"/>
    <c:dispBlanksAs val="gap"/>
    <c:showDLblsOverMax val="0"/>
  </c:chart>
  <c:spPr>
    <a:ln w="57150">
      <a:solidFill>
        <a:sysClr val="windowText" lastClr="000000"/>
      </a:solidFill>
    </a:ln>
  </c:spPr>
  <c:printSettings>
    <c:headerFooter/>
    <c:pageMargins b="0.75000000000000533" l="0.70000000000000062" r="0.70000000000000062" t="0.75000000000000533"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파운드</a:t>
            </a:r>
          </a:p>
        </c:rich>
      </c:tx>
      <c:layout/>
      <c:overlay val="0"/>
    </c:title>
    <c:autoTitleDeleted val="0"/>
    <c:plotArea>
      <c:layout/>
      <c:lineChart>
        <c:grouping val="standard"/>
        <c:varyColors val="0"/>
        <c:ser>
          <c:idx val="0"/>
          <c:order val="0"/>
          <c:marker>
            <c:symbol val="none"/>
          </c:marker>
          <c:cat>
            <c:strRef>
              <c:f>선물!$AH$7:$AH$78</c:f>
              <c:strCache>
                <c:ptCount val="72"/>
                <c:pt idx="0">
                  <c:v>2020-01-02</c:v>
                </c:pt>
                <c:pt idx="1">
                  <c:v>2020-01-03</c:v>
                </c:pt>
                <c:pt idx="2">
                  <c:v>2020-01-06</c:v>
                </c:pt>
                <c:pt idx="3">
                  <c:v>2020-01-07</c:v>
                </c:pt>
                <c:pt idx="4">
                  <c:v>2020-01-08</c:v>
                </c:pt>
                <c:pt idx="5">
                  <c:v>2020-01-09</c:v>
                </c:pt>
                <c:pt idx="6">
                  <c:v>2020-01-10</c:v>
                </c:pt>
                <c:pt idx="7">
                  <c:v>2020-01-13</c:v>
                </c:pt>
                <c:pt idx="8">
                  <c:v>2020-01-14</c:v>
                </c:pt>
                <c:pt idx="9">
                  <c:v>2020-01-15</c:v>
                </c:pt>
                <c:pt idx="10">
                  <c:v>2020-01-16</c:v>
                </c:pt>
                <c:pt idx="11">
                  <c:v>2020-01-17</c:v>
                </c:pt>
                <c:pt idx="12">
                  <c:v>2020-01-20</c:v>
                </c:pt>
                <c:pt idx="13">
                  <c:v>2020-01-21</c:v>
                </c:pt>
                <c:pt idx="14">
                  <c:v>2020-01-22</c:v>
                </c:pt>
                <c:pt idx="15">
                  <c:v>2020-01-23</c:v>
                </c:pt>
                <c:pt idx="16">
                  <c:v>2020-01-24</c:v>
                </c:pt>
                <c:pt idx="17">
                  <c:v>2020-01-27</c:v>
                </c:pt>
                <c:pt idx="18">
                  <c:v>2020-01-28</c:v>
                </c:pt>
                <c:pt idx="19">
                  <c:v>2020-01-29</c:v>
                </c:pt>
                <c:pt idx="20">
                  <c:v>2020-01-30</c:v>
                </c:pt>
                <c:pt idx="21">
                  <c:v>2020-01-31</c:v>
                </c:pt>
                <c:pt idx="22">
                  <c:v>2020-02-03</c:v>
                </c:pt>
                <c:pt idx="23">
                  <c:v>2020-02-04</c:v>
                </c:pt>
                <c:pt idx="24">
                  <c:v>2020-02-05</c:v>
                </c:pt>
                <c:pt idx="25">
                  <c:v>2020-02-06</c:v>
                </c:pt>
                <c:pt idx="26">
                  <c:v>2020-02-07</c:v>
                </c:pt>
                <c:pt idx="27">
                  <c:v>2020-02-10</c:v>
                </c:pt>
                <c:pt idx="28">
                  <c:v>2020-02-11</c:v>
                </c:pt>
                <c:pt idx="29">
                  <c:v>2020-02-12</c:v>
                </c:pt>
                <c:pt idx="30">
                  <c:v>2020-02-13</c:v>
                </c:pt>
                <c:pt idx="31">
                  <c:v>2020-02-14</c:v>
                </c:pt>
                <c:pt idx="32">
                  <c:v>2020-02-17</c:v>
                </c:pt>
                <c:pt idx="33">
                  <c:v>2020-02-18</c:v>
                </c:pt>
                <c:pt idx="34">
                  <c:v>2020-02-19</c:v>
                </c:pt>
                <c:pt idx="35">
                  <c:v>2020-02-20</c:v>
                </c:pt>
                <c:pt idx="36">
                  <c:v>2020-02-21</c:v>
                </c:pt>
                <c:pt idx="37">
                  <c:v>2020-02-24</c:v>
                </c:pt>
                <c:pt idx="38">
                  <c:v>2020-02-25</c:v>
                </c:pt>
                <c:pt idx="39">
                  <c:v>2020-02-26</c:v>
                </c:pt>
                <c:pt idx="40">
                  <c:v>2020-02-27</c:v>
                </c:pt>
                <c:pt idx="41">
                  <c:v>2020-02-28</c:v>
                </c:pt>
                <c:pt idx="42">
                  <c:v>2020-03-02</c:v>
                </c:pt>
                <c:pt idx="43">
                  <c:v>2020-03-03</c:v>
                </c:pt>
                <c:pt idx="44">
                  <c:v>2020-03-04</c:v>
                </c:pt>
                <c:pt idx="45">
                  <c:v>2020-03-05</c:v>
                </c:pt>
                <c:pt idx="46">
                  <c:v>2020-03-06</c:v>
                </c:pt>
                <c:pt idx="47">
                  <c:v>2020-03-09</c:v>
                </c:pt>
                <c:pt idx="48">
                  <c:v>2020-03-10</c:v>
                </c:pt>
                <c:pt idx="49">
                  <c:v>2020-03-11</c:v>
                </c:pt>
                <c:pt idx="50">
                  <c:v>2020-03-12</c:v>
                </c:pt>
                <c:pt idx="51">
                  <c:v>2020-03-13</c:v>
                </c:pt>
                <c:pt idx="52">
                  <c:v>2020-03-16</c:v>
                </c:pt>
                <c:pt idx="53">
                  <c:v>2020-03-17</c:v>
                </c:pt>
                <c:pt idx="54">
                  <c:v>2020-03-18</c:v>
                </c:pt>
                <c:pt idx="55">
                  <c:v>2020-03-19</c:v>
                </c:pt>
                <c:pt idx="56">
                  <c:v>2020-03-20</c:v>
                </c:pt>
                <c:pt idx="57">
                  <c:v>2020-03-23</c:v>
                </c:pt>
                <c:pt idx="58">
                  <c:v>2020-03.24</c:v>
                </c:pt>
                <c:pt idx="59">
                  <c:v>2020-03-25</c:v>
                </c:pt>
                <c:pt idx="60">
                  <c:v>2020-03-26</c:v>
                </c:pt>
                <c:pt idx="61">
                  <c:v>2020-03-27</c:v>
                </c:pt>
                <c:pt idx="62">
                  <c:v>2020-03-30</c:v>
                </c:pt>
                <c:pt idx="63">
                  <c:v>2020-03-31</c:v>
                </c:pt>
                <c:pt idx="64">
                  <c:v>2020-04-01</c:v>
                </c:pt>
                <c:pt idx="65">
                  <c:v>2020-04-02</c:v>
                </c:pt>
                <c:pt idx="66">
                  <c:v>2020-04-03</c:v>
                </c:pt>
                <c:pt idx="67">
                  <c:v>2020-04-06</c:v>
                </c:pt>
                <c:pt idx="68">
                  <c:v>2020-04-07</c:v>
                </c:pt>
                <c:pt idx="69">
                  <c:v>2020-04-08</c:v>
                </c:pt>
                <c:pt idx="70">
                  <c:v>2020-04-09</c:v>
                </c:pt>
                <c:pt idx="71">
                  <c:v>2020-04-13</c:v>
                </c:pt>
              </c:strCache>
            </c:strRef>
          </c:cat>
          <c:val>
            <c:numRef>
              <c:f>선물!$AI$7:$AI$78</c:f>
              <c:numCache>
                <c:formatCode>0.0000</c:formatCode>
                <c:ptCount val="72"/>
                <c:pt idx="0">
                  <c:v>1.3188</c:v>
                </c:pt>
                <c:pt idx="1">
                  <c:v>1.3136000000000001</c:v>
                </c:pt>
                <c:pt idx="2">
                  <c:v>1.3219000000000001</c:v>
                </c:pt>
                <c:pt idx="3">
                  <c:v>1.3178000000000001</c:v>
                </c:pt>
                <c:pt idx="4">
                  <c:v>1.3157000000000001</c:v>
                </c:pt>
                <c:pt idx="5">
                  <c:v>1.3115000000000001</c:v>
                </c:pt>
                <c:pt idx="6">
                  <c:v>1.3119000000000001</c:v>
                </c:pt>
                <c:pt idx="7">
                  <c:v>1.3062</c:v>
                </c:pt>
                <c:pt idx="8">
                  <c:v>1.3088</c:v>
                </c:pt>
                <c:pt idx="9">
                  <c:v>1.3088</c:v>
                </c:pt>
                <c:pt idx="10">
                  <c:v>1.3128</c:v>
                </c:pt>
                <c:pt idx="11">
                  <c:v>1.3079000000000001</c:v>
                </c:pt>
                <c:pt idx="12">
                  <c:v>1.3079000000000001</c:v>
                </c:pt>
                <c:pt idx="13">
                  <c:v>1.3109999999999999</c:v>
                </c:pt>
                <c:pt idx="14">
                  <c:v>1.3193999999999999</c:v>
                </c:pt>
                <c:pt idx="15">
                  <c:v>1.3176000000000001</c:v>
                </c:pt>
                <c:pt idx="16">
                  <c:v>1.3137000000000001</c:v>
                </c:pt>
                <c:pt idx="17">
                  <c:v>1.3105</c:v>
                </c:pt>
                <c:pt idx="18">
                  <c:v>1.3062</c:v>
                </c:pt>
                <c:pt idx="19">
                  <c:v>1.3078000000000001</c:v>
                </c:pt>
                <c:pt idx="20">
                  <c:v>1.3129999999999999</c:v>
                </c:pt>
                <c:pt idx="21">
                  <c:v>1.3249</c:v>
                </c:pt>
                <c:pt idx="22">
                  <c:v>1.3044</c:v>
                </c:pt>
                <c:pt idx="23">
                  <c:v>1.3083</c:v>
                </c:pt>
                <c:pt idx="24">
                  <c:v>1.3032999999999999</c:v>
                </c:pt>
                <c:pt idx="25">
                  <c:v>1.2967</c:v>
                </c:pt>
                <c:pt idx="26">
                  <c:v>1.2928999999999999</c:v>
                </c:pt>
                <c:pt idx="27">
                  <c:v>1.2959000000000001</c:v>
                </c:pt>
                <c:pt idx="28">
                  <c:v>1.3006</c:v>
                </c:pt>
                <c:pt idx="29">
                  <c:v>1.3001</c:v>
                </c:pt>
                <c:pt idx="30">
                  <c:v>1.3095000000000001</c:v>
                </c:pt>
                <c:pt idx="31">
                  <c:v>1.3073999999999999</c:v>
                </c:pt>
                <c:pt idx="32">
                  <c:v>1.3073999999999999</c:v>
                </c:pt>
                <c:pt idx="33">
                  <c:v>1.3041</c:v>
                </c:pt>
                <c:pt idx="34">
                  <c:v>1.296</c:v>
                </c:pt>
                <c:pt idx="35">
                  <c:v>1.292</c:v>
                </c:pt>
                <c:pt idx="36">
                  <c:v>1.3010999999999999</c:v>
                </c:pt>
                <c:pt idx="37">
                  <c:v>1.2950999999999999</c:v>
                </c:pt>
                <c:pt idx="38">
                  <c:v>1.3037000000000001</c:v>
                </c:pt>
                <c:pt idx="39">
                  <c:v>1.2947</c:v>
                </c:pt>
                <c:pt idx="40">
                  <c:v>1.2926</c:v>
                </c:pt>
                <c:pt idx="41">
                  <c:v>1.2823</c:v>
                </c:pt>
                <c:pt idx="42">
                  <c:v>1.2805</c:v>
                </c:pt>
                <c:pt idx="43">
                  <c:v>1.2833000000000001</c:v>
                </c:pt>
                <c:pt idx="44">
                  <c:v>1.2887</c:v>
                </c:pt>
                <c:pt idx="45">
                  <c:v>1.2964</c:v>
                </c:pt>
                <c:pt idx="46">
                  <c:v>1.3029999999999999</c:v>
                </c:pt>
                <c:pt idx="47">
                  <c:v>1.3125</c:v>
                </c:pt>
                <c:pt idx="48">
                  <c:v>1.2924</c:v>
                </c:pt>
                <c:pt idx="49">
                  <c:v>1.2853000000000001</c:v>
                </c:pt>
                <c:pt idx="50">
                  <c:v>1.2591000000000001</c:v>
                </c:pt>
                <c:pt idx="51">
                  <c:v>1.2330000000000001</c:v>
                </c:pt>
                <c:pt idx="52">
                  <c:v>1.2259</c:v>
                </c:pt>
                <c:pt idx="53">
                  <c:v>1.2121999999999999</c:v>
                </c:pt>
                <c:pt idx="54">
                  <c:v>1.1604000000000001</c:v>
                </c:pt>
                <c:pt idx="55">
                  <c:v>1.1561999999999999</c:v>
                </c:pt>
                <c:pt idx="56">
                  <c:v>1.1587000000000001</c:v>
                </c:pt>
                <c:pt idx="57">
                  <c:v>1.1541999999999999</c:v>
                </c:pt>
                <c:pt idx="58">
                  <c:v>1.177</c:v>
                </c:pt>
                <c:pt idx="59">
                  <c:v>1.1891</c:v>
                </c:pt>
                <c:pt idx="60">
                  <c:v>1.2168000000000001</c:v>
                </c:pt>
                <c:pt idx="61">
                  <c:v>1.25</c:v>
                </c:pt>
                <c:pt idx="62">
                  <c:v>1.2403999999999999</c:v>
                </c:pt>
                <c:pt idx="63">
                  <c:v>1.2456</c:v>
                </c:pt>
                <c:pt idx="64">
                  <c:v>1.2383999999999999</c:v>
                </c:pt>
                <c:pt idx="65">
                  <c:v>1.2403999999999999</c:v>
                </c:pt>
                <c:pt idx="66">
                  <c:v>1.2282</c:v>
                </c:pt>
                <c:pt idx="67">
                  <c:v>1.2311000000000001</c:v>
                </c:pt>
                <c:pt idx="68">
                  <c:v>1.2347999999999999</c:v>
                </c:pt>
                <c:pt idx="69">
                  <c:v>1.24</c:v>
                </c:pt>
                <c:pt idx="70">
                  <c:v>1.2455000000000001</c:v>
                </c:pt>
                <c:pt idx="71">
                  <c:v>1.2529999999999999</c:v>
                </c:pt>
              </c:numCache>
            </c:numRef>
          </c:val>
          <c:smooth val="0"/>
        </c:ser>
        <c:dLbls>
          <c:showLegendKey val="0"/>
          <c:showVal val="0"/>
          <c:showCatName val="0"/>
          <c:showSerName val="0"/>
          <c:showPercent val="0"/>
          <c:showBubbleSize val="0"/>
        </c:dLbls>
        <c:marker val="1"/>
        <c:smooth val="0"/>
        <c:axId val="145066240"/>
        <c:axId val="145068032"/>
      </c:lineChart>
      <c:catAx>
        <c:axId val="145066240"/>
        <c:scaling>
          <c:orientation val="minMax"/>
        </c:scaling>
        <c:delete val="0"/>
        <c:axPos val="b"/>
        <c:numFmt formatCode="yyyy/mm/dd" sourceLinked="1"/>
        <c:majorTickMark val="out"/>
        <c:minorTickMark val="none"/>
        <c:tickLblPos val="nextTo"/>
        <c:crossAx val="145068032"/>
        <c:crosses val="autoZero"/>
        <c:auto val="1"/>
        <c:lblAlgn val="ctr"/>
        <c:lblOffset val="100"/>
        <c:noMultiLvlLbl val="0"/>
      </c:catAx>
      <c:valAx>
        <c:axId val="145068032"/>
        <c:scaling>
          <c:orientation val="minMax"/>
          <c:min val="1.1500000000000001"/>
        </c:scaling>
        <c:delete val="0"/>
        <c:axPos val="l"/>
        <c:majorGridlines/>
        <c:numFmt formatCode="0.0000" sourceLinked="1"/>
        <c:majorTickMark val="out"/>
        <c:minorTickMark val="none"/>
        <c:tickLblPos val="nextTo"/>
        <c:crossAx val="145066240"/>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니케이</a:t>
            </a:r>
          </a:p>
        </c:rich>
      </c:tx>
      <c:layout/>
      <c:overlay val="0"/>
    </c:title>
    <c:autoTitleDeleted val="0"/>
    <c:plotArea>
      <c:layout/>
      <c:lineChart>
        <c:grouping val="standard"/>
        <c:varyColors val="0"/>
        <c:ser>
          <c:idx val="0"/>
          <c:order val="0"/>
          <c:marker>
            <c:symbol val="none"/>
          </c:marker>
          <c:cat>
            <c:numRef>
              <c:f>해외!$F$6:$F$188</c:f>
              <c:numCache>
                <c:formatCode>m/d/yyyy</c:formatCode>
                <c:ptCount val="183"/>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numCache>
            </c:numRef>
          </c:cat>
          <c:val>
            <c:numRef>
              <c:f>해외!$G$6:$G$188</c:f>
              <c:numCache>
                <c:formatCode>#,#00.00</c:formatCode>
                <c:ptCount val="183"/>
                <c:pt idx="0">
                  <c:v>2964.33</c:v>
                </c:pt>
                <c:pt idx="1">
                  <c:v>2973.01</c:v>
                </c:pt>
                <c:pt idx="2">
                  <c:v>2995.82</c:v>
                </c:pt>
                <c:pt idx="3">
                  <c:v>2990.41</c:v>
                </c:pt>
                <c:pt idx="4">
                  <c:v>2975.95</c:v>
                </c:pt>
                <c:pt idx="5">
                  <c:v>2979.63</c:v>
                </c:pt>
                <c:pt idx="6">
                  <c:v>2993.07</c:v>
                </c:pt>
                <c:pt idx="7">
                  <c:v>2999.91</c:v>
                </c:pt>
                <c:pt idx="8">
                  <c:v>3013.77</c:v>
                </c:pt>
                <c:pt idx="9">
                  <c:v>3014.3</c:v>
                </c:pt>
                <c:pt idx="10">
                  <c:v>3004.04</c:v>
                </c:pt>
                <c:pt idx="11">
                  <c:v>2984.42</c:v>
                </c:pt>
                <c:pt idx="12">
                  <c:v>2995.11</c:v>
                </c:pt>
                <c:pt idx="13">
                  <c:v>2976.61</c:v>
                </c:pt>
                <c:pt idx="14">
                  <c:v>2985.03</c:v>
                </c:pt>
                <c:pt idx="15">
                  <c:v>3005.47</c:v>
                </c:pt>
                <c:pt idx="16">
                  <c:v>3019.56</c:v>
                </c:pt>
                <c:pt idx="17">
                  <c:v>3003.67</c:v>
                </c:pt>
                <c:pt idx="18">
                  <c:v>3025.86</c:v>
                </c:pt>
                <c:pt idx="19">
                  <c:v>3020.97</c:v>
                </c:pt>
                <c:pt idx="20">
                  <c:v>3013.18</c:v>
                </c:pt>
                <c:pt idx="21">
                  <c:v>2980.38</c:v>
                </c:pt>
                <c:pt idx="22">
                  <c:v>2953.56</c:v>
                </c:pt>
                <c:pt idx="23">
                  <c:v>2932.05</c:v>
                </c:pt>
                <c:pt idx="24">
                  <c:v>2844.74</c:v>
                </c:pt>
                <c:pt idx="25">
                  <c:v>2881.77</c:v>
                </c:pt>
                <c:pt idx="26">
                  <c:v>2883.98</c:v>
                </c:pt>
                <c:pt idx="27">
                  <c:v>2938.09</c:v>
                </c:pt>
                <c:pt idx="28">
                  <c:v>2918.65</c:v>
                </c:pt>
                <c:pt idx="29">
                  <c:v>2883.75</c:v>
                </c:pt>
                <c:pt idx="30">
                  <c:v>2926.32</c:v>
                </c:pt>
                <c:pt idx="31">
                  <c:v>2840.6</c:v>
                </c:pt>
                <c:pt idx="32">
                  <c:v>2847.6</c:v>
                </c:pt>
                <c:pt idx="33">
                  <c:v>2888.68</c:v>
                </c:pt>
                <c:pt idx="34">
                  <c:v>2923.65</c:v>
                </c:pt>
                <c:pt idx="35">
                  <c:v>2900.51</c:v>
                </c:pt>
                <c:pt idx="36">
                  <c:v>2924.43</c:v>
                </c:pt>
                <c:pt idx="37">
                  <c:v>2922.95</c:v>
                </c:pt>
                <c:pt idx="38">
                  <c:v>2847.11</c:v>
                </c:pt>
                <c:pt idx="39">
                  <c:v>2878.38</c:v>
                </c:pt>
                <c:pt idx="40">
                  <c:v>2869.16</c:v>
                </c:pt>
                <c:pt idx="41">
                  <c:v>2887.94</c:v>
                </c:pt>
                <c:pt idx="42">
                  <c:v>2924.58</c:v>
                </c:pt>
                <c:pt idx="43">
                  <c:v>2926.46</c:v>
                </c:pt>
                <c:pt idx="44">
                  <c:v>2906.27</c:v>
                </c:pt>
                <c:pt idx="45">
                  <c:v>2937.78</c:v>
                </c:pt>
                <c:pt idx="46">
                  <c:v>2976</c:v>
                </c:pt>
                <c:pt idx="47">
                  <c:v>2978.71</c:v>
                </c:pt>
                <c:pt idx="48">
                  <c:v>2978.43</c:v>
                </c:pt>
                <c:pt idx="49">
                  <c:v>2979.39</c:v>
                </c:pt>
                <c:pt idx="50">
                  <c:v>3000.93</c:v>
                </c:pt>
                <c:pt idx="51">
                  <c:v>3009.57</c:v>
                </c:pt>
                <c:pt idx="52">
                  <c:v>3007.39</c:v>
                </c:pt>
                <c:pt idx="53">
                  <c:v>2997.96</c:v>
                </c:pt>
                <c:pt idx="54">
                  <c:v>3005.7</c:v>
                </c:pt>
                <c:pt idx="55">
                  <c:v>3006.73</c:v>
                </c:pt>
                <c:pt idx="56">
                  <c:v>3006.79</c:v>
                </c:pt>
                <c:pt idx="57">
                  <c:v>2992.07</c:v>
                </c:pt>
                <c:pt idx="58">
                  <c:v>2991.78</c:v>
                </c:pt>
                <c:pt idx="59">
                  <c:v>2966.6</c:v>
                </c:pt>
                <c:pt idx="60">
                  <c:v>2984.87</c:v>
                </c:pt>
                <c:pt idx="61">
                  <c:v>2977.62</c:v>
                </c:pt>
                <c:pt idx="62">
                  <c:v>2961.79</c:v>
                </c:pt>
                <c:pt idx="63">
                  <c:v>2976.74</c:v>
                </c:pt>
                <c:pt idx="64">
                  <c:v>2940.25</c:v>
                </c:pt>
                <c:pt idx="65">
                  <c:v>2887.61</c:v>
                </c:pt>
                <c:pt idx="66">
                  <c:v>2910.63</c:v>
                </c:pt>
                <c:pt idx="67">
                  <c:v>2952.01</c:v>
                </c:pt>
                <c:pt idx="68">
                  <c:v>2938.79</c:v>
                </c:pt>
                <c:pt idx="69">
                  <c:v>2893.06</c:v>
                </c:pt>
                <c:pt idx="70">
                  <c:v>2919.4</c:v>
                </c:pt>
                <c:pt idx="71">
                  <c:v>2938.13</c:v>
                </c:pt>
                <c:pt idx="72">
                  <c:v>2970.27</c:v>
                </c:pt>
                <c:pt idx="73">
                  <c:v>2966.15</c:v>
                </c:pt>
                <c:pt idx="74">
                  <c:v>2995.68</c:v>
                </c:pt>
                <c:pt idx="75">
                  <c:v>2989.69</c:v>
                </c:pt>
                <c:pt idx="76">
                  <c:v>2997.95</c:v>
                </c:pt>
                <c:pt idx="77">
                  <c:v>2986.2</c:v>
                </c:pt>
                <c:pt idx="78">
                  <c:v>3006.72</c:v>
                </c:pt>
                <c:pt idx="79">
                  <c:v>2995.99</c:v>
                </c:pt>
                <c:pt idx="80">
                  <c:v>3004.52</c:v>
                </c:pt>
                <c:pt idx="81">
                  <c:v>3010.29</c:v>
                </c:pt>
                <c:pt idx="82">
                  <c:v>3022.55</c:v>
                </c:pt>
                <c:pt idx="83">
                  <c:v>3039.42</c:v>
                </c:pt>
                <c:pt idx="84">
                  <c:v>3036.89</c:v>
                </c:pt>
                <c:pt idx="85">
                  <c:v>3046.77</c:v>
                </c:pt>
                <c:pt idx="86">
                  <c:v>3037.56</c:v>
                </c:pt>
                <c:pt idx="87">
                  <c:v>3066.91</c:v>
                </c:pt>
                <c:pt idx="88">
                  <c:v>3078.27</c:v>
                </c:pt>
                <c:pt idx="89">
                  <c:v>3074.62</c:v>
                </c:pt>
                <c:pt idx="90">
                  <c:v>3076.78</c:v>
                </c:pt>
                <c:pt idx="91">
                  <c:v>3085.18</c:v>
                </c:pt>
                <c:pt idx="92">
                  <c:v>3093.08</c:v>
                </c:pt>
                <c:pt idx="93">
                  <c:v>3087.01</c:v>
                </c:pt>
                <c:pt idx="94">
                  <c:v>3091.84</c:v>
                </c:pt>
                <c:pt idx="95">
                  <c:v>3094.04</c:v>
                </c:pt>
                <c:pt idx="96">
                  <c:v>3096.63</c:v>
                </c:pt>
                <c:pt idx="97">
                  <c:v>3120.46</c:v>
                </c:pt>
                <c:pt idx="98">
                  <c:v>3122.03</c:v>
                </c:pt>
                <c:pt idx="99">
                  <c:v>3120.18</c:v>
                </c:pt>
                <c:pt idx="100">
                  <c:v>3108.46</c:v>
                </c:pt>
                <c:pt idx="101">
                  <c:v>3103.54</c:v>
                </c:pt>
                <c:pt idx="102">
                  <c:v>3110.29</c:v>
                </c:pt>
                <c:pt idx="103">
                  <c:v>3133.64</c:v>
                </c:pt>
                <c:pt idx="104">
                  <c:v>3140.52</c:v>
                </c:pt>
                <c:pt idx="105">
                  <c:v>3153.63</c:v>
                </c:pt>
                <c:pt idx="106">
                  <c:v>3140.98</c:v>
                </c:pt>
                <c:pt idx="107">
                  <c:v>3113.87</c:v>
                </c:pt>
                <c:pt idx="108">
                  <c:v>3093.2</c:v>
                </c:pt>
                <c:pt idx="109">
                  <c:v>3112.76</c:v>
                </c:pt>
                <c:pt idx="110">
                  <c:v>3117.43</c:v>
                </c:pt>
                <c:pt idx="111">
                  <c:v>3145.91</c:v>
                </c:pt>
                <c:pt idx="112">
                  <c:v>3135.96</c:v>
                </c:pt>
                <c:pt idx="113">
                  <c:v>3132.52</c:v>
                </c:pt>
                <c:pt idx="114">
                  <c:v>3141.63</c:v>
                </c:pt>
                <c:pt idx="115">
                  <c:v>3168.57</c:v>
                </c:pt>
                <c:pt idx="116">
                  <c:v>3168.8</c:v>
                </c:pt>
                <c:pt idx="117">
                  <c:v>3191.45</c:v>
                </c:pt>
                <c:pt idx="118">
                  <c:v>3192.52</c:v>
                </c:pt>
                <c:pt idx="119">
                  <c:v>3191.14</c:v>
                </c:pt>
                <c:pt idx="120">
                  <c:v>3205.37</c:v>
                </c:pt>
                <c:pt idx="121">
                  <c:v>3221.22</c:v>
                </c:pt>
                <c:pt idx="122">
                  <c:v>3224.01</c:v>
                </c:pt>
                <c:pt idx="123">
                  <c:v>3223.38</c:v>
                </c:pt>
                <c:pt idx="124">
                  <c:v>3239.91</c:v>
                </c:pt>
                <c:pt idx="125">
                  <c:v>3240.02</c:v>
                </c:pt>
                <c:pt idx="126">
                  <c:v>3221.29</c:v>
                </c:pt>
                <c:pt idx="127">
                  <c:v>3230.78</c:v>
                </c:pt>
                <c:pt idx="128">
                  <c:v>3257.85</c:v>
                </c:pt>
                <c:pt idx="129">
                  <c:v>3234.85</c:v>
                </c:pt>
                <c:pt idx="130">
                  <c:v>3246.28</c:v>
                </c:pt>
                <c:pt idx="131">
                  <c:v>3237.18</c:v>
                </c:pt>
                <c:pt idx="132">
                  <c:v>3253.05</c:v>
                </c:pt>
                <c:pt idx="133">
                  <c:v>3274.7</c:v>
                </c:pt>
                <c:pt idx="134">
                  <c:v>3265.35</c:v>
                </c:pt>
                <c:pt idx="135">
                  <c:v>3288.13</c:v>
                </c:pt>
                <c:pt idx="136">
                  <c:v>3283.15</c:v>
                </c:pt>
                <c:pt idx="137">
                  <c:v>3289.29</c:v>
                </c:pt>
                <c:pt idx="138">
                  <c:v>3316.81</c:v>
                </c:pt>
                <c:pt idx="139">
                  <c:v>3329.62</c:v>
                </c:pt>
                <c:pt idx="140">
                  <c:v>3320.79</c:v>
                </c:pt>
                <c:pt idx="141">
                  <c:v>3321.75</c:v>
                </c:pt>
                <c:pt idx="142">
                  <c:v>3325.54</c:v>
                </c:pt>
                <c:pt idx="143">
                  <c:v>3295.47</c:v>
                </c:pt>
                <c:pt idx="144">
                  <c:v>3243.63</c:v>
                </c:pt>
                <c:pt idx="145">
                  <c:v>3276.24</c:v>
                </c:pt>
                <c:pt idx="146">
                  <c:v>3273.4</c:v>
                </c:pt>
                <c:pt idx="147">
                  <c:v>3283.66</c:v>
                </c:pt>
                <c:pt idx="148">
                  <c:v>3225.52</c:v>
                </c:pt>
                <c:pt idx="149">
                  <c:v>3248.92</c:v>
                </c:pt>
                <c:pt idx="150">
                  <c:v>3297.59</c:v>
                </c:pt>
                <c:pt idx="151">
                  <c:v>3334.69</c:v>
                </c:pt>
                <c:pt idx="152">
                  <c:v>3345.78</c:v>
                </c:pt>
                <c:pt idx="153">
                  <c:v>3327.71</c:v>
                </c:pt>
                <c:pt idx="154">
                  <c:v>3352.09</c:v>
                </c:pt>
                <c:pt idx="155">
                  <c:v>3357.75</c:v>
                </c:pt>
                <c:pt idx="156">
                  <c:v>3379.45</c:v>
                </c:pt>
                <c:pt idx="157">
                  <c:v>3373.94</c:v>
                </c:pt>
                <c:pt idx="158">
                  <c:v>3380.16</c:v>
                </c:pt>
                <c:pt idx="159">
                  <c:v>3370.29</c:v>
                </c:pt>
                <c:pt idx="160">
                  <c:v>3386.15</c:v>
                </c:pt>
                <c:pt idx="161">
                  <c:v>3373.23</c:v>
                </c:pt>
                <c:pt idx="162">
                  <c:v>3337.75</c:v>
                </c:pt>
                <c:pt idx="163">
                  <c:v>3225.89</c:v>
                </c:pt>
                <c:pt idx="164">
                  <c:v>3128.21</c:v>
                </c:pt>
                <c:pt idx="165">
                  <c:v>3116.39</c:v>
                </c:pt>
                <c:pt idx="166">
                  <c:v>2978.76</c:v>
                </c:pt>
                <c:pt idx="167">
                  <c:v>2954.22</c:v>
                </c:pt>
                <c:pt idx="168">
                  <c:v>3090.23</c:v>
                </c:pt>
                <c:pt idx="169">
                  <c:v>3003.37</c:v>
                </c:pt>
                <c:pt idx="170">
                  <c:v>3130.12</c:v>
                </c:pt>
                <c:pt idx="171">
                  <c:v>3023.94</c:v>
                </c:pt>
                <c:pt idx="172">
                  <c:v>2972.37</c:v>
                </c:pt>
                <c:pt idx="173">
                  <c:v>2746.56</c:v>
                </c:pt>
                <c:pt idx="174">
                  <c:v>2882.23</c:v>
                </c:pt>
                <c:pt idx="175">
                  <c:v>2741.38</c:v>
                </c:pt>
                <c:pt idx="176">
                  <c:v>2480.64</c:v>
                </c:pt>
                <c:pt idx="177">
                  <c:v>2711.02</c:v>
                </c:pt>
                <c:pt idx="178">
                  <c:v>2386.13</c:v>
                </c:pt>
                <c:pt idx="179">
                  <c:v>2529.19</c:v>
                </c:pt>
                <c:pt idx="180">
                  <c:v>2398.1</c:v>
                </c:pt>
                <c:pt idx="181">
                  <c:v>2409.39</c:v>
                </c:pt>
                <c:pt idx="182">
                  <c:v>2304.92</c:v>
                </c:pt>
              </c:numCache>
            </c:numRef>
          </c:val>
          <c:smooth val="0"/>
        </c:ser>
        <c:dLbls>
          <c:showLegendKey val="0"/>
          <c:showVal val="0"/>
          <c:showCatName val="0"/>
          <c:showSerName val="0"/>
          <c:showPercent val="0"/>
          <c:showBubbleSize val="0"/>
        </c:dLbls>
        <c:marker val="1"/>
        <c:smooth val="0"/>
        <c:axId val="145075584"/>
        <c:axId val="145093760"/>
      </c:lineChart>
      <c:dateAx>
        <c:axId val="145075584"/>
        <c:scaling>
          <c:orientation val="minMax"/>
        </c:scaling>
        <c:delete val="0"/>
        <c:axPos val="b"/>
        <c:numFmt formatCode="m/d/yyyy" sourceLinked="1"/>
        <c:majorTickMark val="out"/>
        <c:minorTickMark val="none"/>
        <c:tickLblPos val="nextTo"/>
        <c:crossAx val="145093760"/>
        <c:crosses val="autoZero"/>
        <c:auto val="1"/>
        <c:lblOffset val="100"/>
        <c:baseTimeUnit val="days"/>
      </c:dateAx>
      <c:valAx>
        <c:axId val="145093760"/>
        <c:scaling>
          <c:orientation val="minMax"/>
          <c:min val="2000"/>
        </c:scaling>
        <c:delete val="0"/>
        <c:axPos val="l"/>
        <c:majorGridlines/>
        <c:numFmt formatCode="#,#00.00" sourceLinked="1"/>
        <c:majorTickMark val="out"/>
        <c:minorTickMark val="none"/>
        <c:tickLblPos val="nextTo"/>
        <c:crossAx val="145075584"/>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다우</a:t>
            </a:r>
          </a:p>
        </c:rich>
      </c:tx>
      <c:layout/>
      <c:overlay val="0"/>
    </c:title>
    <c:autoTitleDeleted val="0"/>
    <c:plotArea>
      <c:layout/>
      <c:lineChart>
        <c:grouping val="standard"/>
        <c:varyColors val="0"/>
        <c:ser>
          <c:idx val="0"/>
          <c:order val="0"/>
          <c:marker>
            <c:symbol val="none"/>
          </c:marker>
          <c:cat>
            <c:numRef>
              <c:f>해외!$H$6:$H$188</c:f>
              <c:numCache>
                <c:formatCode>m/d/yyyy</c:formatCode>
                <c:ptCount val="183"/>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43752</c:v>
                </c:pt>
                <c:pt idx="74">
                  <c:v>43753</c:v>
                </c:pt>
                <c:pt idx="75">
                  <c:v>43754</c:v>
                </c:pt>
                <c:pt idx="76">
                  <c:v>43755</c:v>
                </c:pt>
                <c:pt idx="77">
                  <c:v>43756</c:v>
                </c:pt>
                <c:pt idx="78">
                  <c:v>43759</c:v>
                </c:pt>
                <c:pt idx="79">
                  <c:v>43760</c:v>
                </c:pt>
                <c:pt idx="80">
                  <c:v>43761</c:v>
                </c:pt>
                <c:pt idx="81">
                  <c:v>43762</c:v>
                </c:pt>
                <c:pt idx="82">
                  <c:v>43763</c:v>
                </c:pt>
                <c:pt idx="83">
                  <c:v>43766</c:v>
                </c:pt>
                <c:pt idx="84">
                  <c:v>43767</c:v>
                </c:pt>
                <c:pt idx="85">
                  <c:v>43768</c:v>
                </c:pt>
                <c:pt idx="86">
                  <c:v>43769</c:v>
                </c:pt>
                <c:pt idx="87">
                  <c:v>43770</c:v>
                </c:pt>
                <c:pt idx="88">
                  <c:v>43773</c:v>
                </c:pt>
                <c:pt idx="89">
                  <c:v>43774</c:v>
                </c:pt>
                <c:pt idx="90">
                  <c:v>43775</c:v>
                </c:pt>
                <c:pt idx="91">
                  <c:v>43776</c:v>
                </c:pt>
                <c:pt idx="92">
                  <c:v>43777</c:v>
                </c:pt>
                <c:pt idx="93">
                  <c:v>43780</c:v>
                </c:pt>
                <c:pt idx="94">
                  <c:v>43781</c:v>
                </c:pt>
                <c:pt idx="95">
                  <c:v>43782</c:v>
                </c:pt>
                <c:pt idx="96">
                  <c:v>43783</c:v>
                </c:pt>
                <c:pt idx="97">
                  <c:v>43784</c:v>
                </c:pt>
                <c:pt idx="98">
                  <c:v>43787</c:v>
                </c:pt>
                <c:pt idx="99">
                  <c:v>43788</c:v>
                </c:pt>
                <c:pt idx="100">
                  <c:v>43789</c:v>
                </c:pt>
                <c:pt idx="101">
                  <c:v>43790</c:v>
                </c:pt>
                <c:pt idx="102">
                  <c:v>43791</c:v>
                </c:pt>
                <c:pt idx="103">
                  <c:v>43794</c:v>
                </c:pt>
                <c:pt idx="104">
                  <c:v>43795</c:v>
                </c:pt>
                <c:pt idx="105">
                  <c:v>43796</c:v>
                </c:pt>
                <c:pt idx="106">
                  <c:v>43798</c:v>
                </c:pt>
                <c:pt idx="107">
                  <c:v>43801</c:v>
                </c:pt>
                <c:pt idx="108">
                  <c:v>43802</c:v>
                </c:pt>
                <c:pt idx="109">
                  <c:v>43803</c:v>
                </c:pt>
                <c:pt idx="110">
                  <c:v>43804</c:v>
                </c:pt>
                <c:pt idx="111">
                  <c:v>43805</c:v>
                </c:pt>
                <c:pt idx="112">
                  <c:v>43808</c:v>
                </c:pt>
                <c:pt idx="113">
                  <c:v>43809</c:v>
                </c:pt>
                <c:pt idx="114">
                  <c:v>43810</c:v>
                </c:pt>
                <c:pt idx="115">
                  <c:v>43811</c:v>
                </c:pt>
                <c:pt idx="116">
                  <c:v>43812</c:v>
                </c:pt>
                <c:pt idx="117">
                  <c:v>43815</c:v>
                </c:pt>
                <c:pt idx="118">
                  <c:v>43816</c:v>
                </c:pt>
                <c:pt idx="119">
                  <c:v>43817</c:v>
                </c:pt>
                <c:pt idx="120">
                  <c:v>43818</c:v>
                </c:pt>
                <c:pt idx="121">
                  <c:v>43819</c:v>
                </c:pt>
                <c:pt idx="122">
                  <c:v>43822</c:v>
                </c:pt>
                <c:pt idx="123">
                  <c:v>43823</c:v>
                </c:pt>
                <c:pt idx="124">
                  <c:v>43825</c:v>
                </c:pt>
                <c:pt idx="125">
                  <c:v>43826</c:v>
                </c:pt>
                <c:pt idx="126">
                  <c:v>43829</c:v>
                </c:pt>
                <c:pt idx="127">
                  <c:v>43830</c:v>
                </c:pt>
                <c:pt idx="128">
                  <c:v>43832</c:v>
                </c:pt>
                <c:pt idx="129">
                  <c:v>43833</c:v>
                </c:pt>
                <c:pt idx="130">
                  <c:v>43836</c:v>
                </c:pt>
                <c:pt idx="131">
                  <c:v>43837</c:v>
                </c:pt>
                <c:pt idx="132">
                  <c:v>43838</c:v>
                </c:pt>
                <c:pt idx="133">
                  <c:v>43839</c:v>
                </c:pt>
                <c:pt idx="134">
                  <c:v>43840</c:v>
                </c:pt>
                <c:pt idx="135">
                  <c:v>43843</c:v>
                </c:pt>
                <c:pt idx="136">
                  <c:v>43844</c:v>
                </c:pt>
                <c:pt idx="137">
                  <c:v>43845</c:v>
                </c:pt>
                <c:pt idx="138">
                  <c:v>43846</c:v>
                </c:pt>
                <c:pt idx="139">
                  <c:v>43847</c:v>
                </c:pt>
                <c:pt idx="140">
                  <c:v>43851</c:v>
                </c:pt>
                <c:pt idx="141">
                  <c:v>43852</c:v>
                </c:pt>
                <c:pt idx="142">
                  <c:v>43853</c:v>
                </c:pt>
                <c:pt idx="143">
                  <c:v>43854</c:v>
                </c:pt>
                <c:pt idx="144">
                  <c:v>43857</c:v>
                </c:pt>
                <c:pt idx="145">
                  <c:v>43858</c:v>
                </c:pt>
                <c:pt idx="146">
                  <c:v>43859</c:v>
                </c:pt>
                <c:pt idx="147">
                  <c:v>43860</c:v>
                </c:pt>
                <c:pt idx="148">
                  <c:v>43861</c:v>
                </c:pt>
                <c:pt idx="149">
                  <c:v>43864</c:v>
                </c:pt>
                <c:pt idx="150">
                  <c:v>43865</c:v>
                </c:pt>
                <c:pt idx="151">
                  <c:v>43866</c:v>
                </c:pt>
                <c:pt idx="152">
                  <c:v>43867</c:v>
                </c:pt>
                <c:pt idx="153">
                  <c:v>43868</c:v>
                </c:pt>
                <c:pt idx="154">
                  <c:v>43871</c:v>
                </c:pt>
                <c:pt idx="155">
                  <c:v>43872</c:v>
                </c:pt>
                <c:pt idx="156">
                  <c:v>43873</c:v>
                </c:pt>
                <c:pt idx="157">
                  <c:v>43874</c:v>
                </c:pt>
                <c:pt idx="158">
                  <c:v>43875</c:v>
                </c:pt>
                <c:pt idx="159">
                  <c:v>43879</c:v>
                </c:pt>
                <c:pt idx="160">
                  <c:v>43880</c:v>
                </c:pt>
                <c:pt idx="161">
                  <c:v>43881</c:v>
                </c:pt>
                <c:pt idx="162">
                  <c:v>43882</c:v>
                </c:pt>
                <c:pt idx="163">
                  <c:v>43885</c:v>
                </c:pt>
                <c:pt idx="164">
                  <c:v>43886</c:v>
                </c:pt>
                <c:pt idx="165">
                  <c:v>43887</c:v>
                </c:pt>
                <c:pt idx="166">
                  <c:v>43888</c:v>
                </c:pt>
                <c:pt idx="167">
                  <c:v>43889</c:v>
                </c:pt>
                <c:pt idx="168">
                  <c:v>43892</c:v>
                </c:pt>
                <c:pt idx="169">
                  <c:v>43893</c:v>
                </c:pt>
                <c:pt idx="170">
                  <c:v>43894</c:v>
                </c:pt>
                <c:pt idx="171">
                  <c:v>43895</c:v>
                </c:pt>
                <c:pt idx="172">
                  <c:v>43896</c:v>
                </c:pt>
                <c:pt idx="173">
                  <c:v>43899</c:v>
                </c:pt>
                <c:pt idx="174">
                  <c:v>43900</c:v>
                </c:pt>
                <c:pt idx="175">
                  <c:v>43901</c:v>
                </c:pt>
                <c:pt idx="176">
                  <c:v>43902</c:v>
                </c:pt>
                <c:pt idx="177">
                  <c:v>43903</c:v>
                </c:pt>
                <c:pt idx="178">
                  <c:v>43906</c:v>
                </c:pt>
                <c:pt idx="179">
                  <c:v>43907</c:v>
                </c:pt>
                <c:pt idx="180">
                  <c:v>43908</c:v>
                </c:pt>
                <c:pt idx="181">
                  <c:v>43909</c:v>
                </c:pt>
                <c:pt idx="182">
                  <c:v>43910</c:v>
                </c:pt>
              </c:numCache>
            </c:numRef>
          </c:cat>
          <c:val>
            <c:numRef>
              <c:f>해외!$I$6:$I$188</c:f>
              <c:numCache>
                <c:formatCode>#,#00.00</c:formatCode>
                <c:ptCount val="183"/>
                <c:pt idx="0">
                  <c:v>1497.55</c:v>
                </c:pt>
                <c:pt idx="1">
                  <c:v>1476.83</c:v>
                </c:pt>
                <c:pt idx="2">
                  <c:v>1470.49</c:v>
                </c:pt>
                <c:pt idx="3">
                  <c:v>1461.7</c:v>
                </c:pt>
                <c:pt idx="4">
                  <c:v>1450.41</c:v>
                </c:pt>
                <c:pt idx="5">
                  <c:v>1461.21</c:v>
                </c:pt>
                <c:pt idx="6">
                  <c:v>1471.51</c:v>
                </c:pt>
                <c:pt idx="7">
                  <c:v>1476.28</c:v>
                </c:pt>
                <c:pt idx="8">
                  <c:v>1504.28</c:v>
                </c:pt>
                <c:pt idx="9">
                  <c:v>1515.92</c:v>
                </c:pt>
                <c:pt idx="10">
                  <c:v>1499.64</c:v>
                </c:pt>
                <c:pt idx="11">
                  <c:v>1503.87</c:v>
                </c:pt>
                <c:pt idx="12">
                  <c:v>1526.97</c:v>
                </c:pt>
                <c:pt idx="13">
                  <c:v>1523.91</c:v>
                </c:pt>
                <c:pt idx="14">
                  <c:v>1554.09</c:v>
                </c:pt>
                <c:pt idx="15">
                  <c:v>1573.27</c:v>
                </c:pt>
                <c:pt idx="16">
                  <c:v>1622.02</c:v>
                </c:pt>
                <c:pt idx="17">
                  <c:v>1594.12</c:v>
                </c:pt>
                <c:pt idx="18">
                  <c:v>1593.86</c:v>
                </c:pt>
                <c:pt idx="19">
                  <c:v>1598.02</c:v>
                </c:pt>
                <c:pt idx="20">
                  <c:v>1593.82</c:v>
                </c:pt>
                <c:pt idx="21">
                  <c:v>1542.44</c:v>
                </c:pt>
                <c:pt idx="22">
                  <c:v>1511.98</c:v>
                </c:pt>
                <c:pt idx="23">
                  <c:v>1488.43</c:v>
                </c:pt>
                <c:pt idx="24">
                  <c:v>1423.52</c:v>
                </c:pt>
                <c:pt idx="25">
                  <c:v>1441.77</c:v>
                </c:pt>
                <c:pt idx="26">
                  <c:v>1452.12</c:v>
                </c:pt>
                <c:pt idx="27">
                  <c:v>1491.26</c:v>
                </c:pt>
                <c:pt idx="28">
                  <c:v>1464.34</c:v>
                </c:pt>
                <c:pt idx="29">
                  <c:v>1446.98</c:v>
                </c:pt>
                <c:pt idx="30">
                  <c:v>1489.66</c:v>
                </c:pt>
                <c:pt idx="31">
                  <c:v>1442.54</c:v>
                </c:pt>
                <c:pt idx="32">
                  <c:v>1439.29</c:v>
                </c:pt>
                <c:pt idx="33">
                  <c:v>1479.25</c:v>
                </c:pt>
                <c:pt idx="34">
                  <c:v>1506.99</c:v>
                </c:pt>
                <c:pt idx="35">
                  <c:v>1498.9</c:v>
                </c:pt>
                <c:pt idx="36">
                  <c:v>1512.72</c:v>
                </c:pt>
                <c:pt idx="37">
                  <c:v>1512.25</c:v>
                </c:pt>
                <c:pt idx="38">
                  <c:v>1446.38</c:v>
                </c:pt>
                <c:pt idx="39">
                  <c:v>1458.88</c:v>
                </c:pt>
                <c:pt idx="40">
                  <c:v>1454.12</c:v>
                </c:pt>
                <c:pt idx="41">
                  <c:v>1462.85</c:v>
                </c:pt>
                <c:pt idx="42">
                  <c:v>1495.82</c:v>
                </c:pt>
                <c:pt idx="43">
                  <c:v>1504.92</c:v>
                </c:pt>
                <c:pt idx="44">
                  <c:v>1478.32</c:v>
                </c:pt>
                <c:pt idx="45">
                  <c:v>1519.55</c:v>
                </c:pt>
                <c:pt idx="46">
                  <c:v>1566.21</c:v>
                </c:pt>
                <c:pt idx="47">
                  <c:v>1568.34</c:v>
                </c:pt>
                <c:pt idx="48">
                  <c:v>1576.39</c:v>
                </c:pt>
                <c:pt idx="49">
                  <c:v>1583.15</c:v>
                </c:pt>
                <c:pt idx="50">
                  <c:v>1606.19</c:v>
                </c:pt>
                <c:pt idx="51">
                  <c:v>1610.79</c:v>
                </c:pt>
                <c:pt idx="52">
                  <c:v>1605.65</c:v>
                </c:pt>
                <c:pt idx="53">
                  <c:v>1594.49</c:v>
                </c:pt>
                <c:pt idx="54">
                  <c:v>1599.74</c:v>
                </c:pt>
                <c:pt idx="55">
                  <c:v>1600.95</c:v>
                </c:pt>
                <c:pt idx="56">
                  <c:v>1592.07</c:v>
                </c:pt>
                <c:pt idx="57">
                  <c:v>1563</c:v>
                </c:pt>
                <c:pt idx="58">
                  <c:v>1578.09</c:v>
                </c:pt>
                <c:pt idx="59">
                  <c:v>1551.99</c:v>
                </c:pt>
                <c:pt idx="60">
                  <c:v>1579.56</c:v>
                </c:pt>
                <c:pt idx="61">
                  <c:v>1580.1</c:v>
                </c:pt>
                <c:pt idx="62">
                  <c:v>1542.87</c:v>
                </c:pt>
                <c:pt idx="63">
                  <c:v>1558.75</c:v>
                </c:pt>
                <c:pt idx="64">
                  <c:v>1544.2</c:v>
                </c:pt>
                <c:pt idx="65">
                  <c:v>1519.77</c:v>
                </c:pt>
                <c:pt idx="66">
                  <c:v>1545.76</c:v>
                </c:pt>
                <c:pt idx="67">
                  <c:v>1574.39</c:v>
                </c:pt>
                <c:pt idx="68">
                  <c:v>1563.17</c:v>
                </c:pt>
                <c:pt idx="69">
                  <c:v>1514.45</c:v>
                </c:pt>
                <c:pt idx="70">
                  <c:v>1540.85</c:v>
                </c:pt>
                <c:pt idx="71">
                  <c:v>1555.79</c:v>
                </c:pt>
                <c:pt idx="72">
                  <c:v>1591.13</c:v>
                </c:pt>
                <c:pt idx="73">
                  <c:v>1590.4</c:v>
                </c:pt>
                <c:pt idx="74">
                  <c:v>1625.69</c:v>
                </c:pt>
                <c:pt idx="75">
                  <c:v>1601.79</c:v>
                </c:pt>
                <c:pt idx="76">
                  <c:v>1607.16</c:v>
                </c:pt>
                <c:pt idx="77">
                  <c:v>1590.09</c:v>
                </c:pt>
                <c:pt idx="78">
                  <c:v>1620.04</c:v>
                </c:pt>
                <c:pt idx="79">
                  <c:v>1607.6</c:v>
                </c:pt>
                <c:pt idx="80">
                  <c:v>1576.58</c:v>
                </c:pt>
                <c:pt idx="81">
                  <c:v>1615.51</c:v>
                </c:pt>
                <c:pt idx="82">
                  <c:v>1648.67</c:v>
                </c:pt>
                <c:pt idx="83">
                  <c:v>1677.57</c:v>
                </c:pt>
                <c:pt idx="84">
                  <c:v>1662.46</c:v>
                </c:pt>
                <c:pt idx="85">
                  <c:v>1661.46</c:v>
                </c:pt>
                <c:pt idx="86">
                  <c:v>1651.22</c:v>
                </c:pt>
                <c:pt idx="87">
                  <c:v>1689.93</c:v>
                </c:pt>
                <c:pt idx="88">
                  <c:v>1726.92</c:v>
                </c:pt>
                <c:pt idx="89">
                  <c:v>1730.15</c:v>
                </c:pt>
                <c:pt idx="90">
                  <c:v>1715.67</c:v>
                </c:pt>
                <c:pt idx="91">
                  <c:v>1727.68</c:v>
                </c:pt>
                <c:pt idx="92">
                  <c:v>1736.78</c:v>
                </c:pt>
                <c:pt idx="93">
                  <c:v>1727.59</c:v>
                </c:pt>
                <c:pt idx="94">
                  <c:v>1732.42</c:v>
                </c:pt>
                <c:pt idx="95">
                  <c:v>1732.86</c:v>
                </c:pt>
                <c:pt idx="96">
                  <c:v>1727.59</c:v>
                </c:pt>
                <c:pt idx="97">
                  <c:v>1742.93</c:v>
                </c:pt>
                <c:pt idx="98">
                  <c:v>1738.78</c:v>
                </c:pt>
                <c:pt idx="99">
                  <c:v>1730.5</c:v>
                </c:pt>
                <c:pt idx="100">
                  <c:v>1710.14</c:v>
                </c:pt>
                <c:pt idx="101">
                  <c:v>1690.83</c:v>
                </c:pt>
                <c:pt idx="102">
                  <c:v>1690.79</c:v>
                </c:pt>
                <c:pt idx="103">
                  <c:v>1731.95</c:v>
                </c:pt>
                <c:pt idx="104">
                  <c:v>1723.26</c:v>
                </c:pt>
                <c:pt idx="105">
                  <c:v>1735.91</c:v>
                </c:pt>
                <c:pt idx="106">
                  <c:v>1716.84</c:v>
                </c:pt>
                <c:pt idx="107">
                  <c:v>1691.75</c:v>
                </c:pt>
                <c:pt idx="108">
                  <c:v>1665.71</c:v>
                </c:pt>
                <c:pt idx="109">
                  <c:v>1691.45</c:v>
                </c:pt>
                <c:pt idx="110">
                  <c:v>1697.66</c:v>
                </c:pt>
                <c:pt idx="111">
                  <c:v>1724.21</c:v>
                </c:pt>
                <c:pt idx="112">
                  <c:v>1714.98</c:v>
                </c:pt>
                <c:pt idx="113">
                  <c:v>1720.9</c:v>
                </c:pt>
                <c:pt idx="114">
                  <c:v>1759.2</c:v>
                </c:pt>
                <c:pt idx="115">
                  <c:v>1806.87</c:v>
                </c:pt>
                <c:pt idx="116">
                  <c:v>1796.04</c:v>
                </c:pt>
                <c:pt idx="117">
                  <c:v>1813.31</c:v>
                </c:pt>
                <c:pt idx="118">
                  <c:v>1821.92</c:v>
                </c:pt>
                <c:pt idx="119">
                  <c:v>1820.29</c:v>
                </c:pt>
                <c:pt idx="120">
                  <c:v>1834.97</c:v>
                </c:pt>
                <c:pt idx="121">
                  <c:v>1853.87</c:v>
                </c:pt>
                <c:pt idx="122">
                  <c:v>1857.12</c:v>
                </c:pt>
                <c:pt idx="123">
                  <c:v>1862.2</c:v>
                </c:pt>
                <c:pt idx="124">
                  <c:v>1864.49</c:v>
                </c:pt>
                <c:pt idx="125">
                  <c:v>1858.59</c:v>
                </c:pt>
                <c:pt idx="126">
                  <c:v>1844.39</c:v>
                </c:pt>
                <c:pt idx="127">
                  <c:v>1849.62</c:v>
                </c:pt>
                <c:pt idx="128">
                  <c:v>1887.91</c:v>
                </c:pt>
                <c:pt idx="129">
                  <c:v>1853.98</c:v>
                </c:pt>
                <c:pt idx="130">
                  <c:v>1834.68</c:v>
                </c:pt>
                <c:pt idx="131">
                  <c:v>1867.28</c:v>
                </c:pt>
                <c:pt idx="132">
                  <c:v>1867.59</c:v>
                </c:pt>
                <c:pt idx="133">
                  <c:v>1884.66</c:v>
                </c:pt>
                <c:pt idx="134">
                  <c:v>1866.35</c:v>
                </c:pt>
                <c:pt idx="135">
                  <c:v>1890.79</c:v>
                </c:pt>
                <c:pt idx="136">
                  <c:v>1894.64</c:v>
                </c:pt>
                <c:pt idx="137">
                  <c:v>1872.16</c:v>
                </c:pt>
                <c:pt idx="138">
                  <c:v>1903.93</c:v>
                </c:pt>
                <c:pt idx="139">
                  <c:v>1916.62</c:v>
                </c:pt>
                <c:pt idx="140">
                  <c:v>1915</c:v>
                </c:pt>
                <c:pt idx="141">
                  <c:v>1930.23</c:v>
                </c:pt>
                <c:pt idx="142">
                  <c:v>1945.37</c:v>
                </c:pt>
                <c:pt idx="143">
                  <c:v>1924.03</c:v>
                </c:pt>
                <c:pt idx="144">
                  <c:v>1848.86</c:v>
                </c:pt>
                <c:pt idx="145">
                  <c:v>1893.27</c:v>
                </c:pt>
                <c:pt idx="146">
                  <c:v>1858.7</c:v>
                </c:pt>
                <c:pt idx="147">
                  <c:v>1855.8</c:v>
                </c:pt>
                <c:pt idx="148">
                  <c:v>1789.93</c:v>
                </c:pt>
                <c:pt idx="149">
                  <c:v>1812.18</c:v>
                </c:pt>
                <c:pt idx="150">
                  <c:v>1868.65</c:v>
                </c:pt>
                <c:pt idx="151">
                  <c:v>1909.52</c:v>
                </c:pt>
                <c:pt idx="152">
                  <c:v>1909.64</c:v>
                </c:pt>
                <c:pt idx="153">
                  <c:v>1864.36</c:v>
                </c:pt>
                <c:pt idx="154">
                  <c:v>1892.8</c:v>
                </c:pt>
                <c:pt idx="155">
                  <c:v>1931.08</c:v>
                </c:pt>
                <c:pt idx="156">
                  <c:v>1958.82</c:v>
                </c:pt>
                <c:pt idx="157">
                  <c:v>1960.34</c:v>
                </c:pt>
                <c:pt idx="158">
                  <c:v>1956.56</c:v>
                </c:pt>
                <c:pt idx="159">
                  <c:v>1929.12</c:v>
                </c:pt>
                <c:pt idx="160">
                  <c:v>1979.5</c:v>
                </c:pt>
                <c:pt idx="161">
                  <c:v>1949.25</c:v>
                </c:pt>
                <c:pt idx="162">
                  <c:v>1891.05</c:v>
                </c:pt>
                <c:pt idx="163">
                  <c:v>1801.23</c:v>
                </c:pt>
                <c:pt idx="164">
                  <c:v>1746.11</c:v>
                </c:pt>
                <c:pt idx="165">
                  <c:v>1749.95</c:v>
                </c:pt>
                <c:pt idx="166">
                  <c:v>1668.65</c:v>
                </c:pt>
                <c:pt idx="167">
                  <c:v>1705.54</c:v>
                </c:pt>
                <c:pt idx="168">
                  <c:v>1765.38</c:v>
                </c:pt>
                <c:pt idx="169">
                  <c:v>1705.26</c:v>
                </c:pt>
                <c:pt idx="170">
                  <c:v>1789.57</c:v>
                </c:pt>
                <c:pt idx="171">
                  <c:v>1734.03</c:v>
                </c:pt>
                <c:pt idx="172">
                  <c:v>1699.89</c:v>
                </c:pt>
                <c:pt idx="173">
                  <c:v>1558.16</c:v>
                </c:pt>
                <c:pt idx="174">
                  <c:v>1656.5</c:v>
                </c:pt>
                <c:pt idx="175">
                  <c:v>1562.54</c:v>
                </c:pt>
                <c:pt idx="176">
                  <c:v>1392.11</c:v>
                </c:pt>
                <c:pt idx="177">
                  <c:v>1544.26</c:v>
                </c:pt>
                <c:pt idx="178">
                  <c:v>1298.78</c:v>
                </c:pt>
                <c:pt idx="179">
                  <c:v>1426.52</c:v>
                </c:pt>
                <c:pt idx="180">
                  <c:v>1289.8399999999999</c:v>
                </c:pt>
                <c:pt idx="181">
                  <c:v>1341.22</c:v>
                </c:pt>
                <c:pt idx="182">
                  <c:v>1298.54</c:v>
                </c:pt>
              </c:numCache>
            </c:numRef>
          </c:val>
          <c:smooth val="0"/>
        </c:ser>
        <c:dLbls>
          <c:showLegendKey val="0"/>
          <c:showVal val="0"/>
          <c:showCatName val="0"/>
          <c:showSerName val="0"/>
          <c:showPercent val="0"/>
          <c:showBubbleSize val="0"/>
        </c:dLbls>
        <c:marker val="1"/>
        <c:smooth val="0"/>
        <c:axId val="145187584"/>
        <c:axId val="145189120"/>
      </c:lineChart>
      <c:dateAx>
        <c:axId val="145187584"/>
        <c:scaling>
          <c:orientation val="minMax"/>
        </c:scaling>
        <c:delete val="0"/>
        <c:axPos val="b"/>
        <c:numFmt formatCode="m/d/yyyy" sourceLinked="1"/>
        <c:majorTickMark val="out"/>
        <c:minorTickMark val="none"/>
        <c:tickLblPos val="nextTo"/>
        <c:crossAx val="145189120"/>
        <c:crosses val="autoZero"/>
        <c:auto val="1"/>
        <c:lblOffset val="100"/>
        <c:baseTimeUnit val="days"/>
      </c:dateAx>
      <c:valAx>
        <c:axId val="145189120"/>
        <c:scaling>
          <c:orientation val="minMax"/>
          <c:min val="1200"/>
        </c:scaling>
        <c:delete val="0"/>
        <c:axPos val="l"/>
        <c:majorGridlines/>
        <c:numFmt formatCode="#,#00.00" sourceLinked="1"/>
        <c:majorTickMark val="out"/>
        <c:minorTickMark val="none"/>
        <c:tickLblPos val="nextTo"/>
        <c:crossAx val="145187584"/>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천연가스</a:t>
            </a:r>
            <a:endParaRPr lang="en-US" altLang="ko-KR" sz="1200"/>
          </a:p>
        </c:rich>
      </c:tx>
      <c:layout/>
      <c:overlay val="0"/>
    </c:title>
    <c:autoTitleDeleted val="0"/>
    <c:plotArea>
      <c:layout/>
      <c:lineChart>
        <c:grouping val="standard"/>
        <c:varyColors val="0"/>
        <c:ser>
          <c:idx val="0"/>
          <c:order val="0"/>
          <c:marker>
            <c:symbol val="none"/>
          </c:marker>
          <c:cat>
            <c:numRef>
              <c:f>선물!$N$7:$N$80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선물!$O$7:$O$80</c:f>
              <c:numCache>
                <c:formatCode>0.000</c:formatCode>
                <c:ptCount val="74"/>
                <c:pt idx="0">
                  <c:v>2.1419999999999999</c:v>
                </c:pt>
                <c:pt idx="1">
                  <c:v>2.1560000000000001</c:v>
                </c:pt>
                <c:pt idx="2">
                  <c:v>2.1760000000000002</c:v>
                </c:pt>
                <c:pt idx="3">
                  <c:v>2.1829999999999998</c:v>
                </c:pt>
                <c:pt idx="4">
                  <c:v>2.177</c:v>
                </c:pt>
                <c:pt idx="5">
                  <c:v>2.1909999999999998</c:v>
                </c:pt>
                <c:pt idx="6">
                  <c:v>2.1989999999999998</c:v>
                </c:pt>
                <c:pt idx="7">
                  <c:v>2.2029999999999998</c:v>
                </c:pt>
                <c:pt idx="8">
                  <c:v>2.194</c:v>
                </c:pt>
                <c:pt idx="9">
                  <c:v>2.1440000000000001</c:v>
                </c:pt>
                <c:pt idx="10">
                  <c:v>2.1160000000000001</c:v>
                </c:pt>
                <c:pt idx="11">
                  <c:v>2.0659999999999998</c:v>
                </c:pt>
                <c:pt idx="12">
                  <c:v>2.0659999999999998</c:v>
                </c:pt>
                <c:pt idx="13">
                  <c:v>1.9890000000000001</c:v>
                </c:pt>
                <c:pt idx="14">
                  <c:v>1.992</c:v>
                </c:pt>
                <c:pt idx="15">
                  <c:v>1.9970000000000001</c:v>
                </c:pt>
                <c:pt idx="16">
                  <c:v>1.968</c:v>
                </c:pt>
                <c:pt idx="17">
                  <c:v>1.9770000000000001</c:v>
                </c:pt>
                <c:pt idx="18">
                  <c:v>2.0059999999999998</c:v>
                </c:pt>
                <c:pt idx="19">
                  <c:v>1.9710000000000001</c:v>
                </c:pt>
                <c:pt idx="20">
                  <c:v>1.9330000000000001</c:v>
                </c:pt>
                <c:pt idx="21">
                  <c:v>1.946</c:v>
                </c:pt>
                <c:pt idx="22">
                  <c:v>1.9179999999999999</c:v>
                </c:pt>
                <c:pt idx="23">
                  <c:v>1.952</c:v>
                </c:pt>
                <c:pt idx="24">
                  <c:v>1.9370000000000001</c:v>
                </c:pt>
                <c:pt idx="25">
                  <c:v>1.94</c:v>
                </c:pt>
                <c:pt idx="26">
                  <c:v>1.9510000000000001</c:v>
                </c:pt>
                <c:pt idx="27">
                  <c:v>1.869</c:v>
                </c:pt>
                <c:pt idx="28">
                  <c:v>1.8819999999999999</c:v>
                </c:pt>
                <c:pt idx="29">
                  <c:v>1.929</c:v>
                </c:pt>
                <c:pt idx="30">
                  <c:v>1.913</c:v>
                </c:pt>
                <c:pt idx="31">
                  <c:v>1.9039999999999999</c:v>
                </c:pt>
                <c:pt idx="32">
                  <c:v>1.9039999999999999</c:v>
                </c:pt>
                <c:pt idx="33">
                  <c:v>2.0059999999999998</c:v>
                </c:pt>
                <c:pt idx="34">
                  <c:v>2.008</c:v>
                </c:pt>
                <c:pt idx="35">
                  <c:v>1.974</c:v>
                </c:pt>
                <c:pt idx="36">
                  <c:v>1.9590000000000001</c:v>
                </c:pt>
                <c:pt idx="37">
                  <c:v>1.89</c:v>
                </c:pt>
                <c:pt idx="38">
                  <c:v>1.8959999999999999</c:v>
                </c:pt>
                <c:pt idx="39">
                  <c:v>1.88</c:v>
                </c:pt>
                <c:pt idx="40">
                  <c:v>1.8</c:v>
                </c:pt>
                <c:pt idx="41">
                  <c:v>1.732</c:v>
                </c:pt>
                <c:pt idx="42">
                  <c:v>1.7969999999999999</c:v>
                </c:pt>
                <c:pt idx="43">
                  <c:v>1.8380000000000001</c:v>
                </c:pt>
                <c:pt idx="44">
                  <c:v>1.865</c:v>
                </c:pt>
                <c:pt idx="45">
                  <c:v>1.8129999999999999</c:v>
                </c:pt>
                <c:pt idx="46">
                  <c:v>1.748</c:v>
                </c:pt>
                <c:pt idx="47">
                  <c:v>1.819</c:v>
                </c:pt>
                <c:pt idx="48">
                  <c:v>1.9850000000000001</c:v>
                </c:pt>
                <c:pt idx="49">
                  <c:v>1.921</c:v>
                </c:pt>
                <c:pt idx="50">
                  <c:v>1.885</c:v>
                </c:pt>
                <c:pt idx="51">
                  <c:v>1.901</c:v>
                </c:pt>
                <c:pt idx="52">
                  <c:v>1.853</c:v>
                </c:pt>
                <c:pt idx="53">
                  <c:v>1.7689999999999999</c:v>
                </c:pt>
                <c:pt idx="54">
                  <c:v>1.647</c:v>
                </c:pt>
                <c:pt idx="55">
                  <c:v>1.726</c:v>
                </c:pt>
                <c:pt idx="56">
                  <c:v>1.675</c:v>
                </c:pt>
                <c:pt idx="57">
                  <c:v>1.673</c:v>
                </c:pt>
                <c:pt idx="58">
                  <c:v>1.7290000000000001</c:v>
                </c:pt>
                <c:pt idx="59">
                  <c:v>1.714</c:v>
                </c:pt>
                <c:pt idx="60">
                  <c:v>1.6890000000000001</c:v>
                </c:pt>
                <c:pt idx="61">
                  <c:v>1.671</c:v>
                </c:pt>
                <c:pt idx="62">
                  <c:v>1.69</c:v>
                </c:pt>
                <c:pt idx="63">
                  <c:v>1.64</c:v>
                </c:pt>
                <c:pt idx="64">
                  <c:v>1.587</c:v>
                </c:pt>
                <c:pt idx="65">
                  <c:v>1.552</c:v>
                </c:pt>
                <c:pt idx="66">
                  <c:v>1.621</c:v>
                </c:pt>
                <c:pt idx="67">
                  <c:v>1.7310000000000001</c:v>
                </c:pt>
                <c:pt idx="68">
                  <c:v>1.8520000000000001</c:v>
                </c:pt>
                <c:pt idx="69">
                  <c:v>1.7829999999999999</c:v>
                </c:pt>
                <c:pt idx="70">
                  <c:v>1.7330000000000001</c:v>
                </c:pt>
                <c:pt idx="71">
                  <c:v>1.724</c:v>
                </c:pt>
                <c:pt idx="72">
                  <c:v>1.65</c:v>
                </c:pt>
                <c:pt idx="73">
                  <c:v>1.5980000000000001</c:v>
                </c:pt>
              </c:numCache>
            </c:numRef>
          </c:val>
          <c:smooth val="0"/>
        </c:ser>
        <c:dLbls>
          <c:showLegendKey val="0"/>
          <c:showVal val="0"/>
          <c:showCatName val="0"/>
          <c:showSerName val="0"/>
          <c:showPercent val="0"/>
          <c:showBubbleSize val="0"/>
        </c:dLbls>
        <c:marker val="1"/>
        <c:smooth val="0"/>
        <c:axId val="145201024"/>
        <c:axId val="145202560"/>
      </c:lineChart>
      <c:dateAx>
        <c:axId val="145201024"/>
        <c:scaling>
          <c:orientation val="minMax"/>
        </c:scaling>
        <c:delete val="0"/>
        <c:axPos val="b"/>
        <c:numFmt formatCode="m/d/yyyy" sourceLinked="1"/>
        <c:majorTickMark val="out"/>
        <c:minorTickMark val="none"/>
        <c:tickLblPos val="nextTo"/>
        <c:crossAx val="145202560"/>
        <c:crosses val="autoZero"/>
        <c:auto val="1"/>
        <c:lblOffset val="100"/>
        <c:baseTimeUnit val="days"/>
      </c:dateAx>
      <c:valAx>
        <c:axId val="145202560"/>
        <c:scaling>
          <c:orientation val="minMax"/>
          <c:min val="1.5"/>
        </c:scaling>
        <c:delete val="0"/>
        <c:axPos val="l"/>
        <c:majorGridlines/>
        <c:numFmt formatCode="0.000" sourceLinked="1"/>
        <c:majorTickMark val="out"/>
        <c:minorTickMark val="none"/>
        <c:tickLblPos val="nextTo"/>
        <c:crossAx val="145201024"/>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캐나다</a:t>
            </a:r>
          </a:p>
        </c:rich>
      </c:tx>
      <c:layout/>
      <c:overlay val="0"/>
    </c:title>
    <c:autoTitleDeleted val="0"/>
    <c:plotArea>
      <c:layout/>
      <c:lineChart>
        <c:grouping val="standard"/>
        <c:varyColors val="0"/>
        <c:ser>
          <c:idx val="0"/>
          <c:order val="0"/>
          <c:marker>
            <c:symbol val="none"/>
          </c:marker>
          <c:cat>
            <c:numRef>
              <c:f>선물!$AT$7:$AT$80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선물!$AU$7:$AU$80</c:f>
              <c:numCache>
                <c:formatCode>0.00000</c:formatCode>
                <c:ptCount val="74"/>
                <c:pt idx="0">
                  <c:v>0.77</c:v>
                </c:pt>
                <c:pt idx="1">
                  <c:v>0.76980000000000004</c:v>
                </c:pt>
                <c:pt idx="2">
                  <c:v>0.77149999999999996</c:v>
                </c:pt>
                <c:pt idx="3">
                  <c:v>0.76905000000000001</c:v>
                </c:pt>
                <c:pt idx="4">
                  <c:v>0.76770000000000005</c:v>
                </c:pt>
                <c:pt idx="5">
                  <c:v>0.76470000000000005</c:v>
                </c:pt>
                <c:pt idx="6">
                  <c:v>0.76580000000000004</c:v>
                </c:pt>
                <c:pt idx="7">
                  <c:v>0.76654999999999995</c:v>
                </c:pt>
                <c:pt idx="8">
                  <c:v>0.76595000000000002</c:v>
                </c:pt>
                <c:pt idx="9">
                  <c:v>0.76685000000000003</c:v>
                </c:pt>
                <c:pt idx="10">
                  <c:v>0.76644999999999996</c:v>
                </c:pt>
                <c:pt idx="11">
                  <c:v>0.76549999999999996</c:v>
                </c:pt>
                <c:pt idx="12">
                  <c:v>0.76549999999999996</c:v>
                </c:pt>
                <c:pt idx="13">
                  <c:v>0.7651</c:v>
                </c:pt>
                <c:pt idx="14">
                  <c:v>0.76100000000000001</c:v>
                </c:pt>
                <c:pt idx="15">
                  <c:v>0.76185000000000003</c:v>
                </c:pt>
                <c:pt idx="16">
                  <c:v>0.76105</c:v>
                </c:pt>
                <c:pt idx="17">
                  <c:v>0.75865000000000005</c:v>
                </c:pt>
                <c:pt idx="18">
                  <c:v>0.75929999999999997</c:v>
                </c:pt>
                <c:pt idx="19">
                  <c:v>0.75805</c:v>
                </c:pt>
                <c:pt idx="20">
                  <c:v>0.75660000000000005</c:v>
                </c:pt>
                <c:pt idx="21">
                  <c:v>0.75580000000000003</c:v>
                </c:pt>
                <c:pt idx="22">
                  <c:v>0.75214999999999999</c:v>
                </c:pt>
                <c:pt idx="23">
                  <c:v>0.75270000000000004</c:v>
                </c:pt>
                <c:pt idx="24">
                  <c:v>0.75219999999999998</c:v>
                </c:pt>
                <c:pt idx="25">
                  <c:v>0.75224999999999997</c:v>
                </c:pt>
                <c:pt idx="26">
                  <c:v>0.75170000000000003</c:v>
                </c:pt>
                <c:pt idx="27">
                  <c:v>0.75080000000000002</c:v>
                </c:pt>
                <c:pt idx="28">
                  <c:v>0.75224999999999997</c:v>
                </c:pt>
                <c:pt idx="29">
                  <c:v>0.754</c:v>
                </c:pt>
                <c:pt idx="30">
                  <c:v>0.75409999999999999</c:v>
                </c:pt>
                <c:pt idx="31">
                  <c:v>0.75455000000000005</c:v>
                </c:pt>
                <c:pt idx="32">
                  <c:v>0.75455000000000005</c:v>
                </c:pt>
                <c:pt idx="33">
                  <c:v>0.75455000000000005</c:v>
                </c:pt>
                <c:pt idx="34">
                  <c:v>0.75600000000000001</c:v>
                </c:pt>
                <c:pt idx="35">
                  <c:v>0.75395000000000001</c:v>
                </c:pt>
                <c:pt idx="36">
                  <c:v>0.75705</c:v>
                </c:pt>
                <c:pt idx="37">
                  <c:v>0.75239999999999996</c:v>
                </c:pt>
                <c:pt idx="38">
                  <c:v>0.75339999999999996</c:v>
                </c:pt>
                <c:pt idx="39">
                  <c:v>0.75080000000000002</c:v>
                </c:pt>
                <c:pt idx="40">
                  <c:v>0.74804999999999999</c:v>
                </c:pt>
                <c:pt idx="41">
                  <c:v>0.74604999999999999</c:v>
                </c:pt>
                <c:pt idx="42">
                  <c:v>0.74870000000000003</c:v>
                </c:pt>
                <c:pt idx="43">
                  <c:v>0.74724999999999997</c:v>
                </c:pt>
                <c:pt idx="44">
                  <c:v>0.74590000000000001</c:v>
                </c:pt>
                <c:pt idx="45">
                  <c:v>0.74470000000000003</c:v>
                </c:pt>
                <c:pt idx="46">
                  <c:v>0.74455000000000005</c:v>
                </c:pt>
                <c:pt idx="47">
                  <c:v>0.73355000000000004</c:v>
                </c:pt>
                <c:pt idx="48">
                  <c:v>0.72755000000000003</c:v>
                </c:pt>
                <c:pt idx="49">
                  <c:v>0.72604999999999997</c:v>
                </c:pt>
                <c:pt idx="50">
                  <c:v>0.72214999999999996</c:v>
                </c:pt>
                <c:pt idx="51">
                  <c:v>0.71799999999999997</c:v>
                </c:pt>
                <c:pt idx="52">
                  <c:v>0.71545000000000003</c:v>
                </c:pt>
                <c:pt idx="53">
                  <c:v>0.70374999999999999</c:v>
                </c:pt>
                <c:pt idx="54">
                  <c:v>0.68684999999999996</c:v>
                </c:pt>
                <c:pt idx="55">
                  <c:v>0.68969999999999998</c:v>
                </c:pt>
                <c:pt idx="56">
                  <c:v>0.69325000000000003</c:v>
                </c:pt>
                <c:pt idx="57">
                  <c:v>0.68884999999999996</c:v>
                </c:pt>
                <c:pt idx="58">
                  <c:v>0.69030000000000002</c:v>
                </c:pt>
                <c:pt idx="59">
                  <c:v>0.70474999999999999</c:v>
                </c:pt>
                <c:pt idx="60">
                  <c:v>0.71330000000000005</c:v>
                </c:pt>
                <c:pt idx="61">
                  <c:v>0.71765000000000001</c:v>
                </c:pt>
                <c:pt idx="62">
                  <c:v>0.70684999999999998</c:v>
                </c:pt>
                <c:pt idx="63">
                  <c:v>0.71045000000000003</c:v>
                </c:pt>
                <c:pt idx="64">
                  <c:v>0.70369999999999999</c:v>
                </c:pt>
                <c:pt idx="65">
                  <c:v>0.70535000000000003</c:v>
                </c:pt>
                <c:pt idx="66">
                  <c:v>0.70704999999999996</c:v>
                </c:pt>
                <c:pt idx="67">
                  <c:v>0.70884999999999998</c:v>
                </c:pt>
                <c:pt idx="68">
                  <c:v>0.71535000000000004</c:v>
                </c:pt>
                <c:pt idx="69">
                  <c:v>0.71294999999999997</c:v>
                </c:pt>
                <c:pt idx="70">
                  <c:v>0.71655000000000002</c:v>
                </c:pt>
                <c:pt idx="71">
                  <c:v>0.72150000000000003</c:v>
                </c:pt>
                <c:pt idx="72">
                  <c:v>0.71960000000000002</c:v>
                </c:pt>
                <c:pt idx="73">
                  <c:v>0.7117</c:v>
                </c:pt>
              </c:numCache>
            </c:numRef>
          </c:val>
          <c:smooth val="0"/>
        </c:ser>
        <c:dLbls>
          <c:showLegendKey val="0"/>
          <c:showVal val="0"/>
          <c:showCatName val="0"/>
          <c:showSerName val="0"/>
          <c:showPercent val="0"/>
          <c:showBubbleSize val="0"/>
        </c:dLbls>
        <c:marker val="1"/>
        <c:smooth val="0"/>
        <c:axId val="145300480"/>
        <c:axId val="145314560"/>
      </c:lineChart>
      <c:dateAx>
        <c:axId val="145300480"/>
        <c:scaling>
          <c:orientation val="minMax"/>
        </c:scaling>
        <c:delete val="0"/>
        <c:axPos val="b"/>
        <c:numFmt formatCode="m/d/yyyy" sourceLinked="1"/>
        <c:majorTickMark val="out"/>
        <c:minorTickMark val="none"/>
        <c:tickLblPos val="nextTo"/>
        <c:crossAx val="145314560"/>
        <c:crosses val="autoZero"/>
        <c:auto val="1"/>
        <c:lblOffset val="100"/>
        <c:baseTimeUnit val="days"/>
      </c:dateAx>
      <c:valAx>
        <c:axId val="145314560"/>
        <c:scaling>
          <c:orientation val="minMax"/>
          <c:min val="0.68"/>
        </c:scaling>
        <c:delete val="0"/>
        <c:axPos val="l"/>
        <c:majorGridlines/>
        <c:numFmt formatCode="0.00000" sourceLinked="1"/>
        <c:majorTickMark val="out"/>
        <c:minorTickMark val="none"/>
        <c:tickLblPos val="nextTo"/>
        <c:crossAx val="145300480"/>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유로</a:t>
            </a:r>
          </a:p>
        </c:rich>
      </c:tx>
      <c:layout/>
      <c:overlay val="0"/>
    </c:title>
    <c:autoTitleDeleted val="0"/>
    <c:plotArea>
      <c:layout/>
      <c:lineChart>
        <c:grouping val="standard"/>
        <c:varyColors val="0"/>
        <c:ser>
          <c:idx val="0"/>
          <c:order val="0"/>
          <c:marker>
            <c:symbol val="none"/>
          </c:marker>
          <c:cat>
            <c:strRef>
              <c:f>선물!$AL$7:$AL$78</c:f>
              <c:strCache>
                <c:ptCount val="72"/>
                <c:pt idx="0">
                  <c:v>2020-01-02</c:v>
                </c:pt>
                <c:pt idx="1">
                  <c:v>2020-01-03</c:v>
                </c:pt>
                <c:pt idx="2">
                  <c:v>2020-01-06</c:v>
                </c:pt>
                <c:pt idx="3">
                  <c:v>2020-01-07</c:v>
                </c:pt>
                <c:pt idx="4">
                  <c:v>2020-01-08</c:v>
                </c:pt>
                <c:pt idx="5">
                  <c:v>2020-01-09</c:v>
                </c:pt>
                <c:pt idx="6">
                  <c:v>2020-01-10</c:v>
                </c:pt>
                <c:pt idx="7">
                  <c:v>2020-01-13</c:v>
                </c:pt>
                <c:pt idx="8">
                  <c:v>2020-01-14</c:v>
                </c:pt>
                <c:pt idx="9">
                  <c:v>2020-01-15</c:v>
                </c:pt>
                <c:pt idx="10">
                  <c:v>2020-01-16</c:v>
                </c:pt>
                <c:pt idx="11">
                  <c:v>2020-01-17</c:v>
                </c:pt>
                <c:pt idx="12">
                  <c:v>2020-01-20</c:v>
                </c:pt>
                <c:pt idx="13">
                  <c:v>2020-01-21</c:v>
                </c:pt>
                <c:pt idx="14">
                  <c:v>2020-01-22</c:v>
                </c:pt>
                <c:pt idx="15">
                  <c:v>2020-01-23</c:v>
                </c:pt>
                <c:pt idx="16">
                  <c:v>2020-01-24</c:v>
                </c:pt>
                <c:pt idx="17">
                  <c:v>2020-01-27</c:v>
                </c:pt>
                <c:pt idx="18">
                  <c:v>2020-01-28</c:v>
                </c:pt>
                <c:pt idx="19">
                  <c:v>2020-01-29</c:v>
                </c:pt>
                <c:pt idx="20">
                  <c:v>2020-01-30</c:v>
                </c:pt>
                <c:pt idx="21">
                  <c:v>2020-01-31</c:v>
                </c:pt>
                <c:pt idx="22">
                  <c:v>2020-02-03</c:v>
                </c:pt>
                <c:pt idx="23">
                  <c:v>2020-02-04</c:v>
                </c:pt>
                <c:pt idx="24">
                  <c:v>2020-02-05</c:v>
                </c:pt>
                <c:pt idx="25">
                  <c:v>2020-02-06</c:v>
                </c:pt>
                <c:pt idx="26">
                  <c:v>2020-02-07</c:v>
                </c:pt>
                <c:pt idx="27">
                  <c:v>2020-02-10</c:v>
                </c:pt>
                <c:pt idx="28">
                  <c:v>2020-02-11</c:v>
                </c:pt>
                <c:pt idx="29">
                  <c:v>2020-02-12</c:v>
                </c:pt>
                <c:pt idx="30">
                  <c:v>2020-02-13</c:v>
                </c:pt>
                <c:pt idx="31">
                  <c:v>2020-02-14</c:v>
                </c:pt>
                <c:pt idx="32">
                  <c:v>2020-02-17</c:v>
                </c:pt>
                <c:pt idx="33">
                  <c:v>2020-02-18</c:v>
                </c:pt>
                <c:pt idx="34">
                  <c:v>2020-02-19</c:v>
                </c:pt>
                <c:pt idx="35">
                  <c:v>2020-02-20</c:v>
                </c:pt>
                <c:pt idx="36">
                  <c:v>2020-02-21</c:v>
                </c:pt>
                <c:pt idx="37">
                  <c:v>2020-02-24</c:v>
                </c:pt>
                <c:pt idx="38">
                  <c:v>2020-02-25</c:v>
                </c:pt>
                <c:pt idx="39">
                  <c:v>2020-02-26</c:v>
                </c:pt>
                <c:pt idx="40">
                  <c:v>2020-02-27</c:v>
                </c:pt>
                <c:pt idx="41">
                  <c:v>2020-02-28</c:v>
                </c:pt>
                <c:pt idx="42">
                  <c:v>2020-03-02</c:v>
                </c:pt>
                <c:pt idx="43">
                  <c:v>2020-03-03</c:v>
                </c:pt>
                <c:pt idx="44">
                  <c:v>2020-03-04</c:v>
                </c:pt>
                <c:pt idx="45">
                  <c:v>2020-03-05</c:v>
                </c:pt>
                <c:pt idx="46">
                  <c:v>2020-03-06</c:v>
                </c:pt>
                <c:pt idx="47">
                  <c:v>2020-03-09</c:v>
                </c:pt>
                <c:pt idx="48">
                  <c:v>2020-03-10</c:v>
                </c:pt>
                <c:pt idx="49">
                  <c:v>2020-03-11</c:v>
                </c:pt>
                <c:pt idx="50">
                  <c:v>2020-03-12</c:v>
                </c:pt>
                <c:pt idx="51">
                  <c:v>2020-03-13</c:v>
                </c:pt>
                <c:pt idx="52">
                  <c:v>2020-03-16</c:v>
                </c:pt>
                <c:pt idx="53">
                  <c:v>2020-03-17</c:v>
                </c:pt>
                <c:pt idx="54">
                  <c:v>2020-03-18</c:v>
                </c:pt>
                <c:pt idx="55">
                  <c:v>2020-03-19</c:v>
                </c:pt>
                <c:pt idx="56">
                  <c:v>2020-03-20</c:v>
                </c:pt>
                <c:pt idx="57">
                  <c:v>2020-03-23</c:v>
                </c:pt>
                <c:pt idx="58">
                  <c:v>2020-03.24</c:v>
                </c:pt>
                <c:pt idx="59">
                  <c:v>2020-03-25</c:v>
                </c:pt>
                <c:pt idx="60">
                  <c:v>2020-03-26</c:v>
                </c:pt>
                <c:pt idx="61">
                  <c:v>2020-03-27</c:v>
                </c:pt>
                <c:pt idx="62">
                  <c:v>2020-03-30</c:v>
                </c:pt>
                <c:pt idx="63">
                  <c:v>2020-03-31</c:v>
                </c:pt>
                <c:pt idx="64">
                  <c:v>2020-04-01</c:v>
                </c:pt>
                <c:pt idx="65">
                  <c:v>2020-04-02</c:v>
                </c:pt>
                <c:pt idx="66">
                  <c:v>2020-04-03</c:v>
                </c:pt>
                <c:pt idx="67">
                  <c:v>2020-04-06</c:v>
                </c:pt>
                <c:pt idx="68">
                  <c:v>2020-04-07</c:v>
                </c:pt>
                <c:pt idx="69">
                  <c:v>2020-04-08</c:v>
                </c:pt>
                <c:pt idx="70">
                  <c:v>2020-04-09</c:v>
                </c:pt>
                <c:pt idx="71">
                  <c:v>2020-04-13</c:v>
                </c:pt>
              </c:strCache>
            </c:strRef>
          </c:cat>
          <c:val>
            <c:numRef>
              <c:f>선물!$AM$7:$AM$78</c:f>
              <c:numCache>
                <c:formatCode>0.00000</c:formatCode>
                <c:ptCount val="72"/>
                <c:pt idx="0">
                  <c:v>1.1279999999999999</c:v>
                </c:pt>
                <c:pt idx="1">
                  <c:v>1.1279999999999999</c:v>
                </c:pt>
                <c:pt idx="2">
                  <c:v>1.13035</c:v>
                </c:pt>
                <c:pt idx="3">
                  <c:v>1.1255500000000001</c:v>
                </c:pt>
                <c:pt idx="4">
                  <c:v>1.1221000000000001</c:v>
                </c:pt>
                <c:pt idx="5">
                  <c:v>1.1214999999999999</c:v>
                </c:pt>
                <c:pt idx="6">
                  <c:v>1.1229</c:v>
                </c:pt>
                <c:pt idx="7">
                  <c:v>1.1246499999999999</c:v>
                </c:pt>
                <c:pt idx="8">
                  <c:v>1.1234999999999999</c:v>
                </c:pt>
                <c:pt idx="9">
                  <c:v>1.12565</c:v>
                </c:pt>
                <c:pt idx="10">
                  <c:v>1.1237999999999999</c:v>
                </c:pt>
                <c:pt idx="11">
                  <c:v>1.11955</c:v>
                </c:pt>
                <c:pt idx="12">
                  <c:v>1.11955</c:v>
                </c:pt>
                <c:pt idx="13">
                  <c:v>1.1194999999999999</c:v>
                </c:pt>
                <c:pt idx="14">
                  <c:v>1.1192</c:v>
                </c:pt>
                <c:pt idx="15">
                  <c:v>1.1151</c:v>
                </c:pt>
                <c:pt idx="16">
                  <c:v>1.1125499999999999</c:v>
                </c:pt>
                <c:pt idx="17">
                  <c:v>1.1111</c:v>
                </c:pt>
                <c:pt idx="18">
                  <c:v>1.1111</c:v>
                </c:pt>
                <c:pt idx="19">
                  <c:v>1.1113</c:v>
                </c:pt>
                <c:pt idx="20">
                  <c:v>1.1120000000000001</c:v>
                </c:pt>
                <c:pt idx="21">
                  <c:v>1.1178999999999999</c:v>
                </c:pt>
                <c:pt idx="22">
                  <c:v>1.1153500000000001</c:v>
                </c:pt>
                <c:pt idx="23">
                  <c:v>1.1131</c:v>
                </c:pt>
                <c:pt idx="24">
                  <c:v>1.1083499999999999</c:v>
                </c:pt>
                <c:pt idx="25">
                  <c:v>1.10615</c:v>
                </c:pt>
                <c:pt idx="26">
                  <c:v>1.103</c:v>
                </c:pt>
                <c:pt idx="27">
                  <c:v>1.0996999999999999</c:v>
                </c:pt>
                <c:pt idx="28">
                  <c:v>1.1004499999999999</c:v>
                </c:pt>
                <c:pt idx="29">
                  <c:v>1.0948500000000001</c:v>
                </c:pt>
                <c:pt idx="30">
                  <c:v>1.0922000000000001</c:v>
                </c:pt>
                <c:pt idx="31">
                  <c:v>1.09185</c:v>
                </c:pt>
                <c:pt idx="32">
                  <c:v>1.09185</c:v>
                </c:pt>
                <c:pt idx="33">
                  <c:v>1.0871500000000001</c:v>
                </c:pt>
                <c:pt idx="34">
                  <c:v>1.0872999999999999</c:v>
                </c:pt>
                <c:pt idx="35">
                  <c:v>1.0863499999999999</c:v>
                </c:pt>
                <c:pt idx="36">
                  <c:v>1.0931</c:v>
                </c:pt>
                <c:pt idx="37">
                  <c:v>1.09155</c:v>
                </c:pt>
                <c:pt idx="38">
                  <c:v>1.0952</c:v>
                </c:pt>
                <c:pt idx="39">
                  <c:v>1.0969</c:v>
                </c:pt>
                <c:pt idx="40">
                  <c:v>1.1054999999999999</c:v>
                </c:pt>
                <c:pt idx="41">
                  <c:v>1.1093999999999999</c:v>
                </c:pt>
                <c:pt idx="42">
                  <c:v>1.1225499999999999</c:v>
                </c:pt>
                <c:pt idx="43">
                  <c:v>1.1231</c:v>
                </c:pt>
                <c:pt idx="44">
                  <c:v>1.1190500000000001</c:v>
                </c:pt>
                <c:pt idx="45">
                  <c:v>1.1251</c:v>
                </c:pt>
                <c:pt idx="46">
                  <c:v>1.13635</c:v>
                </c:pt>
                <c:pt idx="47">
                  <c:v>1.1509</c:v>
                </c:pt>
                <c:pt idx="48">
                  <c:v>1.13395</c:v>
                </c:pt>
                <c:pt idx="49">
                  <c:v>1.13235</c:v>
                </c:pt>
                <c:pt idx="50">
                  <c:v>1.1215999999999999</c:v>
                </c:pt>
                <c:pt idx="51">
                  <c:v>1.1124499999999999</c:v>
                </c:pt>
                <c:pt idx="52">
                  <c:v>1.1227</c:v>
                </c:pt>
                <c:pt idx="53">
                  <c:v>1.1049500000000001</c:v>
                </c:pt>
                <c:pt idx="54">
                  <c:v>1.0926499999999999</c:v>
                </c:pt>
                <c:pt idx="55">
                  <c:v>1.0719000000000001</c:v>
                </c:pt>
                <c:pt idx="56">
                  <c:v>1.06915</c:v>
                </c:pt>
                <c:pt idx="57">
                  <c:v>1.0771500000000001</c:v>
                </c:pt>
                <c:pt idx="58">
                  <c:v>1.07995</c:v>
                </c:pt>
                <c:pt idx="59">
                  <c:v>1.0908500000000001</c:v>
                </c:pt>
                <c:pt idx="60">
                  <c:v>1.1080000000000001</c:v>
                </c:pt>
                <c:pt idx="61">
                  <c:v>1.1156999999999999</c:v>
                </c:pt>
                <c:pt idx="62">
                  <c:v>1.1063499999999999</c:v>
                </c:pt>
                <c:pt idx="63">
                  <c:v>1.1049500000000001</c:v>
                </c:pt>
                <c:pt idx="64">
                  <c:v>1.0956999999999999</c:v>
                </c:pt>
                <c:pt idx="65">
                  <c:v>1.0872999999999999</c:v>
                </c:pt>
                <c:pt idx="66">
                  <c:v>1.0833999999999999</c:v>
                </c:pt>
                <c:pt idx="67">
                  <c:v>1.08205</c:v>
                </c:pt>
                <c:pt idx="68">
                  <c:v>1.0927500000000001</c:v>
                </c:pt>
                <c:pt idx="69">
                  <c:v>1.0883</c:v>
                </c:pt>
                <c:pt idx="70">
                  <c:v>1.09555</c:v>
                </c:pt>
                <c:pt idx="71">
                  <c:v>1.0924499999999999</c:v>
                </c:pt>
              </c:numCache>
            </c:numRef>
          </c:val>
          <c:smooth val="0"/>
        </c:ser>
        <c:dLbls>
          <c:showLegendKey val="0"/>
          <c:showVal val="0"/>
          <c:showCatName val="0"/>
          <c:showSerName val="0"/>
          <c:showPercent val="0"/>
          <c:showBubbleSize val="0"/>
        </c:dLbls>
        <c:marker val="1"/>
        <c:smooth val="0"/>
        <c:axId val="145355136"/>
        <c:axId val="145356672"/>
      </c:lineChart>
      <c:catAx>
        <c:axId val="145355136"/>
        <c:scaling>
          <c:orientation val="minMax"/>
        </c:scaling>
        <c:delete val="0"/>
        <c:axPos val="b"/>
        <c:numFmt formatCode="yyyy/mm/dd" sourceLinked="1"/>
        <c:majorTickMark val="out"/>
        <c:minorTickMark val="none"/>
        <c:tickLblPos val="nextTo"/>
        <c:crossAx val="145356672"/>
        <c:crosses val="autoZero"/>
        <c:auto val="1"/>
        <c:lblAlgn val="ctr"/>
        <c:lblOffset val="100"/>
        <c:noMultiLvlLbl val="0"/>
      </c:catAx>
      <c:valAx>
        <c:axId val="145356672"/>
        <c:scaling>
          <c:orientation val="minMax"/>
          <c:min val="1.06"/>
        </c:scaling>
        <c:delete val="0"/>
        <c:axPos val="l"/>
        <c:majorGridlines/>
        <c:numFmt formatCode="0.00000" sourceLinked="1"/>
        <c:majorTickMark val="out"/>
        <c:minorTickMark val="none"/>
        <c:tickLblPos val="nextTo"/>
        <c:crossAx val="145355136"/>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구리</a:t>
            </a:r>
          </a:p>
        </c:rich>
      </c:tx>
      <c:layout/>
      <c:overlay val="0"/>
    </c:title>
    <c:autoTitleDeleted val="0"/>
    <c:plotArea>
      <c:layout/>
      <c:lineChart>
        <c:grouping val="standard"/>
        <c:varyColors val="0"/>
        <c:ser>
          <c:idx val="0"/>
          <c:order val="0"/>
          <c:marker>
            <c:symbol val="none"/>
          </c:marker>
          <c:cat>
            <c:numRef>
              <c:f>선물!$J$7:$J$80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선물!$K$7:$K$80</c:f>
              <c:numCache>
                <c:formatCode>0.0000</c:formatCode>
                <c:ptCount val="74"/>
                <c:pt idx="0">
                  <c:v>2.8334999999999999</c:v>
                </c:pt>
                <c:pt idx="1">
                  <c:v>2.7959999999999998</c:v>
                </c:pt>
                <c:pt idx="2">
                  <c:v>2.7989999999999999</c:v>
                </c:pt>
                <c:pt idx="3">
                  <c:v>2.8035000000000001</c:v>
                </c:pt>
                <c:pt idx="4">
                  <c:v>2.8210000000000002</c:v>
                </c:pt>
                <c:pt idx="5">
                  <c:v>2.8109999999999999</c:v>
                </c:pt>
                <c:pt idx="6">
                  <c:v>2.8220000000000001</c:v>
                </c:pt>
                <c:pt idx="7">
                  <c:v>2.8690000000000002</c:v>
                </c:pt>
                <c:pt idx="8">
                  <c:v>2.8820000000000001</c:v>
                </c:pt>
                <c:pt idx="9">
                  <c:v>2.875</c:v>
                </c:pt>
                <c:pt idx="10">
                  <c:v>2.8555000000000001</c:v>
                </c:pt>
                <c:pt idx="11">
                  <c:v>2.8540000000000001</c:v>
                </c:pt>
                <c:pt idx="12">
                  <c:v>2.5840000000000001</c:v>
                </c:pt>
                <c:pt idx="13">
                  <c:v>2.8025000000000002</c:v>
                </c:pt>
                <c:pt idx="14">
                  <c:v>2.7749999999999999</c:v>
                </c:pt>
                <c:pt idx="15">
                  <c:v>2.7355</c:v>
                </c:pt>
                <c:pt idx="16">
                  <c:v>2.6934999999999998</c:v>
                </c:pt>
                <c:pt idx="17">
                  <c:v>2.6059999999999999</c:v>
                </c:pt>
                <c:pt idx="18">
                  <c:v>2.5870000000000002</c:v>
                </c:pt>
                <c:pt idx="19">
                  <c:v>2.5609999999999999</c:v>
                </c:pt>
                <c:pt idx="20">
                  <c:v>2.5305</c:v>
                </c:pt>
                <c:pt idx="21">
                  <c:v>2.5230000000000001</c:v>
                </c:pt>
                <c:pt idx="22">
                  <c:v>2.5135000000000001</c:v>
                </c:pt>
                <c:pt idx="23">
                  <c:v>2.5489999999999999</c:v>
                </c:pt>
                <c:pt idx="24">
                  <c:v>2.5819999999999999</c:v>
                </c:pt>
                <c:pt idx="25">
                  <c:v>2.6004999999999998</c:v>
                </c:pt>
                <c:pt idx="26">
                  <c:v>2.5609999999999999</c:v>
                </c:pt>
                <c:pt idx="27">
                  <c:v>2.5579999999999998</c:v>
                </c:pt>
                <c:pt idx="28">
                  <c:v>2.5910000000000002</c:v>
                </c:pt>
                <c:pt idx="29">
                  <c:v>2.6080000000000001</c:v>
                </c:pt>
                <c:pt idx="30">
                  <c:v>2.62</c:v>
                </c:pt>
                <c:pt idx="31">
                  <c:v>2.6070000000000002</c:v>
                </c:pt>
                <c:pt idx="32">
                  <c:v>2.6070000000000002</c:v>
                </c:pt>
                <c:pt idx="33">
                  <c:v>2.6114999999999999</c:v>
                </c:pt>
                <c:pt idx="34">
                  <c:v>2.6139999999999999</c:v>
                </c:pt>
                <c:pt idx="35">
                  <c:v>2.5960000000000001</c:v>
                </c:pt>
                <c:pt idx="36">
                  <c:v>2.6160000000000001</c:v>
                </c:pt>
                <c:pt idx="37">
                  <c:v>2.5834999999999999</c:v>
                </c:pt>
                <c:pt idx="38">
                  <c:v>2.5819999999999999</c:v>
                </c:pt>
                <c:pt idx="39">
                  <c:v>2.5735000000000001</c:v>
                </c:pt>
                <c:pt idx="40">
                  <c:v>2.5714999999999999</c:v>
                </c:pt>
                <c:pt idx="41">
                  <c:v>2.54</c:v>
                </c:pt>
                <c:pt idx="42">
                  <c:v>2.5950000000000002</c:v>
                </c:pt>
                <c:pt idx="43">
                  <c:v>2.573</c:v>
                </c:pt>
                <c:pt idx="44">
                  <c:v>2.5859999999999999</c:v>
                </c:pt>
                <c:pt idx="45">
                  <c:v>2.573</c:v>
                </c:pt>
                <c:pt idx="46">
                  <c:v>2.5605000000000002</c:v>
                </c:pt>
                <c:pt idx="47">
                  <c:v>2.5105</c:v>
                </c:pt>
                <c:pt idx="48">
                  <c:v>2.5215000000000001</c:v>
                </c:pt>
                <c:pt idx="49">
                  <c:v>2.5019999999999998</c:v>
                </c:pt>
                <c:pt idx="50">
                  <c:v>2.4725000000000001</c:v>
                </c:pt>
                <c:pt idx="51">
                  <c:v>2.464</c:v>
                </c:pt>
                <c:pt idx="52">
                  <c:v>2.3925000000000001</c:v>
                </c:pt>
                <c:pt idx="53">
                  <c:v>2.3134999999999999</c:v>
                </c:pt>
                <c:pt idx="54">
                  <c:v>2.1509999999999998</c:v>
                </c:pt>
                <c:pt idx="55">
                  <c:v>2.1855000000000002</c:v>
                </c:pt>
                <c:pt idx="56">
                  <c:v>2.1715</c:v>
                </c:pt>
                <c:pt idx="57">
                  <c:v>2.1004999999999998</c:v>
                </c:pt>
                <c:pt idx="58">
                  <c:v>2.1800000000000002</c:v>
                </c:pt>
                <c:pt idx="59">
                  <c:v>2.2040000000000002</c:v>
                </c:pt>
                <c:pt idx="60">
                  <c:v>2.1800000000000002</c:v>
                </c:pt>
                <c:pt idx="61">
                  <c:v>2.1720000000000002</c:v>
                </c:pt>
                <c:pt idx="62">
                  <c:v>2.1555</c:v>
                </c:pt>
                <c:pt idx="63">
                  <c:v>2.2280000000000002</c:v>
                </c:pt>
                <c:pt idx="64">
                  <c:v>2.1745000000000001</c:v>
                </c:pt>
                <c:pt idx="65">
                  <c:v>2.2185000000000001</c:v>
                </c:pt>
                <c:pt idx="66">
                  <c:v>2.1924999999999999</c:v>
                </c:pt>
                <c:pt idx="67">
                  <c:v>2.2174999999999998</c:v>
                </c:pt>
                <c:pt idx="68">
                  <c:v>2.2725</c:v>
                </c:pt>
                <c:pt idx="69">
                  <c:v>2.2599999999999998</c:v>
                </c:pt>
                <c:pt idx="70">
                  <c:v>2.2595000000000001</c:v>
                </c:pt>
                <c:pt idx="71">
                  <c:v>2.3025000000000002</c:v>
                </c:pt>
                <c:pt idx="72">
                  <c:v>2.3294999999999999</c:v>
                </c:pt>
                <c:pt idx="73">
                  <c:v>2.298</c:v>
                </c:pt>
              </c:numCache>
            </c:numRef>
          </c:val>
          <c:smooth val="0"/>
        </c:ser>
        <c:dLbls>
          <c:showLegendKey val="0"/>
          <c:showVal val="0"/>
          <c:showCatName val="0"/>
          <c:showSerName val="0"/>
          <c:showPercent val="0"/>
          <c:showBubbleSize val="0"/>
        </c:dLbls>
        <c:marker val="1"/>
        <c:smooth val="0"/>
        <c:axId val="145380864"/>
        <c:axId val="145382400"/>
      </c:lineChart>
      <c:dateAx>
        <c:axId val="145380864"/>
        <c:scaling>
          <c:orientation val="minMax"/>
        </c:scaling>
        <c:delete val="0"/>
        <c:axPos val="b"/>
        <c:numFmt formatCode="m/d/yyyy" sourceLinked="1"/>
        <c:majorTickMark val="out"/>
        <c:minorTickMark val="none"/>
        <c:tickLblPos val="nextTo"/>
        <c:crossAx val="145382400"/>
        <c:crosses val="autoZero"/>
        <c:auto val="1"/>
        <c:lblOffset val="100"/>
        <c:baseTimeUnit val="days"/>
      </c:dateAx>
      <c:valAx>
        <c:axId val="145382400"/>
        <c:scaling>
          <c:orientation val="minMax"/>
          <c:max val="3"/>
          <c:min val="2"/>
        </c:scaling>
        <c:delete val="0"/>
        <c:axPos val="l"/>
        <c:majorGridlines/>
        <c:numFmt formatCode="0.0000" sourceLinked="1"/>
        <c:majorTickMark val="out"/>
        <c:minorTickMark val="none"/>
        <c:tickLblPos val="nextTo"/>
        <c:crossAx val="145380864"/>
        <c:crosses val="autoZero"/>
        <c:crossBetween val="between"/>
      </c:valAx>
    </c:plotArea>
    <c:plotVisOnly val="1"/>
    <c:dispBlanksAs val="gap"/>
    <c:showDLblsOverMax val="0"/>
  </c:chart>
  <c:spPr>
    <a:ln w="57150">
      <a:solidFill>
        <a:sysClr val="windowText" lastClr="000000"/>
      </a:solidFill>
    </a:ln>
  </c:spPr>
  <c:printSettings>
    <c:headerFooter/>
    <c:pageMargins b="0.75000000000000511" l="0.70000000000000062" r="0.70000000000000062" t="0.75000000000000511"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호주</a:t>
            </a:r>
            <a:endParaRPr lang="en-US" altLang="ko-KR" sz="1200"/>
          </a:p>
        </c:rich>
      </c:tx>
      <c:layout/>
      <c:overlay val="0"/>
    </c:title>
    <c:autoTitleDeleted val="0"/>
    <c:plotArea>
      <c:layout/>
      <c:lineChart>
        <c:grouping val="standard"/>
        <c:varyColors val="0"/>
        <c:ser>
          <c:idx val="0"/>
          <c:order val="0"/>
          <c:marker>
            <c:symbol val="none"/>
          </c:marker>
          <c:cat>
            <c:numRef>
              <c:f>선물!$R$7:$R$80</c:f>
              <c:numCache>
                <c:formatCode>m/d/yyyy</c:formatCode>
                <c:ptCount val="74"/>
                <c:pt idx="0">
                  <c:v>43832</c:v>
                </c:pt>
                <c:pt idx="1">
                  <c:v>43833</c:v>
                </c:pt>
                <c:pt idx="2">
                  <c:v>43836</c:v>
                </c:pt>
                <c:pt idx="3">
                  <c:v>43837</c:v>
                </c:pt>
                <c:pt idx="4">
                  <c:v>43838</c:v>
                </c:pt>
                <c:pt idx="5">
                  <c:v>43839</c:v>
                </c:pt>
                <c:pt idx="6">
                  <c:v>43840</c:v>
                </c:pt>
                <c:pt idx="7">
                  <c:v>43843</c:v>
                </c:pt>
                <c:pt idx="8">
                  <c:v>43844</c:v>
                </c:pt>
                <c:pt idx="9">
                  <c:v>43845</c:v>
                </c:pt>
                <c:pt idx="10">
                  <c:v>43846</c:v>
                </c:pt>
                <c:pt idx="11">
                  <c:v>43847</c:v>
                </c:pt>
                <c:pt idx="12">
                  <c:v>43850</c:v>
                </c:pt>
                <c:pt idx="13">
                  <c:v>43851</c:v>
                </c:pt>
                <c:pt idx="14">
                  <c:v>43852</c:v>
                </c:pt>
                <c:pt idx="15">
                  <c:v>43853</c:v>
                </c:pt>
                <c:pt idx="16">
                  <c:v>43854</c:v>
                </c:pt>
                <c:pt idx="17">
                  <c:v>43857</c:v>
                </c:pt>
                <c:pt idx="18">
                  <c:v>43858</c:v>
                </c:pt>
                <c:pt idx="19">
                  <c:v>43859</c:v>
                </c:pt>
                <c:pt idx="20">
                  <c:v>43860</c:v>
                </c:pt>
                <c:pt idx="21">
                  <c:v>43861</c:v>
                </c:pt>
                <c:pt idx="22">
                  <c:v>43864</c:v>
                </c:pt>
                <c:pt idx="23">
                  <c:v>43865</c:v>
                </c:pt>
                <c:pt idx="24">
                  <c:v>43866</c:v>
                </c:pt>
                <c:pt idx="25">
                  <c:v>43867</c:v>
                </c:pt>
                <c:pt idx="26">
                  <c:v>43868</c:v>
                </c:pt>
                <c:pt idx="27">
                  <c:v>43871</c:v>
                </c:pt>
                <c:pt idx="28">
                  <c:v>43872</c:v>
                </c:pt>
                <c:pt idx="29">
                  <c:v>43873</c:v>
                </c:pt>
                <c:pt idx="30">
                  <c:v>43874</c:v>
                </c:pt>
                <c:pt idx="31">
                  <c:v>43875</c:v>
                </c:pt>
                <c:pt idx="32">
                  <c:v>43878</c:v>
                </c:pt>
                <c:pt idx="33">
                  <c:v>43879</c:v>
                </c:pt>
                <c:pt idx="34">
                  <c:v>43880</c:v>
                </c:pt>
                <c:pt idx="35">
                  <c:v>43881</c:v>
                </c:pt>
                <c:pt idx="36">
                  <c:v>43882</c:v>
                </c:pt>
                <c:pt idx="37">
                  <c:v>43885</c:v>
                </c:pt>
                <c:pt idx="38">
                  <c:v>43886</c:v>
                </c:pt>
                <c:pt idx="39">
                  <c:v>43887</c:v>
                </c:pt>
                <c:pt idx="40">
                  <c:v>43888</c:v>
                </c:pt>
                <c:pt idx="41">
                  <c:v>43889</c:v>
                </c:pt>
                <c:pt idx="42">
                  <c:v>43892</c:v>
                </c:pt>
                <c:pt idx="43">
                  <c:v>43893</c:v>
                </c:pt>
                <c:pt idx="44">
                  <c:v>43894</c:v>
                </c:pt>
                <c:pt idx="45">
                  <c:v>43895</c:v>
                </c:pt>
                <c:pt idx="46">
                  <c:v>43896</c:v>
                </c:pt>
                <c:pt idx="47">
                  <c:v>43899</c:v>
                </c:pt>
                <c:pt idx="48">
                  <c:v>43900</c:v>
                </c:pt>
                <c:pt idx="49">
                  <c:v>43901</c:v>
                </c:pt>
                <c:pt idx="50">
                  <c:v>43902</c:v>
                </c:pt>
                <c:pt idx="51">
                  <c:v>43903</c:v>
                </c:pt>
                <c:pt idx="52">
                  <c:v>43906</c:v>
                </c:pt>
                <c:pt idx="53">
                  <c:v>43907</c:v>
                </c:pt>
                <c:pt idx="54">
                  <c:v>43908</c:v>
                </c:pt>
                <c:pt idx="55">
                  <c:v>43909</c:v>
                </c:pt>
                <c:pt idx="56">
                  <c:v>43910</c:v>
                </c:pt>
                <c:pt idx="57">
                  <c:v>43913</c:v>
                </c:pt>
                <c:pt idx="58">
                  <c:v>43914</c:v>
                </c:pt>
                <c:pt idx="59">
                  <c:v>43915</c:v>
                </c:pt>
                <c:pt idx="60">
                  <c:v>43916</c:v>
                </c:pt>
                <c:pt idx="61">
                  <c:v>43917</c:v>
                </c:pt>
                <c:pt idx="62">
                  <c:v>43920</c:v>
                </c:pt>
                <c:pt idx="63">
                  <c:v>43921</c:v>
                </c:pt>
                <c:pt idx="64">
                  <c:v>43922</c:v>
                </c:pt>
                <c:pt idx="65">
                  <c:v>43923</c:v>
                </c:pt>
                <c:pt idx="66">
                  <c:v>43924</c:v>
                </c:pt>
                <c:pt idx="67">
                  <c:v>43927</c:v>
                </c:pt>
                <c:pt idx="68">
                  <c:v>43928</c:v>
                </c:pt>
                <c:pt idx="69">
                  <c:v>43929</c:v>
                </c:pt>
                <c:pt idx="70">
                  <c:v>43930</c:v>
                </c:pt>
                <c:pt idx="71">
                  <c:v>43934</c:v>
                </c:pt>
                <c:pt idx="72">
                  <c:v>43935</c:v>
                </c:pt>
                <c:pt idx="73">
                  <c:v>43936</c:v>
                </c:pt>
              </c:numCache>
            </c:numRef>
          </c:cat>
          <c:val>
            <c:numRef>
              <c:f>선물!$S$7:$S$80</c:f>
              <c:numCache>
                <c:formatCode>0.0000</c:formatCode>
                <c:ptCount val="74"/>
                <c:pt idx="0">
                  <c:v>0.70089999999999997</c:v>
                </c:pt>
                <c:pt idx="1">
                  <c:v>0.69850000000000001</c:v>
                </c:pt>
                <c:pt idx="2">
                  <c:v>0.69610000000000005</c:v>
                </c:pt>
                <c:pt idx="3">
                  <c:v>0.6895</c:v>
                </c:pt>
                <c:pt idx="4">
                  <c:v>0.68979999999999997</c:v>
                </c:pt>
                <c:pt idx="5">
                  <c:v>0.68759999999999999</c:v>
                </c:pt>
                <c:pt idx="6">
                  <c:v>0.69350000000000001</c:v>
                </c:pt>
                <c:pt idx="7">
                  <c:v>0.69310000000000005</c:v>
                </c:pt>
                <c:pt idx="8">
                  <c:v>0.69289999999999996</c:v>
                </c:pt>
                <c:pt idx="9">
                  <c:v>0.69279999999999997</c:v>
                </c:pt>
                <c:pt idx="10">
                  <c:v>0.69199999999999995</c:v>
                </c:pt>
                <c:pt idx="11">
                  <c:v>0.69030000000000002</c:v>
                </c:pt>
                <c:pt idx="12">
                  <c:v>0.69030000000000002</c:v>
                </c:pt>
                <c:pt idx="13">
                  <c:v>0.68700000000000006</c:v>
                </c:pt>
                <c:pt idx="14">
                  <c:v>0.68679999999999997</c:v>
                </c:pt>
                <c:pt idx="15">
                  <c:v>0.68620000000000003</c:v>
                </c:pt>
                <c:pt idx="16">
                  <c:v>0.68430000000000002</c:v>
                </c:pt>
                <c:pt idx="17">
                  <c:v>0.67769999999999997</c:v>
                </c:pt>
                <c:pt idx="18">
                  <c:v>0.67710000000000004</c:v>
                </c:pt>
                <c:pt idx="19">
                  <c:v>0.67800000000000005</c:v>
                </c:pt>
                <c:pt idx="20">
                  <c:v>0.67269999999999996</c:v>
                </c:pt>
                <c:pt idx="21">
                  <c:v>0.67159999999999997</c:v>
                </c:pt>
                <c:pt idx="22">
                  <c:v>0.67059999999999997</c:v>
                </c:pt>
                <c:pt idx="23">
                  <c:v>0.67549999999999999</c:v>
                </c:pt>
                <c:pt idx="24">
                  <c:v>0.67620000000000002</c:v>
                </c:pt>
                <c:pt idx="25">
                  <c:v>0.67459999999999998</c:v>
                </c:pt>
                <c:pt idx="26">
                  <c:v>0.66910000000000003</c:v>
                </c:pt>
                <c:pt idx="27">
                  <c:v>0.66930000000000001</c:v>
                </c:pt>
                <c:pt idx="28">
                  <c:v>0.67300000000000004</c:v>
                </c:pt>
                <c:pt idx="29">
                  <c:v>0.67490000000000006</c:v>
                </c:pt>
                <c:pt idx="30">
                  <c:v>0.67390000000000005</c:v>
                </c:pt>
                <c:pt idx="31">
                  <c:v>0.67249999999999999</c:v>
                </c:pt>
                <c:pt idx="32">
                  <c:v>0.67249999999999999</c:v>
                </c:pt>
                <c:pt idx="33">
                  <c:v>0.67010000000000003</c:v>
                </c:pt>
                <c:pt idx="34">
                  <c:v>0.66869999999999996</c:v>
                </c:pt>
                <c:pt idx="35">
                  <c:v>0.66290000000000004</c:v>
                </c:pt>
                <c:pt idx="36">
                  <c:v>0.66459999999999997</c:v>
                </c:pt>
                <c:pt idx="37">
                  <c:v>0.66110000000000002</c:v>
                </c:pt>
                <c:pt idx="38">
                  <c:v>0.6613</c:v>
                </c:pt>
                <c:pt idx="39">
                  <c:v>0.65720000000000001</c:v>
                </c:pt>
                <c:pt idx="40">
                  <c:v>0.65969999999999995</c:v>
                </c:pt>
                <c:pt idx="41">
                  <c:v>0.65339999999999998</c:v>
                </c:pt>
                <c:pt idx="42">
                  <c:v>0.65439999999999998</c:v>
                </c:pt>
                <c:pt idx="43">
                  <c:v>0.66049999999999998</c:v>
                </c:pt>
                <c:pt idx="44">
                  <c:v>0.66200000000000003</c:v>
                </c:pt>
                <c:pt idx="45">
                  <c:v>0.65959999999999996</c:v>
                </c:pt>
                <c:pt idx="46">
                  <c:v>0.66390000000000005</c:v>
                </c:pt>
                <c:pt idx="47">
                  <c:v>0.65949999999999998</c:v>
                </c:pt>
                <c:pt idx="48">
                  <c:v>0.64880000000000004</c:v>
                </c:pt>
                <c:pt idx="49">
                  <c:v>0.6492</c:v>
                </c:pt>
                <c:pt idx="50">
                  <c:v>0.63190000000000002</c:v>
                </c:pt>
                <c:pt idx="51">
                  <c:v>0.61450000000000005</c:v>
                </c:pt>
                <c:pt idx="52">
                  <c:v>0.61229999999999996</c:v>
                </c:pt>
                <c:pt idx="53">
                  <c:v>0.59940000000000004</c:v>
                </c:pt>
                <c:pt idx="54">
                  <c:v>0.57799999999999996</c:v>
                </c:pt>
                <c:pt idx="55">
                  <c:v>0.57809999999999995</c:v>
                </c:pt>
                <c:pt idx="56">
                  <c:v>0.58050000000000002</c:v>
                </c:pt>
                <c:pt idx="57">
                  <c:v>0.57920000000000005</c:v>
                </c:pt>
                <c:pt idx="58">
                  <c:v>0.5917</c:v>
                </c:pt>
                <c:pt idx="59">
                  <c:v>0.59660000000000002</c:v>
                </c:pt>
                <c:pt idx="60">
                  <c:v>0.60819999999999996</c:v>
                </c:pt>
                <c:pt idx="61">
                  <c:v>0.61929999999999996</c:v>
                </c:pt>
                <c:pt idx="62">
                  <c:v>0.61539999999999995</c:v>
                </c:pt>
                <c:pt idx="63">
                  <c:v>0.61429999999999996</c:v>
                </c:pt>
                <c:pt idx="64">
                  <c:v>0.60740000000000005</c:v>
                </c:pt>
                <c:pt idx="65">
                  <c:v>0.60489999999999999</c:v>
                </c:pt>
                <c:pt idx="66">
                  <c:v>0.60019999999999996</c:v>
                </c:pt>
                <c:pt idx="67">
                  <c:v>0.60919999999999996</c:v>
                </c:pt>
                <c:pt idx="68">
                  <c:v>0.61970000000000003</c:v>
                </c:pt>
                <c:pt idx="69">
                  <c:v>0.62370000000000003</c:v>
                </c:pt>
                <c:pt idx="70">
                  <c:v>0.63090000000000002</c:v>
                </c:pt>
                <c:pt idx="71">
                  <c:v>0.64029999999999998</c:v>
                </c:pt>
                <c:pt idx="72">
                  <c:v>0.64370000000000005</c:v>
                </c:pt>
                <c:pt idx="73">
                  <c:v>0.63300000000000001</c:v>
                </c:pt>
              </c:numCache>
            </c:numRef>
          </c:val>
          <c:smooth val="0"/>
        </c:ser>
        <c:dLbls>
          <c:showLegendKey val="0"/>
          <c:showVal val="0"/>
          <c:showCatName val="0"/>
          <c:showSerName val="0"/>
          <c:showPercent val="0"/>
          <c:showBubbleSize val="0"/>
        </c:dLbls>
        <c:marker val="1"/>
        <c:smooth val="0"/>
        <c:axId val="145406592"/>
        <c:axId val="145424768"/>
      </c:lineChart>
      <c:dateAx>
        <c:axId val="145406592"/>
        <c:scaling>
          <c:orientation val="minMax"/>
        </c:scaling>
        <c:delete val="0"/>
        <c:axPos val="b"/>
        <c:numFmt formatCode="m/d/yyyy" sourceLinked="1"/>
        <c:majorTickMark val="out"/>
        <c:minorTickMark val="none"/>
        <c:tickLblPos val="nextTo"/>
        <c:crossAx val="145424768"/>
        <c:crosses val="autoZero"/>
        <c:auto val="1"/>
        <c:lblOffset val="100"/>
        <c:baseTimeUnit val="days"/>
      </c:dateAx>
      <c:valAx>
        <c:axId val="145424768"/>
        <c:scaling>
          <c:orientation val="minMax"/>
          <c:min val="0.56000000000000005"/>
        </c:scaling>
        <c:delete val="0"/>
        <c:axPos val="l"/>
        <c:majorGridlines/>
        <c:numFmt formatCode="0.0000" sourceLinked="1"/>
        <c:majorTickMark val="out"/>
        <c:minorTickMark val="none"/>
        <c:tickLblPos val="nextTo"/>
        <c:crossAx val="145406592"/>
        <c:crosses val="autoZero"/>
        <c:crossBetween val="between"/>
      </c:valAx>
    </c:plotArea>
    <c:plotVisOnly val="1"/>
    <c:dispBlanksAs val="gap"/>
    <c:showDLblsOverMax val="0"/>
  </c:chart>
  <c:spPr>
    <a:ln w="57150">
      <a:solidFill>
        <a:sysClr val="windowText" lastClr="000000"/>
      </a:solidFill>
    </a:ln>
  </c:spPr>
  <c:printSettings>
    <c:headerFooter/>
    <c:pageMargins b="0.75000000000000533" l="0.70000000000000062" r="0.70000000000000062" t="0.75000000000000533"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원</a:t>
            </a:r>
            <a:r>
              <a:rPr lang="en-US" altLang="ko-KR" sz="1200"/>
              <a:t>/</a:t>
            </a:r>
            <a:r>
              <a:rPr lang="ko-KR" altLang="en-US" sz="1200"/>
              <a:t>달러</a:t>
            </a:r>
            <a:endParaRPr lang="en-US" altLang="ko-KR" sz="1200"/>
          </a:p>
        </c:rich>
      </c:tx>
      <c:layout>
        <c:manualLayout>
          <c:xMode val="edge"/>
          <c:yMode val="edge"/>
          <c:x val="0.46216632553626652"/>
          <c:y val="1.1307850968793503E-2"/>
        </c:manualLayout>
      </c:layout>
      <c:overlay val="0"/>
    </c:title>
    <c:autoTitleDeleted val="0"/>
    <c:plotArea>
      <c:layout>
        <c:manualLayout>
          <c:layoutTarget val="inner"/>
          <c:xMode val="edge"/>
          <c:yMode val="edge"/>
          <c:x val="0.16963978456703169"/>
          <c:y val="0.13467441910240224"/>
          <c:w val="0.78423494914754266"/>
          <c:h val="0.49235038098377704"/>
        </c:manualLayout>
      </c:layout>
      <c:lineChart>
        <c:grouping val="standard"/>
        <c:varyColors val="0"/>
        <c:ser>
          <c:idx val="0"/>
          <c:order val="0"/>
          <c:marker>
            <c:symbol val="none"/>
          </c:marker>
          <c:cat>
            <c:numRef>
              <c:f>매물!$B$4:$B$208</c:f>
              <c:numCache>
                <c:formatCode>m/d/yyyy</c:formatCode>
                <c:ptCount val="205"/>
                <c:pt idx="0">
                  <c:v>43678</c:v>
                </c:pt>
                <c:pt idx="1">
                  <c:v>43679</c:v>
                </c:pt>
                <c:pt idx="2">
                  <c:v>43682</c:v>
                </c:pt>
                <c:pt idx="3">
                  <c:v>43683</c:v>
                </c:pt>
                <c:pt idx="4">
                  <c:v>43684</c:v>
                </c:pt>
                <c:pt idx="5">
                  <c:v>43685</c:v>
                </c:pt>
                <c:pt idx="6">
                  <c:v>43686</c:v>
                </c:pt>
                <c:pt idx="7">
                  <c:v>43689</c:v>
                </c:pt>
                <c:pt idx="8">
                  <c:v>43690</c:v>
                </c:pt>
                <c:pt idx="9">
                  <c:v>43691</c:v>
                </c:pt>
                <c:pt idx="10">
                  <c:v>43693</c:v>
                </c:pt>
                <c:pt idx="11">
                  <c:v>43696</c:v>
                </c:pt>
                <c:pt idx="12">
                  <c:v>43697</c:v>
                </c:pt>
                <c:pt idx="13">
                  <c:v>43698</c:v>
                </c:pt>
                <c:pt idx="14">
                  <c:v>43699</c:v>
                </c:pt>
                <c:pt idx="15">
                  <c:v>43700</c:v>
                </c:pt>
                <c:pt idx="16">
                  <c:v>43703</c:v>
                </c:pt>
                <c:pt idx="17">
                  <c:v>43704</c:v>
                </c:pt>
                <c:pt idx="18">
                  <c:v>43705</c:v>
                </c:pt>
                <c:pt idx="19">
                  <c:v>43706</c:v>
                </c:pt>
                <c:pt idx="20">
                  <c:v>43707</c:v>
                </c:pt>
                <c:pt idx="21">
                  <c:v>43710</c:v>
                </c:pt>
                <c:pt idx="22">
                  <c:v>43711</c:v>
                </c:pt>
                <c:pt idx="23">
                  <c:v>43712</c:v>
                </c:pt>
                <c:pt idx="24">
                  <c:v>43713</c:v>
                </c:pt>
                <c:pt idx="25">
                  <c:v>43714</c:v>
                </c:pt>
                <c:pt idx="26">
                  <c:v>43717</c:v>
                </c:pt>
                <c:pt idx="27">
                  <c:v>43718</c:v>
                </c:pt>
                <c:pt idx="28">
                  <c:v>43719</c:v>
                </c:pt>
                <c:pt idx="29">
                  <c:v>43724</c:v>
                </c:pt>
                <c:pt idx="30">
                  <c:v>43725</c:v>
                </c:pt>
                <c:pt idx="31">
                  <c:v>43726</c:v>
                </c:pt>
                <c:pt idx="32">
                  <c:v>43727</c:v>
                </c:pt>
                <c:pt idx="33">
                  <c:v>43728</c:v>
                </c:pt>
                <c:pt idx="34">
                  <c:v>43731</c:v>
                </c:pt>
                <c:pt idx="35">
                  <c:v>43732</c:v>
                </c:pt>
                <c:pt idx="36">
                  <c:v>43733</c:v>
                </c:pt>
                <c:pt idx="37">
                  <c:v>43734</c:v>
                </c:pt>
                <c:pt idx="38">
                  <c:v>43735</c:v>
                </c:pt>
                <c:pt idx="39">
                  <c:v>43738</c:v>
                </c:pt>
                <c:pt idx="40">
                  <c:v>43739</c:v>
                </c:pt>
                <c:pt idx="41">
                  <c:v>43740</c:v>
                </c:pt>
                <c:pt idx="42">
                  <c:v>43742</c:v>
                </c:pt>
                <c:pt idx="43">
                  <c:v>43745</c:v>
                </c:pt>
                <c:pt idx="44">
                  <c:v>43746</c:v>
                </c:pt>
                <c:pt idx="45">
                  <c:v>43748</c:v>
                </c:pt>
                <c:pt idx="46">
                  <c:v>43749</c:v>
                </c:pt>
                <c:pt idx="47">
                  <c:v>43752</c:v>
                </c:pt>
                <c:pt idx="48">
                  <c:v>43753</c:v>
                </c:pt>
                <c:pt idx="49">
                  <c:v>43754</c:v>
                </c:pt>
                <c:pt idx="50">
                  <c:v>43755</c:v>
                </c:pt>
                <c:pt idx="51">
                  <c:v>43759</c:v>
                </c:pt>
                <c:pt idx="52">
                  <c:v>43760</c:v>
                </c:pt>
                <c:pt idx="53">
                  <c:v>43761</c:v>
                </c:pt>
                <c:pt idx="54">
                  <c:v>43762</c:v>
                </c:pt>
                <c:pt idx="55">
                  <c:v>43763</c:v>
                </c:pt>
                <c:pt idx="56">
                  <c:v>43766</c:v>
                </c:pt>
                <c:pt idx="57">
                  <c:v>43767</c:v>
                </c:pt>
                <c:pt idx="58">
                  <c:v>43768</c:v>
                </c:pt>
                <c:pt idx="59">
                  <c:v>43769</c:v>
                </c:pt>
                <c:pt idx="60">
                  <c:v>43770</c:v>
                </c:pt>
                <c:pt idx="61">
                  <c:v>43773</c:v>
                </c:pt>
                <c:pt idx="62">
                  <c:v>43774</c:v>
                </c:pt>
                <c:pt idx="63">
                  <c:v>43775</c:v>
                </c:pt>
                <c:pt idx="64">
                  <c:v>43776</c:v>
                </c:pt>
                <c:pt idx="65">
                  <c:v>43777</c:v>
                </c:pt>
                <c:pt idx="66">
                  <c:v>43780</c:v>
                </c:pt>
                <c:pt idx="67">
                  <c:v>43781</c:v>
                </c:pt>
                <c:pt idx="68">
                  <c:v>43782</c:v>
                </c:pt>
                <c:pt idx="69">
                  <c:v>43783</c:v>
                </c:pt>
                <c:pt idx="70">
                  <c:v>43784</c:v>
                </c:pt>
                <c:pt idx="71">
                  <c:v>43787</c:v>
                </c:pt>
                <c:pt idx="72">
                  <c:v>43788</c:v>
                </c:pt>
                <c:pt idx="73">
                  <c:v>43789</c:v>
                </c:pt>
                <c:pt idx="74">
                  <c:v>43790</c:v>
                </c:pt>
                <c:pt idx="75">
                  <c:v>43791</c:v>
                </c:pt>
                <c:pt idx="76">
                  <c:v>43794</c:v>
                </c:pt>
                <c:pt idx="77">
                  <c:v>43795</c:v>
                </c:pt>
                <c:pt idx="78">
                  <c:v>43796</c:v>
                </c:pt>
                <c:pt idx="79">
                  <c:v>43797</c:v>
                </c:pt>
                <c:pt idx="80">
                  <c:v>43798</c:v>
                </c:pt>
                <c:pt idx="81">
                  <c:v>43801</c:v>
                </c:pt>
                <c:pt idx="82">
                  <c:v>43802</c:v>
                </c:pt>
                <c:pt idx="83">
                  <c:v>43803</c:v>
                </c:pt>
                <c:pt idx="84">
                  <c:v>43804</c:v>
                </c:pt>
                <c:pt idx="85">
                  <c:v>43805</c:v>
                </c:pt>
                <c:pt idx="86">
                  <c:v>43808</c:v>
                </c:pt>
                <c:pt idx="87">
                  <c:v>43809</c:v>
                </c:pt>
                <c:pt idx="88">
                  <c:v>43810</c:v>
                </c:pt>
                <c:pt idx="89">
                  <c:v>43811</c:v>
                </c:pt>
                <c:pt idx="90">
                  <c:v>43812</c:v>
                </c:pt>
                <c:pt idx="91">
                  <c:v>43815</c:v>
                </c:pt>
                <c:pt idx="92">
                  <c:v>43816</c:v>
                </c:pt>
                <c:pt idx="93">
                  <c:v>43817</c:v>
                </c:pt>
                <c:pt idx="94">
                  <c:v>43818</c:v>
                </c:pt>
                <c:pt idx="95">
                  <c:v>43819</c:v>
                </c:pt>
                <c:pt idx="96">
                  <c:v>43820</c:v>
                </c:pt>
                <c:pt idx="97">
                  <c:v>43822</c:v>
                </c:pt>
                <c:pt idx="98">
                  <c:v>43823</c:v>
                </c:pt>
                <c:pt idx="99">
                  <c:v>43824</c:v>
                </c:pt>
                <c:pt idx="100">
                  <c:v>43825</c:v>
                </c:pt>
                <c:pt idx="101">
                  <c:v>43826</c:v>
                </c:pt>
                <c:pt idx="102">
                  <c:v>43827</c:v>
                </c:pt>
                <c:pt idx="103">
                  <c:v>43829</c:v>
                </c:pt>
                <c:pt idx="104">
                  <c:v>43830</c:v>
                </c:pt>
                <c:pt idx="105">
                  <c:v>43831</c:v>
                </c:pt>
                <c:pt idx="106">
                  <c:v>43832</c:v>
                </c:pt>
                <c:pt idx="107">
                  <c:v>43833</c:v>
                </c:pt>
                <c:pt idx="108">
                  <c:v>43834</c:v>
                </c:pt>
                <c:pt idx="109">
                  <c:v>43836</c:v>
                </c:pt>
                <c:pt idx="110">
                  <c:v>43837</c:v>
                </c:pt>
                <c:pt idx="111">
                  <c:v>43838</c:v>
                </c:pt>
                <c:pt idx="112">
                  <c:v>43839</c:v>
                </c:pt>
                <c:pt idx="113">
                  <c:v>43840</c:v>
                </c:pt>
                <c:pt idx="114">
                  <c:v>43843</c:v>
                </c:pt>
                <c:pt idx="115">
                  <c:v>43844</c:v>
                </c:pt>
                <c:pt idx="116">
                  <c:v>43845</c:v>
                </c:pt>
                <c:pt idx="117">
                  <c:v>43846</c:v>
                </c:pt>
                <c:pt idx="118">
                  <c:v>43847</c:v>
                </c:pt>
                <c:pt idx="119">
                  <c:v>43848</c:v>
                </c:pt>
                <c:pt idx="120">
                  <c:v>43850</c:v>
                </c:pt>
                <c:pt idx="121">
                  <c:v>43851</c:v>
                </c:pt>
                <c:pt idx="122">
                  <c:v>43852</c:v>
                </c:pt>
                <c:pt idx="123">
                  <c:v>43853</c:v>
                </c:pt>
                <c:pt idx="124">
                  <c:v>43854</c:v>
                </c:pt>
                <c:pt idx="125">
                  <c:v>43855</c:v>
                </c:pt>
                <c:pt idx="126">
                  <c:v>43857</c:v>
                </c:pt>
                <c:pt idx="127">
                  <c:v>43858</c:v>
                </c:pt>
                <c:pt idx="128">
                  <c:v>43859</c:v>
                </c:pt>
                <c:pt idx="129">
                  <c:v>43860</c:v>
                </c:pt>
                <c:pt idx="130">
                  <c:v>43861</c:v>
                </c:pt>
                <c:pt idx="131">
                  <c:v>43862</c:v>
                </c:pt>
                <c:pt idx="132">
                  <c:v>43864</c:v>
                </c:pt>
                <c:pt idx="133">
                  <c:v>43865</c:v>
                </c:pt>
                <c:pt idx="134">
                  <c:v>43866</c:v>
                </c:pt>
                <c:pt idx="135">
                  <c:v>43867</c:v>
                </c:pt>
                <c:pt idx="136">
                  <c:v>43868</c:v>
                </c:pt>
                <c:pt idx="137">
                  <c:v>43869</c:v>
                </c:pt>
                <c:pt idx="138">
                  <c:v>43871</c:v>
                </c:pt>
                <c:pt idx="139">
                  <c:v>43872</c:v>
                </c:pt>
                <c:pt idx="140">
                  <c:v>43873</c:v>
                </c:pt>
                <c:pt idx="141">
                  <c:v>43874</c:v>
                </c:pt>
                <c:pt idx="142">
                  <c:v>43875</c:v>
                </c:pt>
                <c:pt idx="143">
                  <c:v>43876</c:v>
                </c:pt>
                <c:pt idx="144">
                  <c:v>43878</c:v>
                </c:pt>
                <c:pt idx="145">
                  <c:v>43879</c:v>
                </c:pt>
                <c:pt idx="146">
                  <c:v>43880</c:v>
                </c:pt>
                <c:pt idx="147">
                  <c:v>43881</c:v>
                </c:pt>
                <c:pt idx="148">
                  <c:v>43882</c:v>
                </c:pt>
                <c:pt idx="149">
                  <c:v>43883</c:v>
                </c:pt>
                <c:pt idx="150">
                  <c:v>43885</c:v>
                </c:pt>
                <c:pt idx="151">
                  <c:v>43886</c:v>
                </c:pt>
                <c:pt idx="152">
                  <c:v>43887</c:v>
                </c:pt>
                <c:pt idx="153">
                  <c:v>43888</c:v>
                </c:pt>
                <c:pt idx="154">
                  <c:v>43889</c:v>
                </c:pt>
                <c:pt idx="155">
                  <c:v>43890</c:v>
                </c:pt>
                <c:pt idx="156">
                  <c:v>43892</c:v>
                </c:pt>
                <c:pt idx="157">
                  <c:v>43893</c:v>
                </c:pt>
                <c:pt idx="158">
                  <c:v>43894</c:v>
                </c:pt>
                <c:pt idx="159">
                  <c:v>43895</c:v>
                </c:pt>
                <c:pt idx="160">
                  <c:v>43896</c:v>
                </c:pt>
                <c:pt idx="161">
                  <c:v>43897</c:v>
                </c:pt>
                <c:pt idx="162">
                  <c:v>43899</c:v>
                </c:pt>
                <c:pt idx="163">
                  <c:v>43900</c:v>
                </c:pt>
                <c:pt idx="164">
                  <c:v>43901</c:v>
                </c:pt>
                <c:pt idx="165">
                  <c:v>43902</c:v>
                </c:pt>
                <c:pt idx="166">
                  <c:v>43903</c:v>
                </c:pt>
                <c:pt idx="167">
                  <c:v>43904</c:v>
                </c:pt>
                <c:pt idx="168">
                  <c:v>43906</c:v>
                </c:pt>
                <c:pt idx="169">
                  <c:v>43907</c:v>
                </c:pt>
                <c:pt idx="170">
                  <c:v>43908</c:v>
                </c:pt>
                <c:pt idx="171">
                  <c:v>43909</c:v>
                </c:pt>
                <c:pt idx="172">
                  <c:v>43910</c:v>
                </c:pt>
                <c:pt idx="173">
                  <c:v>43911</c:v>
                </c:pt>
                <c:pt idx="174">
                  <c:v>43913</c:v>
                </c:pt>
                <c:pt idx="175">
                  <c:v>43914</c:v>
                </c:pt>
                <c:pt idx="176">
                  <c:v>43915</c:v>
                </c:pt>
                <c:pt idx="177">
                  <c:v>43916</c:v>
                </c:pt>
                <c:pt idx="178">
                  <c:v>43917</c:v>
                </c:pt>
                <c:pt idx="179">
                  <c:v>43918</c:v>
                </c:pt>
                <c:pt idx="180">
                  <c:v>43920</c:v>
                </c:pt>
                <c:pt idx="181">
                  <c:v>43921</c:v>
                </c:pt>
                <c:pt idx="182">
                  <c:v>43922</c:v>
                </c:pt>
                <c:pt idx="183">
                  <c:v>43923</c:v>
                </c:pt>
                <c:pt idx="184">
                  <c:v>43924</c:v>
                </c:pt>
                <c:pt idx="185">
                  <c:v>43925</c:v>
                </c:pt>
                <c:pt idx="186">
                  <c:v>43927</c:v>
                </c:pt>
                <c:pt idx="187">
                  <c:v>43928</c:v>
                </c:pt>
                <c:pt idx="188">
                  <c:v>43929</c:v>
                </c:pt>
                <c:pt idx="189">
                  <c:v>43930</c:v>
                </c:pt>
                <c:pt idx="190">
                  <c:v>43931</c:v>
                </c:pt>
                <c:pt idx="191">
                  <c:v>43932</c:v>
                </c:pt>
                <c:pt idx="192">
                  <c:v>43934</c:v>
                </c:pt>
                <c:pt idx="193">
                  <c:v>43935</c:v>
                </c:pt>
                <c:pt idx="194">
                  <c:v>43936</c:v>
                </c:pt>
                <c:pt idx="195">
                  <c:v>43937</c:v>
                </c:pt>
                <c:pt idx="196">
                  <c:v>43938</c:v>
                </c:pt>
                <c:pt idx="197">
                  <c:v>43941</c:v>
                </c:pt>
              </c:numCache>
            </c:numRef>
          </c:cat>
          <c:val>
            <c:numRef>
              <c:f>매물!$C$4:$C$208</c:f>
              <c:numCache>
                <c:formatCode>#,#00.00</c:formatCode>
                <c:ptCount val="205"/>
                <c:pt idx="0">
                  <c:v>1188.5</c:v>
                </c:pt>
                <c:pt idx="1">
                  <c:v>1198</c:v>
                </c:pt>
                <c:pt idx="2">
                  <c:v>1215.3</c:v>
                </c:pt>
                <c:pt idx="3">
                  <c:v>1215.31</c:v>
                </c:pt>
                <c:pt idx="4">
                  <c:v>1214.9000000000001</c:v>
                </c:pt>
                <c:pt idx="5">
                  <c:v>1209.2</c:v>
                </c:pt>
                <c:pt idx="6">
                  <c:v>1210.5</c:v>
                </c:pt>
                <c:pt idx="7">
                  <c:v>1216.2</c:v>
                </c:pt>
                <c:pt idx="8">
                  <c:v>1222.2</c:v>
                </c:pt>
                <c:pt idx="9">
                  <c:v>1212.7</c:v>
                </c:pt>
                <c:pt idx="10">
                  <c:v>1210.8</c:v>
                </c:pt>
                <c:pt idx="11">
                  <c:v>1211</c:v>
                </c:pt>
                <c:pt idx="12">
                  <c:v>1208.3</c:v>
                </c:pt>
                <c:pt idx="13">
                  <c:v>1202.5</c:v>
                </c:pt>
                <c:pt idx="14">
                  <c:v>1207.4000000000001</c:v>
                </c:pt>
                <c:pt idx="15">
                  <c:v>1210.5999999999999</c:v>
                </c:pt>
                <c:pt idx="16">
                  <c:v>1217.8</c:v>
                </c:pt>
                <c:pt idx="17">
                  <c:v>1211.2</c:v>
                </c:pt>
                <c:pt idx="18">
                  <c:v>1213.9000000000001</c:v>
                </c:pt>
                <c:pt idx="19">
                  <c:v>1216.4000000000001</c:v>
                </c:pt>
                <c:pt idx="20">
                  <c:v>1211.2</c:v>
                </c:pt>
                <c:pt idx="21">
                  <c:v>1210.8</c:v>
                </c:pt>
                <c:pt idx="22">
                  <c:v>1215.5999999999999</c:v>
                </c:pt>
                <c:pt idx="23">
                  <c:v>1208.2</c:v>
                </c:pt>
                <c:pt idx="24">
                  <c:v>1200.2</c:v>
                </c:pt>
                <c:pt idx="25">
                  <c:v>1196.9000000000001</c:v>
                </c:pt>
                <c:pt idx="26">
                  <c:v>1193</c:v>
                </c:pt>
                <c:pt idx="27">
                  <c:v>1193.3</c:v>
                </c:pt>
                <c:pt idx="28">
                  <c:v>1191</c:v>
                </c:pt>
                <c:pt idx="29">
                  <c:v>1183.0999999999999</c:v>
                </c:pt>
                <c:pt idx="30">
                  <c:v>1190.7</c:v>
                </c:pt>
                <c:pt idx="31">
                  <c:v>1191.3</c:v>
                </c:pt>
                <c:pt idx="32">
                  <c:v>1193.5999999999999</c:v>
                </c:pt>
                <c:pt idx="33">
                  <c:v>1188</c:v>
                </c:pt>
                <c:pt idx="34">
                  <c:v>1194</c:v>
                </c:pt>
                <c:pt idx="35">
                  <c:v>1195.7</c:v>
                </c:pt>
                <c:pt idx="36">
                  <c:v>1198.8</c:v>
                </c:pt>
                <c:pt idx="37">
                  <c:v>1198.8</c:v>
                </c:pt>
                <c:pt idx="38">
                  <c:v>1199.9000000000001</c:v>
                </c:pt>
                <c:pt idx="39">
                  <c:v>1196.2</c:v>
                </c:pt>
                <c:pt idx="40">
                  <c:v>1199</c:v>
                </c:pt>
                <c:pt idx="41">
                  <c:v>1206</c:v>
                </c:pt>
                <c:pt idx="42">
                  <c:v>1196.8</c:v>
                </c:pt>
                <c:pt idx="43">
                  <c:v>1196.5999999999999</c:v>
                </c:pt>
                <c:pt idx="44">
                  <c:v>1193.0999999999999</c:v>
                </c:pt>
                <c:pt idx="45">
                  <c:v>1196.2</c:v>
                </c:pt>
                <c:pt idx="46">
                  <c:v>1188.8</c:v>
                </c:pt>
                <c:pt idx="47">
                  <c:v>1184.9000000000001</c:v>
                </c:pt>
                <c:pt idx="48">
                  <c:v>1185.2</c:v>
                </c:pt>
                <c:pt idx="49">
                  <c:v>1187.8</c:v>
                </c:pt>
                <c:pt idx="50">
                  <c:v>1187</c:v>
                </c:pt>
                <c:pt idx="51">
                  <c:v>1172</c:v>
                </c:pt>
                <c:pt idx="52">
                  <c:v>1169.7</c:v>
                </c:pt>
                <c:pt idx="53">
                  <c:v>1172.4000000000001</c:v>
                </c:pt>
                <c:pt idx="54">
                  <c:v>1172.9000000000001</c:v>
                </c:pt>
                <c:pt idx="55">
                  <c:v>1173</c:v>
                </c:pt>
                <c:pt idx="56">
                  <c:v>1170.7</c:v>
                </c:pt>
                <c:pt idx="57">
                  <c:v>1163</c:v>
                </c:pt>
                <c:pt idx="58">
                  <c:v>1168.0999999999999</c:v>
                </c:pt>
                <c:pt idx="59">
                  <c:v>1163.4000000000001</c:v>
                </c:pt>
                <c:pt idx="60">
                  <c:v>1165.5999999999999</c:v>
                </c:pt>
                <c:pt idx="61">
                  <c:v>1159.2</c:v>
                </c:pt>
                <c:pt idx="62">
                  <c:v>1157.5</c:v>
                </c:pt>
                <c:pt idx="63">
                  <c:v>1156.9000000000001</c:v>
                </c:pt>
                <c:pt idx="64">
                  <c:v>1159.3</c:v>
                </c:pt>
                <c:pt idx="65">
                  <c:v>1157.5</c:v>
                </c:pt>
                <c:pt idx="66">
                  <c:v>1166.8</c:v>
                </c:pt>
                <c:pt idx="67">
                  <c:v>1160.8</c:v>
                </c:pt>
                <c:pt idx="68">
                  <c:v>1167.8</c:v>
                </c:pt>
                <c:pt idx="69">
                  <c:v>1169.7</c:v>
                </c:pt>
                <c:pt idx="70">
                  <c:v>1166.5999999999999</c:v>
                </c:pt>
                <c:pt idx="71">
                  <c:v>1164.5</c:v>
                </c:pt>
                <c:pt idx="72">
                  <c:v>1167.5999999999999</c:v>
                </c:pt>
                <c:pt idx="73">
                  <c:v>1170.0999999999999</c:v>
                </c:pt>
                <c:pt idx="74">
                  <c:v>1178.0999999999999</c:v>
                </c:pt>
                <c:pt idx="75">
                  <c:v>1178.9000000000001</c:v>
                </c:pt>
                <c:pt idx="76">
                  <c:v>1176</c:v>
                </c:pt>
                <c:pt idx="77">
                  <c:v>1176.7</c:v>
                </c:pt>
                <c:pt idx="78">
                  <c:v>1177.2</c:v>
                </c:pt>
                <c:pt idx="79">
                  <c:v>1179</c:v>
                </c:pt>
                <c:pt idx="80">
                  <c:v>1181.2</c:v>
                </c:pt>
                <c:pt idx="81">
                  <c:v>1183.0999999999999</c:v>
                </c:pt>
                <c:pt idx="82">
                  <c:v>1187.2</c:v>
                </c:pt>
                <c:pt idx="83">
                  <c:v>1194.3</c:v>
                </c:pt>
                <c:pt idx="84">
                  <c:v>1190.2</c:v>
                </c:pt>
                <c:pt idx="85">
                  <c:v>1189.5999999999999</c:v>
                </c:pt>
                <c:pt idx="86">
                  <c:v>1189.9000000000001</c:v>
                </c:pt>
                <c:pt idx="87">
                  <c:v>1191.3</c:v>
                </c:pt>
                <c:pt idx="88">
                  <c:v>1194.7</c:v>
                </c:pt>
                <c:pt idx="89">
                  <c:v>1186.8</c:v>
                </c:pt>
                <c:pt idx="90">
                  <c:v>1171.7</c:v>
                </c:pt>
                <c:pt idx="91">
                  <c:v>1172.3</c:v>
                </c:pt>
                <c:pt idx="92">
                  <c:v>1166.2</c:v>
                </c:pt>
                <c:pt idx="93">
                  <c:v>1168.8</c:v>
                </c:pt>
                <c:pt idx="94">
                  <c:v>1165.99</c:v>
                </c:pt>
                <c:pt idx="95">
                  <c:v>1159.58</c:v>
                </c:pt>
                <c:pt idx="96">
                  <c:v>1159.3900000000001</c:v>
                </c:pt>
                <c:pt idx="97">
                  <c:v>1164</c:v>
                </c:pt>
                <c:pt idx="98">
                  <c:v>1163.77</c:v>
                </c:pt>
                <c:pt idx="99">
                  <c:v>1161.7</c:v>
                </c:pt>
                <c:pt idx="100">
                  <c:v>1161.6500000000001</c:v>
                </c:pt>
                <c:pt idx="101">
                  <c:v>1160.8499999999999</c:v>
                </c:pt>
                <c:pt idx="102">
                  <c:v>1160.8</c:v>
                </c:pt>
                <c:pt idx="103">
                  <c:v>1156.92</c:v>
                </c:pt>
                <c:pt idx="104">
                  <c:v>1154.33</c:v>
                </c:pt>
                <c:pt idx="105">
                  <c:v>1154.75</c:v>
                </c:pt>
                <c:pt idx="106">
                  <c:v>1159.06</c:v>
                </c:pt>
                <c:pt idx="107">
                  <c:v>1165.3499999999999</c:v>
                </c:pt>
                <c:pt idx="108">
                  <c:v>1165.94</c:v>
                </c:pt>
                <c:pt idx="109">
                  <c:v>1169.17</c:v>
                </c:pt>
                <c:pt idx="110">
                  <c:v>1167.47</c:v>
                </c:pt>
                <c:pt idx="111">
                  <c:v>1167.9000000000001</c:v>
                </c:pt>
                <c:pt idx="112">
                  <c:v>1159.3499999999999</c:v>
                </c:pt>
                <c:pt idx="113">
                  <c:v>1158.97</c:v>
                </c:pt>
                <c:pt idx="114">
                  <c:v>1154.94</c:v>
                </c:pt>
                <c:pt idx="115">
                  <c:v>1158.28</c:v>
                </c:pt>
                <c:pt idx="116">
                  <c:v>1158.5999999999999</c:v>
                </c:pt>
                <c:pt idx="117">
                  <c:v>1160.73</c:v>
                </c:pt>
                <c:pt idx="118">
                  <c:v>1159.74</c:v>
                </c:pt>
                <c:pt idx="119">
                  <c:v>1161.43</c:v>
                </c:pt>
                <c:pt idx="120">
                  <c:v>1159.8900000000001</c:v>
                </c:pt>
                <c:pt idx="121">
                  <c:v>1166.79</c:v>
                </c:pt>
                <c:pt idx="122">
                  <c:v>1164.72</c:v>
                </c:pt>
                <c:pt idx="123">
                  <c:v>1168.8699999999999</c:v>
                </c:pt>
                <c:pt idx="124">
                  <c:v>1167.76</c:v>
                </c:pt>
                <c:pt idx="125">
                  <c:v>1170.2</c:v>
                </c:pt>
                <c:pt idx="126">
                  <c:v>1177.08</c:v>
                </c:pt>
                <c:pt idx="127">
                  <c:v>1179.94</c:v>
                </c:pt>
                <c:pt idx="128">
                  <c:v>1179.77</c:v>
                </c:pt>
                <c:pt idx="129">
                  <c:v>1190.56</c:v>
                </c:pt>
                <c:pt idx="130">
                  <c:v>1196.58</c:v>
                </c:pt>
                <c:pt idx="131">
                  <c:v>1195.97</c:v>
                </c:pt>
                <c:pt idx="132">
                  <c:v>1191.96</c:v>
                </c:pt>
                <c:pt idx="133">
                  <c:v>1186.05</c:v>
                </c:pt>
                <c:pt idx="134">
                  <c:v>1184.25</c:v>
                </c:pt>
                <c:pt idx="135">
                  <c:v>1184.18</c:v>
                </c:pt>
                <c:pt idx="136">
                  <c:v>1195.3800000000001</c:v>
                </c:pt>
                <c:pt idx="137">
                  <c:v>1192.3900000000001</c:v>
                </c:pt>
                <c:pt idx="138">
                  <c:v>1189.1099999999999</c:v>
                </c:pt>
                <c:pt idx="139">
                  <c:v>1181.94</c:v>
                </c:pt>
                <c:pt idx="140">
                  <c:v>1179.24</c:v>
                </c:pt>
                <c:pt idx="141">
                  <c:v>1182.07</c:v>
                </c:pt>
                <c:pt idx="142">
                  <c:v>1183.54</c:v>
                </c:pt>
                <c:pt idx="143">
                  <c:v>1183.46</c:v>
                </c:pt>
                <c:pt idx="144">
                  <c:v>1184.33</c:v>
                </c:pt>
                <c:pt idx="145">
                  <c:v>1190.0999999999999</c:v>
                </c:pt>
                <c:pt idx="146">
                  <c:v>1190.8499999999999</c:v>
                </c:pt>
                <c:pt idx="147">
                  <c:v>1206</c:v>
                </c:pt>
                <c:pt idx="148">
                  <c:v>1211.47</c:v>
                </c:pt>
                <c:pt idx="149">
                  <c:v>1207.07</c:v>
                </c:pt>
                <c:pt idx="150">
                  <c:v>1219.71</c:v>
                </c:pt>
                <c:pt idx="151">
                  <c:v>1213.92</c:v>
                </c:pt>
                <c:pt idx="152">
                  <c:v>1214.47</c:v>
                </c:pt>
                <c:pt idx="153">
                  <c:v>1211.74</c:v>
                </c:pt>
                <c:pt idx="154">
                  <c:v>1208.26</c:v>
                </c:pt>
                <c:pt idx="155">
                  <c:v>1200.31</c:v>
                </c:pt>
                <c:pt idx="156">
                  <c:v>1191.33</c:v>
                </c:pt>
                <c:pt idx="157">
                  <c:v>1192.24</c:v>
                </c:pt>
                <c:pt idx="158">
                  <c:v>1185.28</c:v>
                </c:pt>
                <c:pt idx="159">
                  <c:v>1188.3900000000001</c:v>
                </c:pt>
                <c:pt idx="160">
                  <c:v>1190.3699999999999</c:v>
                </c:pt>
                <c:pt idx="161">
                  <c:v>1188.8</c:v>
                </c:pt>
                <c:pt idx="162">
                  <c:v>1199.73</c:v>
                </c:pt>
                <c:pt idx="163">
                  <c:v>1193.54</c:v>
                </c:pt>
                <c:pt idx="164">
                  <c:v>1187.95</c:v>
                </c:pt>
                <c:pt idx="165">
                  <c:v>1211.0999999999999</c:v>
                </c:pt>
                <c:pt idx="166">
                  <c:v>1208.7</c:v>
                </c:pt>
                <c:pt idx="167">
                  <c:v>1211.81</c:v>
                </c:pt>
                <c:pt idx="168">
                  <c:v>1228.19</c:v>
                </c:pt>
                <c:pt idx="169">
                  <c:v>1242.3699999999999</c:v>
                </c:pt>
                <c:pt idx="170">
                  <c:v>1261.03</c:v>
                </c:pt>
                <c:pt idx="171">
                  <c:v>1255.04</c:v>
                </c:pt>
                <c:pt idx="172">
                  <c:v>1245.43</c:v>
                </c:pt>
                <c:pt idx="173">
                  <c:v>1254.95</c:v>
                </c:pt>
                <c:pt idx="174">
                  <c:v>1256.7</c:v>
                </c:pt>
                <c:pt idx="175">
                  <c:v>1240.02</c:v>
                </c:pt>
                <c:pt idx="176">
                  <c:v>1230.5</c:v>
                </c:pt>
                <c:pt idx="177">
                  <c:v>1219.8800000000001</c:v>
                </c:pt>
                <c:pt idx="178">
                  <c:v>1224.22</c:v>
                </c:pt>
                <c:pt idx="179">
                  <c:v>1212.74</c:v>
                </c:pt>
                <c:pt idx="180">
                  <c:v>1224.8399999999999</c:v>
                </c:pt>
                <c:pt idx="181">
                  <c:v>1219.03</c:v>
                </c:pt>
                <c:pt idx="182">
                  <c:v>1231.57</c:v>
                </c:pt>
                <c:pt idx="183">
                  <c:v>1228.76</c:v>
                </c:pt>
                <c:pt idx="184">
                  <c:v>1238.25</c:v>
                </c:pt>
                <c:pt idx="185">
                  <c:v>1236.8</c:v>
                </c:pt>
                <c:pt idx="186">
                  <c:v>1227.6300000000001</c:v>
                </c:pt>
                <c:pt idx="187">
                  <c:v>1213.03</c:v>
                </c:pt>
                <c:pt idx="188">
                  <c:v>1218.3</c:v>
                </c:pt>
                <c:pt idx="189">
                  <c:v>1209.47</c:v>
                </c:pt>
                <c:pt idx="190">
                  <c:v>1211.0999999999999</c:v>
                </c:pt>
                <c:pt idx="191">
                  <c:v>1212.1400000000001</c:v>
                </c:pt>
                <c:pt idx="192">
                  <c:v>1218.4100000000001</c:v>
                </c:pt>
                <c:pt idx="193">
                  <c:v>1213.22</c:v>
                </c:pt>
                <c:pt idx="194">
                  <c:v>1223.73</c:v>
                </c:pt>
                <c:pt idx="195">
                  <c:v>1225.8900000000001</c:v>
                </c:pt>
                <c:pt idx="196">
                  <c:v>1216.26</c:v>
                </c:pt>
                <c:pt idx="197">
                  <c:v>1217.51</c:v>
                </c:pt>
              </c:numCache>
            </c:numRef>
          </c:val>
          <c:smooth val="0"/>
        </c:ser>
        <c:dLbls>
          <c:showLegendKey val="0"/>
          <c:showVal val="0"/>
          <c:showCatName val="0"/>
          <c:showSerName val="0"/>
          <c:showPercent val="0"/>
          <c:showBubbleSize val="0"/>
        </c:dLbls>
        <c:marker val="1"/>
        <c:smooth val="0"/>
        <c:axId val="145663104"/>
        <c:axId val="145664640"/>
      </c:lineChart>
      <c:dateAx>
        <c:axId val="145663104"/>
        <c:scaling>
          <c:orientation val="minMax"/>
        </c:scaling>
        <c:delete val="0"/>
        <c:axPos val="b"/>
        <c:numFmt formatCode="m/d/yyyy" sourceLinked="1"/>
        <c:majorTickMark val="out"/>
        <c:minorTickMark val="none"/>
        <c:tickLblPos val="nextTo"/>
        <c:txPr>
          <a:bodyPr/>
          <a:lstStyle/>
          <a:p>
            <a:pPr>
              <a:defRPr sz="1000"/>
            </a:pPr>
            <a:endParaRPr lang="ko-KR"/>
          </a:p>
        </c:txPr>
        <c:crossAx val="145664640"/>
        <c:crosses val="autoZero"/>
        <c:auto val="1"/>
        <c:lblOffset val="100"/>
        <c:baseTimeUnit val="days"/>
      </c:dateAx>
      <c:valAx>
        <c:axId val="145664640"/>
        <c:scaling>
          <c:orientation val="minMax"/>
          <c:max val="1300"/>
          <c:min val="1140"/>
        </c:scaling>
        <c:delete val="0"/>
        <c:axPos val="l"/>
        <c:majorGridlines/>
        <c:numFmt formatCode="#,#00.00" sourceLinked="1"/>
        <c:majorTickMark val="out"/>
        <c:minorTickMark val="none"/>
        <c:tickLblPos val="nextTo"/>
        <c:crossAx val="145663104"/>
        <c:crosses val="autoZero"/>
        <c:crossBetween val="between"/>
      </c:valAx>
    </c:plotArea>
    <c:plotVisOnly val="1"/>
    <c:dispBlanksAs val="gap"/>
    <c:showDLblsOverMax val="0"/>
  </c:chart>
  <c:spPr>
    <a:ln w="57150">
      <a:solidFill>
        <a:sysClr val="windowText" lastClr="000000"/>
      </a:solidFill>
    </a:ln>
  </c:spPr>
  <c:printSettings>
    <c:headerFooter/>
    <c:pageMargins b="0.75000000000000544" l="0.70000000000000062" r="0.70000000000000062" t="0.7500000000000054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ko-KR" sz="1100"/>
              <a:t>코스닥 제약</a:t>
            </a:r>
            <a:endParaRPr lang="en-US" sz="1100"/>
          </a:p>
        </c:rich>
      </c:tx>
      <c:layout/>
      <c:overlay val="0"/>
    </c:title>
    <c:autoTitleDeleted val="0"/>
    <c:plotArea>
      <c:layout/>
      <c:barChart>
        <c:barDir val="bar"/>
        <c:grouping val="clustered"/>
        <c:varyColors val="0"/>
        <c:ser>
          <c:idx val="0"/>
          <c:order val="0"/>
          <c:invertIfNegative val="0"/>
          <c:dPt>
            <c:idx val="0"/>
            <c:invertIfNegative val="0"/>
            <c:bubble3D val="0"/>
            <c:spPr>
              <a:solidFill>
                <a:srgbClr val="FF0000"/>
              </a:solidFill>
            </c:spPr>
          </c:dPt>
          <c:dPt>
            <c:idx val="3"/>
            <c:invertIfNegative val="0"/>
            <c:bubble3D val="0"/>
            <c:spPr>
              <a:solidFill>
                <a:srgbClr val="D85ECC"/>
              </a:solidFill>
            </c:spPr>
          </c:dPt>
          <c:dPt>
            <c:idx val="4"/>
            <c:invertIfNegative val="0"/>
            <c:bubble3D val="0"/>
            <c:spPr>
              <a:solidFill>
                <a:srgbClr val="D85ECC"/>
              </a:solidFill>
            </c:spPr>
          </c:dPt>
          <c:dPt>
            <c:idx val="5"/>
            <c:invertIfNegative val="0"/>
            <c:bubble3D val="0"/>
            <c:spPr>
              <a:solidFill>
                <a:srgbClr val="D85ECC"/>
              </a:solidFill>
            </c:spPr>
          </c:dPt>
          <c:dPt>
            <c:idx val="6"/>
            <c:invertIfNegative val="0"/>
            <c:bubble3D val="0"/>
            <c:spPr>
              <a:solidFill>
                <a:schemeClr val="accent1">
                  <a:lumMod val="40000"/>
                  <a:lumOff val="60000"/>
                </a:schemeClr>
              </a:solidFill>
            </c:spPr>
          </c:dPt>
          <c:dPt>
            <c:idx val="7"/>
            <c:invertIfNegative val="0"/>
            <c:bubble3D val="0"/>
            <c:spPr>
              <a:solidFill>
                <a:schemeClr val="accent1">
                  <a:lumMod val="40000"/>
                  <a:lumOff val="60000"/>
                </a:schemeClr>
              </a:solidFill>
            </c:spPr>
          </c:dPt>
          <c:dPt>
            <c:idx val="8"/>
            <c:invertIfNegative val="0"/>
            <c:bubble3D val="0"/>
            <c:spPr>
              <a:solidFill>
                <a:schemeClr val="accent1">
                  <a:lumMod val="40000"/>
                  <a:lumOff val="60000"/>
                </a:schemeClr>
              </a:solidFill>
            </c:spPr>
          </c:dPt>
          <c:dPt>
            <c:idx val="9"/>
            <c:invertIfNegative val="0"/>
            <c:bubble3D val="0"/>
            <c:spPr>
              <a:solidFill>
                <a:schemeClr val="accent1"/>
              </a:solidFill>
            </c:spPr>
          </c:dPt>
          <c:dPt>
            <c:idx val="10"/>
            <c:invertIfNegative val="0"/>
            <c:bubble3D val="0"/>
            <c:spPr>
              <a:solidFill>
                <a:srgbClr val="FF0000"/>
              </a:solidFill>
            </c:spPr>
          </c:dPt>
          <c:dPt>
            <c:idx val="11"/>
            <c:invertIfNegative val="0"/>
            <c:bubble3D val="0"/>
            <c:spPr>
              <a:solidFill>
                <a:srgbClr val="92D050"/>
              </a:solidFill>
            </c:spPr>
          </c:dPt>
          <c:dPt>
            <c:idx val="12"/>
            <c:invertIfNegative val="0"/>
            <c:bubble3D val="0"/>
            <c:spPr>
              <a:solidFill>
                <a:srgbClr val="92D050"/>
              </a:solidFill>
            </c:spPr>
          </c:dPt>
          <c:dLbls>
            <c:dLbl>
              <c:idx val="0"/>
              <c:spPr>
                <a:solidFill>
                  <a:srgbClr val="FF0000"/>
                </a:solidFill>
              </c:spPr>
              <c:txPr>
                <a:bodyPr/>
                <a:lstStyle/>
                <a:p>
                  <a:pPr>
                    <a:defRPr sz="1200"/>
                  </a:pPr>
                  <a:endParaRPr lang="ko-KR"/>
                </a:p>
              </c:txPr>
              <c:dLblPos val="ctr"/>
              <c:showLegendKey val="0"/>
              <c:showVal val="1"/>
              <c:showCatName val="0"/>
              <c:showSerName val="0"/>
              <c:showPercent val="0"/>
              <c:showBubbleSize val="0"/>
            </c:dLbl>
            <c:txPr>
              <a:bodyPr/>
              <a:lstStyle/>
              <a:p>
                <a:pPr>
                  <a:defRPr sz="1100"/>
                </a:pPr>
                <a:endParaRPr lang="ko-KR"/>
              </a:p>
            </c:txPr>
            <c:dLblPos val="ctr"/>
            <c:showLegendKey val="0"/>
            <c:showVal val="1"/>
            <c:showCatName val="0"/>
            <c:showSerName val="0"/>
            <c:showPercent val="0"/>
            <c:showBubbleSize val="0"/>
            <c:showLeaderLines val="0"/>
          </c:dLbls>
          <c:cat>
            <c:strRef>
              <c:f>(국내!$B$209,국내!$B$214:$B$227)</c:f>
              <c:strCache>
                <c:ptCount val="15"/>
                <c:pt idx="0">
                  <c:v>현재지수</c:v>
                </c:pt>
                <c:pt idx="1">
                  <c:v>38% 조정</c:v>
                </c:pt>
                <c:pt idx="2">
                  <c:v>50% 조정</c:v>
                </c:pt>
                <c:pt idx="3">
                  <c:v>80하단</c:v>
                </c:pt>
                <c:pt idx="4">
                  <c:v>80중단</c:v>
                </c:pt>
                <c:pt idx="5">
                  <c:v>80상단</c:v>
                </c:pt>
                <c:pt idx="6">
                  <c:v>240하단</c:v>
                </c:pt>
                <c:pt idx="7">
                  <c:v>240중단</c:v>
                </c:pt>
                <c:pt idx="8">
                  <c:v>240상단</c:v>
                </c:pt>
                <c:pt idx="9">
                  <c:v>20일선</c:v>
                </c:pt>
                <c:pt idx="10">
                  <c:v>5일선</c:v>
                </c:pt>
                <c:pt idx="11">
                  <c:v>전고점</c:v>
                </c:pt>
                <c:pt idx="12">
                  <c:v>전전고점</c:v>
                </c:pt>
                <c:pt idx="13">
                  <c:v>하락추세선</c:v>
                </c:pt>
                <c:pt idx="14">
                  <c:v>상승추세선</c:v>
                </c:pt>
              </c:strCache>
            </c:strRef>
          </c:cat>
          <c:val>
            <c:numRef>
              <c:f>(국내!$F$209,국내!$F$214:$F$227)</c:f>
              <c:numCache>
                <c:formatCode>#,#00.00</c:formatCode>
                <c:ptCount val="15"/>
                <c:pt idx="0">
                  <c:v>8363.76</c:v>
                </c:pt>
                <c:pt idx="1">
                  <c:v>5185.5311999999994</c:v>
                </c:pt>
                <c:pt idx="2">
                  <c:v>4181.88</c:v>
                </c:pt>
              </c:numCache>
            </c:numRef>
          </c:val>
        </c:ser>
        <c:dLbls>
          <c:showLegendKey val="0"/>
          <c:showVal val="1"/>
          <c:showCatName val="0"/>
          <c:showSerName val="0"/>
          <c:showPercent val="0"/>
          <c:showBubbleSize val="0"/>
        </c:dLbls>
        <c:gapWidth val="150"/>
        <c:axId val="139922048"/>
        <c:axId val="139931648"/>
      </c:barChart>
      <c:catAx>
        <c:axId val="139922048"/>
        <c:scaling>
          <c:orientation val="minMax"/>
        </c:scaling>
        <c:delete val="0"/>
        <c:axPos val="l"/>
        <c:majorTickMark val="out"/>
        <c:minorTickMark val="none"/>
        <c:tickLblPos val="nextTo"/>
        <c:crossAx val="139931648"/>
        <c:crosses val="autoZero"/>
        <c:auto val="1"/>
        <c:lblAlgn val="ctr"/>
        <c:lblOffset val="100"/>
        <c:noMultiLvlLbl val="0"/>
      </c:catAx>
      <c:valAx>
        <c:axId val="139931648"/>
        <c:scaling>
          <c:orientation val="minMax"/>
        </c:scaling>
        <c:delete val="1"/>
        <c:axPos val="b"/>
        <c:majorGridlines/>
        <c:numFmt formatCode="#,#00.00" sourceLinked="1"/>
        <c:majorTickMark val="out"/>
        <c:minorTickMark val="none"/>
        <c:tickLblPos val="none"/>
        <c:crossAx val="139922048"/>
        <c:crosses val="autoZero"/>
        <c:crossBetween val="between"/>
      </c:valAx>
    </c:plotArea>
    <c:plotVisOnly val="1"/>
    <c:dispBlanksAs val="gap"/>
    <c:showDLblsOverMax val="0"/>
  </c:chart>
  <c:spPr>
    <a:ln w="76200">
      <a:solidFill>
        <a:sysClr val="windowText" lastClr="000000"/>
      </a:solidFill>
    </a:ln>
  </c:spPr>
  <c:printSettings>
    <c:headerFooter/>
    <c:pageMargins b="0.75000000000000422" l="0.70000000000000062" r="0.70000000000000062" t="0.75000000000000422"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금</a:t>
            </a:r>
            <a:endParaRPr lang="en-US" altLang="ko-KR" sz="1200"/>
          </a:p>
        </c:rich>
      </c:tx>
      <c:layout>
        <c:manualLayout>
          <c:xMode val="edge"/>
          <c:yMode val="edge"/>
          <c:x val="0.46617309991490125"/>
          <c:y val="4.4562795260014504E-3"/>
        </c:manualLayout>
      </c:layout>
      <c:overlay val="0"/>
    </c:title>
    <c:autoTitleDeleted val="0"/>
    <c:plotArea>
      <c:layout>
        <c:manualLayout>
          <c:layoutTarget val="inner"/>
          <c:xMode val="edge"/>
          <c:yMode val="edge"/>
          <c:x val="0.16963978456703177"/>
          <c:y val="0.13467441910240224"/>
          <c:w val="0.78423494914754244"/>
          <c:h val="0.62253717418313981"/>
        </c:manualLayout>
      </c:layout>
      <c:lineChart>
        <c:grouping val="standard"/>
        <c:varyColors val="0"/>
        <c:ser>
          <c:idx val="0"/>
          <c:order val="0"/>
          <c:marker>
            <c:symbol val="none"/>
          </c:marker>
          <c:cat>
            <c:numRef>
              <c:f>매물!$D$4:$D$198</c:f>
              <c:numCache>
                <c:formatCode>m/d/yyyy</c:formatCode>
                <c:ptCount val="195"/>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numCache>
            </c:numRef>
          </c:cat>
          <c:val>
            <c:numRef>
              <c:f>매물!$E$4:$E$198</c:f>
              <c:numCache>
                <c:formatCode>#,#00</c:formatCode>
                <c:ptCount val="195"/>
                <c:pt idx="0">
                  <c:v>51900</c:v>
                </c:pt>
                <c:pt idx="1">
                  <c:v>51770</c:v>
                </c:pt>
                <c:pt idx="2">
                  <c:v>53450</c:v>
                </c:pt>
                <c:pt idx="3">
                  <c:v>53620</c:v>
                </c:pt>
                <c:pt idx="4">
                  <c:v>53400</c:v>
                </c:pt>
                <c:pt idx="5">
                  <c:v>53070</c:v>
                </c:pt>
                <c:pt idx="6">
                  <c:v>53280</c:v>
                </c:pt>
                <c:pt idx="7">
                  <c:v>53050</c:v>
                </c:pt>
                <c:pt idx="8">
                  <c:v>53690</c:v>
                </c:pt>
                <c:pt idx="9">
                  <c:v>53690</c:v>
                </c:pt>
                <c:pt idx="10">
                  <c:v>53650</c:v>
                </c:pt>
                <c:pt idx="11">
                  <c:v>53750</c:v>
                </c:pt>
                <c:pt idx="12">
                  <c:v>53580</c:v>
                </c:pt>
                <c:pt idx="13">
                  <c:v>54110</c:v>
                </c:pt>
                <c:pt idx="14">
                  <c:v>54600</c:v>
                </c:pt>
                <c:pt idx="15">
                  <c:v>54240</c:v>
                </c:pt>
                <c:pt idx="16">
                  <c:v>54220</c:v>
                </c:pt>
                <c:pt idx="17">
                  <c:v>53920</c:v>
                </c:pt>
                <c:pt idx="18">
                  <c:v>54140</c:v>
                </c:pt>
                <c:pt idx="19">
                  <c:v>54080</c:v>
                </c:pt>
                <c:pt idx="20">
                  <c:v>54280</c:v>
                </c:pt>
                <c:pt idx="21">
                  <c:v>54380</c:v>
                </c:pt>
                <c:pt idx="22">
                  <c:v>54500</c:v>
                </c:pt>
                <c:pt idx="23">
                  <c:v>54500</c:v>
                </c:pt>
                <c:pt idx="24">
                  <c:v>55220</c:v>
                </c:pt>
                <c:pt idx="25">
                  <c:v>55820</c:v>
                </c:pt>
                <c:pt idx="26">
                  <c:v>58400</c:v>
                </c:pt>
                <c:pt idx="27">
                  <c:v>59000</c:v>
                </c:pt>
                <c:pt idx="28">
                  <c:v>59760</c:v>
                </c:pt>
                <c:pt idx="29">
                  <c:v>59100</c:v>
                </c:pt>
                <c:pt idx="30">
                  <c:v>59500</c:v>
                </c:pt>
                <c:pt idx="31">
                  <c:v>60160</c:v>
                </c:pt>
                <c:pt idx="32">
                  <c:v>59980</c:v>
                </c:pt>
                <c:pt idx="33">
                  <c:v>61530</c:v>
                </c:pt>
                <c:pt idx="34">
                  <c:v>61030</c:v>
                </c:pt>
                <c:pt idx="35">
                  <c:v>59800</c:v>
                </c:pt>
                <c:pt idx="36">
                  <c:v>59300</c:v>
                </c:pt>
                <c:pt idx="37">
                  <c:v>59490</c:v>
                </c:pt>
                <c:pt idx="38">
                  <c:v>59420</c:v>
                </c:pt>
                <c:pt idx="39">
                  <c:v>61890</c:v>
                </c:pt>
                <c:pt idx="40">
                  <c:v>60090</c:v>
                </c:pt>
                <c:pt idx="41">
                  <c:v>60500</c:v>
                </c:pt>
                <c:pt idx="42">
                  <c:v>60270</c:v>
                </c:pt>
                <c:pt idx="43">
                  <c:v>59750</c:v>
                </c:pt>
                <c:pt idx="44">
                  <c:v>59980</c:v>
                </c:pt>
                <c:pt idx="45">
                  <c:v>59800</c:v>
                </c:pt>
                <c:pt idx="46">
                  <c:v>60610</c:v>
                </c:pt>
                <c:pt idx="47">
                  <c:v>60870</c:v>
                </c:pt>
                <c:pt idx="48">
                  <c:v>58950</c:v>
                </c:pt>
                <c:pt idx="49">
                  <c:v>58750</c:v>
                </c:pt>
                <c:pt idx="50">
                  <c:v>57990</c:v>
                </c:pt>
                <c:pt idx="51">
                  <c:v>57250</c:v>
                </c:pt>
                <c:pt idx="52">
                  <c:v>57560</c:v>
                </c:pt>
                <c:pt idx="53">
                  <c:v>57520</c:v>
                </c:pt>
                <c:pt idx="54">
                  <c:v>57650</c:v>
                </c:pt>
                <c:pt idx="55">
                  <c:v>57500</c:v>
                </c:pt>
                <c:pt idx="56">
                  <c:v>57700</c:v>
                </c:pt>
                <c:pt idx="57">
                  <c:v>58500</c:v>
                </c:pt>
                <c:pt idx="58">
                  <c:v>58450</c:v>
                </c:pt>
                <c:pt idx="59">
                  <c:v>58950</c:v>
                </c:pt>
                <c:pt idx="60">
                  <c:v>58400</c:v>
                </c:pt>
                <c:pt idx="61">
                  <c:v>58400</c:v>
                </c:pt>
                <c:pt idx="62">
                  <c:v>58190</c:v>
                </c:pt>
                <c:pt idx="63">
                  <c:v>57400</c:v>
                </c:pt>
                <c:pt idx="64">
                  <c:v>57350</c:v>
                </c:pt>
                <c:pt idx="65">
                  <c:v>58350</c:v>
                </c:pt>
                <c:pt idx="66">
                  <c:v>58240</c:v>
                </c:pt>
                <c:pt idx="67">
                  <c:v>58000</c:v>
                </c:pt>
                <c:pt idx="68">
                  <c:v>58390</c:v>
                </c:pt>
                <c:pt idx="69">
                  <c:v>57680</c:v>
                </c:pt>
                <c:pt idx="70">
                  <c:v>57050</c:v>
                </c:pt>
                <c:pt idx="71">
                  <c:v>57130</c:v>
                </c:pt>
                <c:pt idx="72">
                  <c:v>56700</c:v>
                </c:pt>
                <c:pt idx="73">
                  <c:v>57100</c:v>
                </c:pt>
                <c:pt idx="74">
                  <c:v>57000</c:v>
                </c:pt>
                <c:pt idx="75">
                  <c:v>56770</c:v>
                </c:pt>
                <c:pt idx="76">
                  <c:v>56270</c:v>
                </c:pt>
                <c:pt idx="77">
                  <c:v>56200</c:v>
                </c:pt>
                <c:pt idx="78">
                  <c:v>56270</c:v>
                </c:pt>
                <c:pt idx="79">
                  <c:v>56740</c:v>
                </c:pt>
                <c:pt idx="80">
                  <c:v>56890</c:v>
                </c:pt>
                <c:pt idx="81">
                  <c:v>56500</c:v>
                </c:pt>
                <c:pt idx="82">
                  <c:v>55990</c:v>
                </c:pt>
                <c:pt idx="83">
                  <c:v>56100</c:v>
                </c:pt>
                <c:pt idx="84">
                  <c:v>56960</c:v>
                </c:pt>
                <c:pt idx="85">
                  <c:v>56760</c:v>
                </c:pt>
                <c:pt idx="86">
                  <c:v>56500</c:v>
                </c:pt>
                <c:pt idx="87">
                  <c:v>55760</c:v>
                </c:pt>
                <c:pt idx="88">
                  <c:v>55800</c:v>
                </c:pt>
                <c:pt idx="89">
                  <c:v>54950</c:v>
                </c:pt>
                <c:pt idx="90">
                  <c:v>54770</c:v>
                </c:pt>
                <c:pt idx="91">
                  <c:v>54750</c:v>
                </c:pt>
                <c:pt idx="92">
                  <c:v>54750</c:v>
                </c:pt>
                <c:pt idx="93">
                  <c:v>55200</c:v>
                </c:pt>
                <c:pt idx="94">
                  <c:v>55400</c:v>
                </c:pt>
                <c:pt idx="95">
                  <c:v>55290</c:v>
                </c:pt>
                <c:pt idx="96">
                  <c:v>55260</c:v>
                </c:pt>
                <c:pt idx="97">
                  <c:v>55500</c:v>
                </c:pt>
                <c:pt idx="98">
                  <c:v>55570</c:v>
                </c:pt>
                <c:pt idx="99">
                  <c:v>55800</c:v>
                </c:pt>
                <c:pt idx="100">
                  <c:v>55450</c:v>
                </c:pt>
                <c:pt idx="101">
                  <c:v>55060</c:v>
                </c:pt>
                <c:pt idx="102">
                  <c:v>55140</c:v>
                </c:pt>
                <c:pt idx="103">
                  <c:v>55290</c:v>
                </c:pt>
                <c:pt idx="104">
                  <c:v>55400</c:v>
                </c:pt>
                <c:pt idx="105">
                  <c:v>55700</c:v>
                </c:pt>
                <c:pt idx="106">
                  <c:v>55990</c:v>
                </c:pt>
                <c:pt idx="107">
                  <c:v>56260</c:v>
                </c:pt>
                <c:pt idx="108">
                  <c:v>56840</c:v>
                </c:pt>
                <c:pt idx="109">
                  <c:v>56600</c:v>
                </c:pt>
                <c:pt idx="110">
                  <c:v>56000</c:v>
                </c:pt>
                <c:pt idx="111">
                  <c:v>56020</c:v>
                </c:pt>
                <c:pt idx="112">
                  <c:v>56270</c:v>
                </c:pt>
                <c:pt idx="113">
                  <c:v>56510</c:v>
                </c:pt>
                <c:pt idx="114">
                  <c:v>55900</c:v>
                </c:pt>
                <c:pt idx="115">
                  <c:v>55610</c:v>
                </c:pt>
                <c:pt idx="116">
                  <c:v>55670</c:v>
                </c:pt>
                <c:pt idx="117">
                  <c:v>55590</c:v>
                </c:pt>
                <c:pt idx="118">
                  <c:v>55680</c:v>
                </c:pt>
                <c:pt idx="119">
                  <c:v>55630</c:v>
                </c:pt>
                <c:pt idx="120">
                  <c:v>55440</c:v>
                </c:pt>
                <c:pt idx="121">
                  <c:v>55720</c:v>
                </c:pt>
                <c:pt idx="122">
                  <c:v>56540</c:v>
                </c:pt>
                <c:pt idx="123">
                  <c:v>56500</c:v>
                </c:pt>
                <c:pt idx="124">
                  <c:v>56560</c:v>
                </c:pt>
                <c:pt idx="125">
                  <c:v>56860</c:v>
                </c:pt>
                <c:pt idx="126">
                  <c:v>57850</c:v>
                </c:pt>
                <c:pt idx="127">
                  <c:v>59420</c:v>
                </c:pt>
                <c:pt idx="128">
                  <c:v>58750</c:v>
                </c:pt>
                <c:pt idx="129">
                  <c:v>60010</c:v>
                </c:pt>
                <c:pt idx="130">
                  <c:v>58120</c:v>
                </c:pt>
                <c:pt idx="131">
                  <c:v>57930</c:v>
                </c:pt>
                <c:pt idx="132">
                  <c:v>57940</c:v>
                </c:pt>
                <c:pt idx="133">
                  <c:v>57330</c:v>
                </c:pt>
                <c:pt idx="134">
                  <c:v>57800</c:v>
                </c:pt>
                <c:pt idx="135">
                  <c:v>57940</c:v>
                </c:pt>
                <c:pt idx="136">
                  <c:v>58100</c:v>
                </c:pt>
                <c:pt idx="137">
                  <c:v>58300</c:v>
                </c:pt>
                <c:pt idx="138">
                  <c:v>58290</c:v>
                </c:pt>
                <c:pt idx="139">
                  <c:v>58620</c:v>
                </c:pt>
                <c:pt idx="140">
                  <c:v>58210</c:v>
                </c:pt>
                <c:pt idx="141">
                  <c:v>59530</c:v>
                </c:pt>
                <c:pt idx="142">
                  <c:v>59400</c:v>
                </c:pt>
                <c:pt idx="143">
                  <c:v>59540</c:v>
                </c:pt>
                <c:pt idx="144">
                  <c:v>59900</c:v>
                </c:pt>
                <c:pt idx="145">
                  <c:v>60600</c:v>
                </c:pt>
                <c:pt idx="146">
                  <c:v>60080</c:v>
                </c:pt>
                <c:pt idx="147">
                  <c:v>59510</c:v>
                </c:pt>
                <c:pt idx="148">
                  <c:v>59510</c:v>
                </c:pt>
                <c:pt idx="149">
                  <c:v>59230</c:v>
                </c:pt>
                <c:pt idx="150">
                  <c:v>60000</c:v>
                </c:pt>
                <c:pt idx="151">
                  <c:v>59970</c:v>
                </c:pt>
                <c:pt idx="152">
                  <c:v>59540</c:v>
                </c:pt>
                <c:pt idx="153">
                  <c:v>59290</c:v>
                </c:pt>
                <c:pt idx="154">
                  <c:v>59800</c:v>
                </c:pt>
                <c:pt idx="155">
                  <c:v>59840</c:v>
                </c:pt>
                <c:pt idx="156">
                  <c:v>60020</c:v>
                </c:pt>
                <c:pt idx="157">
                  <c:v>60700</c:v>
                </c:pt>
                <c:pt idx="158">
                  <c:v>61020</c:v>
                </c:pt>
                <c:pt idx="159">
                  <c:v>62240</c:v>
                </c:pt>
                <c:pt idx="160">
                  <c:v>64700</c:v>
                </c:pt>
                <c:pt idx="161">
                  <c:v>65010</c:v>
                </c:pt>
                <c:pt idx="162">
                  <c:v>63570</c:v>
                </c:pt>
                <c:pt idx="163">
                  <c:v>63700</c:v>
                </c:pt>
                <c:pt idx="164">
                  <c:v>64000</c:v>
                </c:pt>
                <c:pt idx="165">
                  <c:v>60990</c:v>
                </c:pt>
                <c:pt idx="166">
                  <c:v>61400</c:v>
                </c:pt>
                <c:pt idx="167">
                  <c:v>63010</c:v>
                </c:pt>
                <c:pt idx="168">
                  <c:v>62570</c:v>
                </c:pt>
                <c:pt idx="169">
                  <c:v>63520</c:v>
                </c:pt>
                <c:pt idx="170">
                  <c:v>65010</c:v>
                </c:pt>
                <c:pt idx="171">
                  <c:v>65150</c:v>
                </c:pt>
                <c:pt idx="172">
                  <c:v>63260</c:v>
                </c:pt>
                <c:pt idx="173">
                  <c:v>63790</c:v>
                </c:pt>
                <c:pt idx="174">
                  <c:v>61350</c:v>
                </c:pt>
                <c:pt idx="175">
                  <c:v>62080</c:v>
                </c:pt>
                <c:pt idx="176">
                  <c:v>59900</c:v>
                </c:pt>
                <c:pt idx="177">
                  <c:v>61000</c:v>
                </c:pt>
                <c:pt idx="178">
                  <c:v>60420</c:v>
                </c:pt>
                <c:pt idx="179">
                  <c:v>59420</c:v>
                </c:pt>
                <c:pt idx="180">
                  <c:v>60100</c:v>
                </c:pt>
                <c:pt idx="181">
                  <c:v>63990</c:v>
                </c:pt>
                <c:pt idx="182">
                  <c:v>65300</c:v>
                </c:pt>
                <c:pt idx="183">
                  <c:v>64330</c:v>
                </c:pt>
                <c:pt idx="184">
                  <c:v>63930</c:v>
                </c:pt>
                <c:pt idx="185">
                  <c:v>64100</c:v>
                </c:pt>
                <c:pt idx="186">
                  <c:v>64100</c:v>
                </c:pt>
                <c:pt idx="187">
                  <c:v>62880</c:v>
                </c:pt>
                <c:pt idx="188">
                  <c:v>63500</c:v>
                </c:pt>
                <c:pt idx="189">
                  <c:v>63500</c:v>
                </c:pt>
                <c:pt idx="190">
                  <c:v>63910</c:v>
                </c:pt>
                <c:pt idx="191">
                  <c:v>65000</c:v>
                </c:pt>
                <c:pt idx="192">
                  <c:v>64500</c:v>
                </c:pt>
                <c:pt idx="193">
                  <c:v>64010</c:v>
                </c:pt>
                <c:pt idx="194">
                  <c:v>65800</c:v>
                </c:pt>
              </c:numCache>
            </c:numRef>
          </c:val>
          <c:smooth val="0"/>
        </c:ser>
        <c:dLbls>
          <c:showLegendKey val="0"/>
          <c:showVal val="0"/>
          <c:showCatName val="0"/>
          <c:showSerName val="0"/>
          <c:showPercent val="0"/>
          <c:showBubbleSize val="0"/>
        </c:dLbls>
        <c:marker val="1"/>
        <c:smooth val="0"/>
        <c:axId val="145963264"/>
        <c:axId val="145965056"/>
      </c:lineChart>
      <c:dateAx>
        <c:axId val="145963264"/>
        <c:scaling>
          <c:orientation val="minMax"/>
        </c:scaling>
        <c:delete val="0"/>
        <c:axPos val="b"/>
        <c:numFmt formatCode="m/d/yyyy" sourceLinked="1"/>
        <c:majorTickMark val="out"/>
        <c:minorTickMark val="none"/>
        <c:tickLblPos val="nextTo"/>
        <c:txPr>
          <a:bodyPr/>
          <a:lstStyle/>
          <a:p>
            <a:pPr>
              <a:defRPr sz="1000"/>
            </a:pPr>
            <a:endParaRPr lang="ko-KR"/>
          </a:p>
        </c:txPr>
        <c:crossAx val="145965056"/>
        <c:crosses val="autoZero"/>
        <c:auto val="1"/>
        <c:lblOffset val="100"/>
        <c:baseTimeUnit val="days"/>
      </c:dateAx>
      <c:valAx>
        <c:axId val="145965056"/>
        <c:scaling>
          <c:orientation val="minMax"/>
          <c:max val="70000"/>
          <c:min val="50000"/>
        </c:scaling>
        <c:delete val="0"/>
        <c:axPos val="l"/>
        <c:majorGridlines/>
        <c:numFmt formatCode="#,#00" sourceLinked="1"/>
        <c:majorTickMark val="out"/>
        <c:minorTickMark val="none"/>
        <c:tickLblPos val="nextTo"/>
        <c:crossAx val="145963264"/>
        <c:crosses val="autoZero"/>
        <c:crossBetween val="between"/>
      </c:valAx>
    </c:plotArea>
    <c:plotVisOnly val="1"/>
    <c:dispBlanksAs val="gap"/>
    <c:showDLblsOverMax val="0"/>
  </c:chart>
  <c:spPr>
    <a:ln w="57150">
      <a:solidFill>
        <a:sysClr val="windowText" lastClr="000000"/>
      </a:solidFill>
    </a:ln>
  </c:spPr>
  <c:printSettings>
    <c:headerFooter/>
    <c:pageMargins b="0.75000000000000566" l="0.70000000000000062" r="0.70000000000000062" t="0.75000000000000566"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구리 현물</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188"/>
          <c:y val="0.13467441910240224"/>
          <c:w val="0.78423494914754222"/>
          <c:h val="0.62253717418313981"/>
        </c:manualLayout>
      </c:layout>
      <c:lineChart>
        <c:grouping val="standard"/>
        <c:varyColors val="0"/>
        <c:ser>
          <c:idx val="0"/>
          <c:order val="0"/>
          <c:marker>
            <c:symbol val="none"/>
          </c:marker>
          <c:cat>
            <c:numRef>
              <c:f>매물!$F$4:$F$203</c:f>
              <c:numCache>
                <c:formatCode>m/d/yyyy</c:formatCode>
                <c:ptCount val="200"/>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43692</c:v>
                </c:pt>
                <c:pt idx="34">
                  <c:v>43693</c:v>
                </c:pt>
                <c:pt idx="35">
                  <c:v>43696</c:v>
                </c:pt>
                <c:pt idx="36">
                  <c:v>43697</c:v>
                </c:pt>
                <c:pt idx="37">
                  <c:v>43698</c:v>
                </c:pt>
                <c:pt idx="38">
                  <c:v>43699</c:v>
                </c:pt>
                <c:pt idx="39">
                  <c:v>43700</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43720</c:v>
                </c:pt>
                <c:pt idx="53">
                  <c:v>43721</c:v>
                </c:pt>
                <c:pt idx="54">
                  <c:v>43724</c:v>
                </c:pt>
                <c:pt idx="55">
                  <c:v>43725</c:v>
                </c:pt>
                <c:pt idx="56">
                  <c:v>43726</c:v>
                </c:pt>
                <c:pt idx="57">
                  <c:v>43727</c:v>
                </c:pt>
                <c:pt idx="58">
                  <c:v>43728</c:v>
                </c:pt>
                <c:pt idx="59">
                  <c:v>43731</c:v>
                </c:pt>
                <c:pt idx="60">
                  <c:v>43732</c:v>
                </c:pt>
                <c:pt idx="61">
                  <c:v>43733</c:v>
                </c:pt>
                <c:pt idx="62">
                  <c:v>43734</c:v>
                </c:pt>
                <c:pt idx="63">
                  <c:v>43735</c:v>
                </c:pt>
                <c:pt idx="64">
                  <c:v>43738</c:v>
                </c:pt>
                <c:pt idx="65">
                  <c:v>43739</c:v>
                </c:pt>
                <c:pt idx="66">
                  <c:v>43740</c:v>
                </c:pt>
                <c:pt idx="67">
                  <c:v>43741</c:v>
                </c:pt>
                <c:pt idx="68">
                  <c:v>43742</c:v>
                </c:pt>
                <c:pt idx="69">
                  <c:v>43745</c:v>
                </c:pt>
                <c:pt idx="70">
                  <c:v>43746</c:v>
                </c:pt>
                <c:pt idx="71">
                  <c:v>43747</c:v>
                </c:pt>
                <c:pt idx="72">
                  <c:v>43748</c:v>
                </c:pt>
                <c:pt idx="73">
                  <c:v>43749</c:v>
                </c:pt>
                <c:pt idx="74">
                  <c:v>43752</c:v>
                </c:pt>
                <c:pt idx="75">
                  <c:v>43753</c:v>
                </c:pt>
                <c:pt idx="76">
                  <c:v>43754</c:v>
                </c:pt>
                <c:pt idx="77">
                  <c:v>43755</c:v>
                </c:pt>
                <c:pt idx="78">
                  <c:v>43756</c:v>
                </c:pt>
                <c:pt idx="79">
                  <c:v>43759</c:v>
                </c:pt>
                <c:pt idx="80">
                  <c:v>43760</c:v>
                </c:pt>
                <c:pt idx="81">
                  <c:v>43761</c:v>
                </c:pt>
                <c:pt idx="82">
                  <c:v>43762</c:v>
                </c:pt>
                <c:pt idx="83">
                  <c:v>43763</c:v>
                </c:pt>
                <c:pt idx="84">
                  <c:v>43766</c:v>
                </c:pt>
                <c:pt idx="85">
                  <c:v>43767</c:v>
                </c:pt>
                <c:pt idx="86">
                  <c:v>43768</c:v>
                </c:pt>
                <c:pt idx="87">
                  <c:v>43769</c:v>
                </c:pt>
                <c:pt idx="88">
                  <c:v>43770</c:v>
                </c:pt>
                <c:pt idx="89">
                  <c:v>43773</c:v>
                </c:pt>
                <c:pt idx="90">
                  <c:v>43774</c:v>
                </c:pt>
                <c:pt idx="91">
                  <c:v>43775</c:v>
                </c:pt>
                <c:pt idx="92">
                  <c:v>43776</c:v>
                </c:pt>
                <c:pt idx="93">
                  <c:v>43777</c:v>
                </c:pt>
                <c:pt idx="94">
                  <c:v>43780</c:v>
                </c:pt>
                <c:pt idx="95">
                  <c:v>43781</c:v>
                </c:pt>
                <c:pt idx="96">
                  <c:v>43782</c:v>
                </c:pt>
                <c:pt idx="97">
                  <c:v>43783</c:v>
                </c:pt>
                <c:pt idx="98">
                  <c:v>43784</c:v>
                </c:pt>
                <c:pt idx="99">
                  <c:v>43787</c:v>
                </c:pt>
                <c:pt idx="100">
                  <c:v>43788</c:v>
                </c:pt>
                <c:pt idx="101">
                  <c:v>43789</c:v>
                </c:pt>
                <c:pt idx="102">
                  <c:v>43790</c:v>
                </c:pt>
                <c:pt idx="103">
                  <c:v>43791</c:v>
                </c:pt>
                <c:pt idx="104">
                  <c:v>43794</c:v>
                </c:pt>
                <c:pt idx="105">
                  <c:v>43795</c:v>
                </c:pt>
                <c:pt idx="106">
                  <c:v>43796</c:v>
                </c:pt>
                <c:pt idx="107">
                  <c:v>43797</c:v>
                </c:pt>
                <c:pt idx="108">
                  <c:v>43798</c:v>
                </c:pt>
                <c:pt idx="109">
                  <c:v>43801</c:v>
                </c:pt>
                <c:pt idx="110">
                  <c:v>43802</c:v>
                </c:pt>
                <c:pt idx="111">
                  <c:v>43803</c:v>
                </c:pt>
                <c:pt idx="112">
                  <c:v>43804</c:v>
                </c:pt>
                <c:pt idx="113">
                  <c:v>43805</c:v>
                </c:pt>
                <c:pt idx="114">
                  <c:v>43808</c:v>
                </c:pt>
                <c:pt idx="115">
                  <c:v>43809</c:v>
                </c:pt>
                <c:pt idx="116">
                  <c:v>43810</c:v>
                </c:pt>
                <c:pt idx="117">
                  <c:v>43811</c:v>
                </c:pt>
                <c:pt idx="118">
                  <c:v>43812</c:v>
                </c:pt>
                <c:pt idx="119">
                  <c:v>43815</c:v>
                </c:pt>
                <c:pt idx="120">
                  <c:v>43816</c:v>
                </c:pt>
                <c:pt idx="121">
                  <c:v>43817</c:v>
                </c:pt>
                <c:pt idx="122">
                  <c:v>43818</c:v>
                </c:pt>
                <c:pt idx="123">
                  <c:v>43819</c:v>
                </c:pt>
                <c:pt idx="124">
                  <c:v>43822</c:v>
                </c:pt>
                <c:pt idx="125">
                  <c:v>43823</c:v>
                </c:pt>
                <c:pt idx="126">
                  <c:v>43826</c:v>
                </c:pt>
                <c:pt idx="127">
                  <c:v>43829</c:v>
                </c:pt>
                <c:pt idx="128">
                  <c:v>43830</c:v>
                </c:pt>
                <c:pt idx="129">
                  <c:v>43832</c:v>
                </c:pt>
                <c:pt idx="130">
                  <c:v>43833</c:v>
                </c:pt>
                <c:pt idx="131">
                  <c:v>43836</c:v>
                </c:pt>
                <c:pt idx="132">
                  <c:v>43837</c:v>
                </c:pt>
                <c:pt idx="133">
                  <c:v>43838</c:v>
                </c:pt>
                <c:pt idx="134">
                  <c:v>43839</c:v>
                </c:pt>
                <c:pt idx="135">
                  <c:v>43840</c:v>
                </c:pt>
                <c:pt idx="136">
                  <c:v>43843</c:v>
                </c:pt>
                <c:pt idx="137">
                  <c:v>43844</c:v>
                </c:pt>
                <c:pt idx="138">
                  <c:v>43845</c:v>
                </c:pt>
                <c:pt idx="139">
                  <c:v>43846</c:v>
                </c:pt>
                <c:pt idx="140">
                  <c:v>43847</c:v>
                </c:pt>
                <c:pt idx="141">
                  <c:v>43850</c:v>
                </c:pt>
                <c:pt idx="142">
                  <c:v>43851</c:v>
                </c:pt>
                <c:pt idx="143">
                  <c:v>43852</c:v>
                </c:pt>
                <c:pt idx="144">
                  <c:v>43853</c:v>
                </c:pt>
                <c:pt idx="145">
                  <c:v>43854</c:v>
                </c:pt>
                <c:pt idx="146">
                  <c:v>43857</c:v>
                </c:pt>
                <c:pt idx="147">
                  <c:v>43858</c:v>
                </c:pt>
                <c:pt idx="148">
                  <c:v>43859</c:v>
                </c:pt>
                <c:pt idx="149">
                  <c:v>43860</c:v>
                </c:pt>
                <c:pt idx="150">
                  <c:v>43861</c:v>
                </c:pt>
                <c:pt idx="151">
                  <c:v>43864</c:v>
                </c:pt>
                <c:pt idx="152">
                  <c:v>43865</c:v>
                </c:pt>
                <c:pt idx="153">
                  <c:v>43866</c:v>
                </c:pt>
                <c:pt idx="154">
                  <c:v>43867</c:v>
                </c:pt>
                <c:pt idx="155">
                  <c:v>43868</c:v>
                </c:pt>
                <c:pt idx="156">
                  <c:v>43871</c:v>
                </c:pt>
                <c:pt idx="157">
                  <c:v>43872</c:v>
                </c:pt>
                <c:pt idx="158">
                  <c:v>43873</c:v>
                </c:pt>
                <c:pt idx="159">
                  <c:v>43874</c:v>
                </c:pt>
                <c:pt idx="160">
                  <c:v>43875</c:v>
                </c:pt>
                <c:pt idx="161">
                  <c:v>43878</c:v>
                </c:pt>
                <c:pt idx="162">
                  <c:v>43879</c:v>
                </c:pt>
                <c:pt idx="163">
                  <c:v>43880</c:v>
                </c:pt>
                <c:pt idx="164">
                  <c:v>43881</c:v>
                </c:pt>
                <c:pt idx="165">
                  <c:v>43882</c:v>
                </c:pt>
                <c:pt idx="166">
                  <c:v>43885</c:v>
                </c:pt>
                <c:pt idx="167">
                  <c:v>43886</c:v>
                </c:pt>
                <c:pt idx="168">
                  <c:v>43887</c:v>
                </c:pt>
                <c:pt idx="169">
                  <c:v>43888</c:v>
                </c:pt>
                <c:pt idx="170">
                  <c:v>43889</c:v>
                </c:pt>
                <c:pt idx="171">
                  <c:v>43892</c:v>
                </c:pt>
                <c:pt idx="172">
                  <c:v>43893</c:v>
                </c:pt>
                <c:pt idx="173">
                  <c:v>43894</c:v>
                </c:pt>
                <c:pt idx="174">
                  <c:v>43895</c:v>
                </c:pt>
                <c:pt idx="175">
                  <c:v>43896</c:v>
                </c:pt>
                <c:pt idx="176">
                  <c:v>43899</c:v>
                </c:pt>
                <c:pt idx="177">
                  <c:v>43900</c:v>
                </c:pt>
                <c:pt idx="178">
                  <c:v>43901</c:v>
                </c:pt>
                <c:pt idx="179">
                  <c:v>43902</c:v>
                </c:pt>
                <c:pt idx="180">
                  <c:v>43903</c:v>
                </c:pt>
                <c:pt idx="181">
                  <c:v>43906</c:v>
                </c:pt>
                <c:pt idx="182">
                  <c:v>43907</c:v>
                </c:pt>
                <c:pt idx="183">
                  <c:v>43908</c:v>
                </c:pt>
                <c:pt idx="184">
                  <c:v>43909</c:v>
                </c:pt>
                <c:pt idx="185">
                  <c:v>43910</c:v>
                </c:pt>
                <c:pt idx="186">
                  <c:v>43913</c:v>
                </c:pt>
                <c:pt idx="187">
                  <c:v>43914</c:v>
                </c:pt>
                <c:pt idx="188">
                  <c:v>43915</c:v>
                </c:pt>
                <c:pt idx="189">
                  <c:v>43916</c:v>
                </c:pt>
                <c:pt idx="190">
                  <c:v>43917</c:v>
                </c:pt>
                <c:pt idx="191">
                  <c:v>43920</c:v>
                </c:pt>
                <c:pt idx="192">
                  <c:v>43921</c:v>
                </c:pt>
                <c:pt idx="193">
                  <c:v>43922</c:v>
                </c:pt>
                <c:pt idx="194">
                  <c:v>43923</c:v>
                </c:pt>
                <c:pt idx="195">
                  <c:v>43924</c:v>
                </c:pt>
                <c:pt idx="196">
                  <c:v>43927</c:v>
                </c:pt>
                <c:pt idx="197">
                  <c:v>43928</c:v>
                </c:pt>
                <c:pt idx="198">
                  <c:v>43929</c:v>
                </c:pt>
                <c:pt idx="199">
                  <c:v>43930</c:v>
                </c:pt>
              </c:numCache>
            </c:numRef>
          </c:cat>
          <c:val>
            <c:numRef>
              <c:f>매물!$G$4:$G$203</c:f>
              <c:numCache>
                <c:formatCode>#,#00.0</c:formatCode>
                <c:ptCount val="200"/>
                <c:pt idx="0">
                  <c:v>5999</c:v>
                </c:pt>
                <c:pt idx="1">
                  <c:v>5910</c:v>
                </c:pt>
                <c:pt idx="2">
                  <c:v>5874</c:v>
                </c:pt>
                <c:pt idx="3">
                  <c:v>5900</c:v>
                </c:pt>
                <c:pt idx="4">
                  <c:v>5857</c:v>
                </c:pt>
                <c:pt idx="5">
                  <c:v>5912</c:v>
                </c:pt>
                <c:pt idx="6">
                  <c:v>5805</c:v>
                </c:pt>
                <c:pt idx="7">
                  <c:v>5862.5</c:v>
                </c:pt>
                <c:pt idx="8">
                  <c:v>5925</c:v>
                </c:pt>
                <c:pt idx="9">
                  <c:v>5950</c:v>
                </c:pt>
                <c:pt idx="10">
                  <c:v>5997.5</c:v>
                </c:pt>
                <c:pt idx="11">
                  <c:v>5959</c:v>
                </c:pt>
                <c:pt idx="12">
                  <c:v>5922</c:v>
                </c:pt>
                <c:pt idx="13">
                  <c:v>5948</c:v>
                </c:pt>
                <c:pt idx="14">
                  <c:v>6066</c:v>
                </c:pt>
                <c:pt idx="15">
                  <c:v>6007.5</c:v>
                </c:pt>
                <c:pt idx="16">
                  <c:v>5968.5</c:v>
                </c:pt>
                <c:pt idx="17">
                  <c:v>5980</c:v>
                </c:pt>
                <c:pt idx="18">
                  <c:v>6010</c:v>
                </c:pt>
                <c:pt idx="19">
                  <c:v>5945</c:v>
                </c:pt>
                <c:pt idx="20">
                  <c:v>5949.5</c:v>
                </c:pt>
                <c:pt idx="21">
                  <c:v>5943</c:v>
                </c:pt>
                <c:pt idx="22">
                  <c:v>5926</c:v>
                </c:pt>
                <c:pt idx="23">
                  <c:v>5876</c:v>
                </c:pt>
                <c:pt idx="24">
                  <c:v>5769</c:v>
                </c:pt>
                <c:pt idx="25">
                  <c:v>5647</c:v>
                </c:pt>
                <c:pt idx="26">
                  <c:v>5667</c:v>
                </c:pt>
                <c:pt idx="27">
                  <c:v>5673.5</c:v>
                </c:pt>
                <c:pt idx="28">
                  <c:v>5723</c:v>
                </c:pt>
                <c:pt idx="29">
                  <c:v>5744</c:v>
                </c:pt>
                <c:pt idx="30">
                  <c:v>5724.5</c:v>
                </c:pt>
                <c:pt idx="31">
                  <c:v>5697</c:v>
                </c:pt>
                <c:pt idx="32">
                  <c:v>5732</c:v>
                </c:pt>
                <c:pt idx="33">
                  <c:v>5696.5</c:v>
                </c:pt>
                <c:pt idx="34">
                  <c:v>5710</c:v>
                </c:pt>
                <c:pt idx="35">
                  <c:v>5755.5</c:v>
                </c:pt>
                <c:pt idx="36">
                  <c:v>5698</c:v>
                </c:pt>
                <c:pt idx="37">
                  <c:v>5696.5</c:v>
                </c:pt>
                <c:pt idx="38">
                  <c:v>5668</c:v>
                </c:pt>
                <c:pt idx="39">
                  <c:v>5675</c:v>
                </c:pt>
                <c:pt idx="40">
                  <c:v>5662</c:v>
                </c:pt>
                <c:pt idx="41">
                  <c:v>5653</c:v>
                </c:pt>
                <c:pt idx="42">
                  <c:v>5722</c:v>
                </c:pt>
                <c:pt idx="43">
                  <c:v>5678</c:v>
                </c:pt>
                <c:pt idx="44">
                  <c:v>5610.5</c:v>
                </c:pt>
                <c:pt idx="45">
                  <c:v>5537</c:v>
                </c:pt>
                <c:pt idx="46">
                  <c:v>5663</c:v>
                </c:pt>
                <c:pt idx="47">
                  <c:v>5777</c:v>
                </c:pt>
                <c:pt idx="48">
                  <c:v>5787.5</c:v>
                </c:pt>
                <c:pt idx="49">
                  <c:v>5771</c:v>
                </c:pt>
                <c:pt idx="50">
                  <c:v>5738</c:v>
                </c:pt>
                <c:pt idx="51">
                  <c:v>5765</c:v>
                </c:pt>
                <c:pt idx="52">
                  <c:v>5842.5</c:v>
                </c:pt>
                <c:pt idx="53">
                  <c:v>5870</c:v>
                </c:pt>
                <c:pt idx="54">
                  <c:v>5877</c:v>
                </c:pt>
                <c:pt idx="55">
                  <c:v>5762</c:v>
                </c:pt>
                <c:pt idx="56">
                  <c:v>5745</c:v>
                </c:pt>
                <c:pt idx="57">
                  <c:v>5758.5</c:v>
                </c:pt>
                <c:pt idx="58">
                  <c:v>5777.5</c:v>
                </c:pt>
                <c:pt idx="59">
                  <c:v>5695</c:v>
                </c:pt>
                <c:pt idx="60">
                  <c:v>5761</c:v>
                </c:pt>
                <c:pt idx="61">
                  <c:v>5718.5</c:v>
                </c:pt>
                <c:pt idx="62">
                  <c:v>5757</c:v>
                </c:pt>
                <c:pt idx="63">
                  <c:v>5714</c:v>
                </c:pt>
                <c:pt idx="64">
                  <c:v>5728</c:v>
                </c:pt>
                <c:pt idx="65">
                  <c:v>5610</c:v>
                </c:pt>
                <c:pt idx="66">
                  <c:v>5629</c:v>
                </c:pt>
                <c:pt idx="67">
                  <c:v>5626</c:v>
                </c:pt>
                <c:pt idx="68">
                  <c:v>5599</c:v>
                </c:pt>
                <c:pt idx="69">
                  <c:v>5626</c:v>
                </c:pt>
                <c:pt idx="70">
                  <c:v>5650.5</c:v>
                </c:pt>
                <c:pt idx="71">
                  <c:v>5660</c:v>
                </c:pt>
                <c:pt idx="72">
                  <c:v>5698.5</c:v>
                </c:pt>
                <c:pt idx="73">
                  <c:v>5763</c:v>
                </c:pt>
                <c:pt idx="74">
                  <c:v>5718.5</c:v>
                </c:pt>
                <c:pt idx="75">
                  <c:v>5745</c:v>
                </c:pt>
                <c:pt idx="76">
                  <c:v>5684</c:v>
                </c:pt>
                <c:pt idx="77">
                  <c:v>5726.5</c:v>
                </c:pt>
                <c:pt idx="78">
                  <c:v>5751</c:v>
                </c:pt>
                <c:pt idx="79">
                  <c:v>5820</c:v>
                </c:pt>
                <c:pt idx="80">
                  <c:v>5794</c:v>
                </c:pt>
                <c:pt idx="81">
                  <c:v>5773</c:v>
                </c:pt>
                <c:pt idx="82">
                  <c:v>5869</c:v>
                </c:pt>
                <c:pt idx="83">
                  <c:v>5867.5</c:v>
                </c:pt>
                <c:pt idx="84">
                  <c:v>5888.5</c:v>
                </c:pt>
                <c:pt idx="85">
                  <c:v>5879.5</c:v>
                </c:pt>
                <c:pt idx="86">
                  <c:v>5883</c:v>
                </c:pt>
                <c:pt idx="87">
                  <c:v>5825</c:v>
                </c:pt>
                <c:pt idx="88">
                  <c:v>5797</c:v>
                </c:pt>
                <c:pt idx="89">
                  <c:v>5846.5</c:v>
                </c:pt>
                <c:pt idx="90">
                  <c:v>5880</c:v>
                </c:pt>
                <c:pt idx="91">
                  <c:v>5913.5</c:v>
                </c:pt>
                <c:pt idx="92">
                  <c:v>5941</c:v>
                </c:pt>
                <c:pt idx="93">
                  <c:v>5951.5</c:v>
                </c:pt>
                <c:pt idx="94">
                  <c:v>5857</c:v>
                </c:pt>
                <c:pt idx="95">
                  <c:v>5838</c:v>
                </c:pt>
                <c:pt idx="96">
                  <c:v>5823</c:v>
                </c:pt>
                <c:pt idx="97">
                  <c:v>5835</c:v>
                </c:pt>
                <c:pt idx="98">
                  <c:v>5812</c:v>
                </c:pt>
                <c:pt idx="99">
                  <c:v>5828</c:v>
                </c:pt>
                <c:pt idx="100">
                  <c:v>5821.5</c:v>
                </c:pt>
                <c:pt idx="101">
                  <c:v>5873</c:v>
                </c:pt>
                <c:pt idx="102">
                  <c:v>5813</c:v>
                </c:pt>
                <c:pt idx="103">
                  <c:v>5834</c:v>
                </c:pt>
                <c:pt idx="104">
                  <c:v>5872.5</c:v>
                </c:pt>
                <c:pt idx="105">
                  <c:v>5856</c:v>
                </c:pt>
                <c:pt idx="106">
                  <c:v>5925.5</c:v>
                </c:pt>
                <c:pt idx="107">
                  <c:v>5881.5</c:v>
                </c:pt>
                <c:pt idx="108">
                  <c:v>5854</c:v>
                </c:pt>
                <c:pt idx="109">
                  <c:v>5855.5</c:v>
                </c:pt>
                <c:pt idx="110">
                  <c:v>5812</c:v>
                </c:pt>
                <c:pt idx="111">
                  <c:v>5823</c:v>
                </c:pt>
                <c:pt idx="112">
                  <c:v>5855</c:v>
                </c:pt>
                <c:pt idx="113">
                  <c:v>5867.5</c:v>
                </c:pt>
                <c:pt idx="114">
                  <c:v>5985</c:v>
                </c:pt>
                <c:pt idx="115">
                  <c:v>6055</c:v>
                </c:pt>
                <c:pt idx="116">
                  <c:v>6083</c:v>
                </c:pt>
                <c:pt idx="117">
                  <c:v>6097</c:v>
                </c:pt>
                <c:pt idx="118">
                  <c:v>6154</c:v>
                </c:pt>
                <c:pt idx="119">
                  <c:v>6155.5</c:v>
                </c:pt>
                <c:pt idx="120">
                  <c:v>6175</c:v>
                </c:pt>
                <c:pt idx="121">
                  <c:v>6126.5</c:v>
                </c:pt>
                <c:pt idx="122">
                  <c:v>6161</c:v>
                </c:pt>
                <c:pt idx="123">
                  <c:v>6155.5</c:v>
                </c:pt>
                <c:pt idx="124">
                  <c:v>6153</c:v>
                </c:pt>
                <c:pt idx="125">
                  <c:v>6184.5</c:v>
                </c:pt>
                <c:pt idx="126">
                  <c:v>6211</c:v>
                </c:pt>
                <c:pt idx="127">
                  <c:v>6183.5</c:v>
                </c:pt>
                <c:pt idx="128">
                  <c:v>6156</c:v>
                </c:pt>
                <c:pt idx="129">
                  <c:v>6165.5</c:v>
                </c:pt>
                <c:pt idx="130">
                  <c:v>6077</c:v>
                </c:pt>
                <c:pt idx="131">
                  <c:v>6097.5</c:v>
                </c:pt>
                <c:pt idx="132">
                  <c:v>6134</c:v>
                </c:pt>
                <c:pt idx="133">
                  <c:v>6154</c:v>
                </c:pt>
                <c:pt idx="134">
                  <c:v>6156</c:v>
                </c:pt>
                <c:pt idx="135">
                  <c:v>6157</c:v>
                </c:pt>
                <c:pt idx="136">
                  <c:v>6177</c:v>
                </c:pt>
                <c:pt idx="137">
                  <c:v>6247</c:v>
                </c:pt>
                <c:pt idx="138">
                  <c:v>6232</c:v>
                </c:pt>
                <c:pt idx="139">
                  <c:v>6300.5</c:v>
                </c:pt>
                <c:pt idx="140">
                  <c:v>6276.5</c:v>
                </c:pt>
                <c:pt idx="141">
                  <c:v>6245</c:v>
                </c:pt>
                <c:pt idx="142">
                  <c:v>6158.5</c:v>
                </c:pt>
                <c:pt idx="143">
                  <c:v>6103.5</c:v>
                </c:pt>
                <c:pt idx="144">
                  <c:v>6050</c:v>
                </c:pt>
                <c:pt idx="145">
                  <c:v>5968</c:v>
                </c:pt>
                <c:pt idx="146">
                  <c:v>5779</c:v>
                </c:pt>
                <c:pt idx="147">
                  <c:v>5715</c:v>
                </c:pt>
                <c:pt idx="148">
                  <c:v>5698</c:v>
                </c:pt>
                <c:pt idx="149">
                  <c:v>5621</c:v>
                </c:pt>
                <c:pt idx="150">
                  <c:v>5570</c:v>
                </c:pt>
                <c:pt idx="151">
                  <c:v>5595</c:v>
                </c:pt>
                <c:pt idx="152">
                  <c:v>5652</c:v>
                </c:pt>
                <c:pt idx="153">
                  <c:v>5714</c:v>
                </c:pt>
                <c:pt idx="154">
                  <c:v>5726</c:v>
                </c:pt>
                <c:pt idx="155">
                  <c:v>5653</c:v>
                </c:pt>
                <c:pt idx="156">
                  <c:v>5659.5</c:v>
                </c:pt>
                <c:pt idx="157">
                  <c:v>5696</c:v>
                </c:pt>
                <c:pt idx="158">
                  <c:v>5747</c:v>
                </c:pt>
                <c:pt idx="159">
                  <c:v>5716</c:v>
                </c:pt>
                <c:pt idx="160">
                  <c:v>5737</c:v>
                </c:pt>
                <c:pt idx="161">
                  <c:v>5802</c:v>
                </c:pt>
                <c:pt idx="162">
                  <c:v>5728</c:v>
                </c:pt>
                <c:pt idx="163">
                  <c:v>5745.5</c:v>
                </c:pt>
                <c:pt idx="164">
                  <c:v>5730</c:v>
                </c:pt>
                <c:pt idx="165">
                  <c:v>5702</c:v>
                </c:pt>
                <c:pt idx="166">
                  <c:v>5657.5</c:v>
                </c:pt>
                <c:pt idx="167">
                  <c:v>5663.5</c:v>
                </c:pt>
                <c:pt idx="168">
                  <c:v>5614</c:v>
                </c:pt>
                <c:pt idx="169">
                  <c:v>5618</c:v>
                </c:pt>
                <c:pt idx="170">
                  <c:v>5573</c:v>
                </c:pt>
                <c:pt idx="171">
                  <c:v>5640</c:v>
                </c:pt>
                <c:pt idx="172">
                  <c:v>5668</c:v>
                </c:pt>
                <c:pt idx="173">
                  <c:v>5694.5</c:v>
                </c:pt>
                <c:pt idx="174">
                  <c:v>5667.5</c:v>
                </c:pt>
                <c:pt idx="175">
                  <c:v>5624</c:v>
                </c:pt>
                <c:pt idx="176">
                  <c:v>5483</c:v>
                </c:pt>
                <c:pt idx="177">
                  <c:v>5598</c:v>
                </c:pt>
                <c:pt idx="178">
                  <c:v>5552</c:v>
                </c:pt>
                <c:pt idx="179">
                  <c:v>5386.5</c:v>
                </c:pt>
                <c:pt idx="180">
                  <c:v>5530.5</c:v>
                </c:pt>
                <c:pt idx="181">
                  <c:v>5211</c:v>
                </c:pt>
                <c:pt idx="182">
                  <c:v>5205</c:v>
                </c:pt>
                <c:pt idx="183">
                  <c:v>4860.5</c:v>
                </c:pt>
                <c:pt idx="184">
                  <c:v>4685</c:v>
                </c:pt>
                <c:pt idx="185">
                  <c:v>4855</c:v>
                </c:pt>
                <c:pt idx="186">
                  <c:v>4617.5</c:v>
                </c:pt>
                <c:pt idx="187">
                  <c:v>4789.5</c:v>
                </c:pt>
                <c:pt idx="188">
                  <c:v>4754</c:v>
                </c:pt>
                <c:pt idx="189">
                  <c:v>4775.5</c:v>
                </c:pt>
                <c:pt idx="190">
                  <c:v>4774</c:v>
                </c:pt>
                <c:pt idx="191">
                  <c:v>4763</c:v>
                </c:pt>
                <c:pt idx="192">
                  <c:v>4797</c:v>
                </c:pt>
                <c:pt idx="193">
                  <c:v>4772</c:v>
                </c:pt>
                <c:pt idx="194">
                  <c:v>4821.5</c:v>
                </c:pt>
                <c:pt idx="195">
                  <c:v>4863.5</c:v>
                </c:pt>
                <c:pt idx="196">
                  <c:v>4867</c:v>
                </c:pt>
                <c:pt idx="197">
                  <c:v>5067.5</c:v>
                </c:pt>
                <c:pt idx="198">
                  <c:v>4976</c:v>
                </c:pt>
                <c:pt idx="199">
                  <c:v>4963.5</c:v>
                </c:pt>
              </c:numCache>
            </c:numRef>
          </c:val>
          <c:smooth val="0"/>
        </c:ser>
        <c:dLbls>
          <c:showLegendKey val="0"/>
          <c:showVal val="0"/>
          <c:showCatName val="0"/>
          <c:showSerName val="0"/>
          <c:showPercent val="0"/>
          <c:showBubbleSize val="0"/>
        </c:dLbls>
        <c:marker val="1"/>
        <c:smooth val="0"/>
        <c:axId val="145976704"/>
        <c:axId val="145994880"/>
      </c:lineChart>
      <c:dateAx>
        <c:axId val="145976704"/>
        <c:scaling>
          <c:orientation val="minMax"/>
        </c:scaling>
        <c:delete val="0"/>
        <c:axPos val="b"/>
        <c:numFmt formatCode="m/d/yyyy" sourceLinked="1"/>
        <c:majorTickMark val="out"/>
        <c:minorTickMark val="none"/>
        <c:tickLblPos val="nextTo"/>
        <c:txPr>
          <a:bodyPr/>
          <a:lstStyle/>
          <a:p>
            <a:pPr>
              <a:defRPr sz="1000"/>
            </a:pPr>
            <a:endParaRPr lang="ko-KR"/>
          </a:p>
        </c:txPr>
        <c:crossAx val="145994880"/>
        <c:crosses val="autoZero"/>
        <c:auto val="1"/>
        <c:lblOffset val="100"/>
        <c:baseTimeUnit val="days"/>
      </c:dateAx>
      <c:valAx>
        <c:axId val="145994880"/>
        <c:scaling>
          <c:orientation val="minMax"/>
          <c:max val="6300"/>
          <c:min val="4500"/>
        </c:scaling>
        <c:delete val="0"/>
        <c:axPos val="l"/>
        <c:majorGridlines/>
        <c:numFmt formatCode="#,#00.0" sourceLinked="1"/>
        <c:majorTickMark val="out"/>
        <c:minorTickMark val="none"/>
        <c:tickLblPos val="nextTo"/>
        <c:crossAx val="145976704"/>
        <c:crosses val="autoZero"/>
        <c:crossBetween val="between"/>
      </c:valAx>
    </c:plotArea>
    <c:plotVisOnly val="1"/>
    <c:dispBlanksAs val="gap"/>
    <c:showDLblsOverMax val="0"/>
  </c:chart>
  <c:spPr>
    <a:ln w="57150">
      <a:solidFill>
        <a:sysClr val="windowText" lastClr="000000"/>
      </a:solidFill>
    </a:ln>
  </c:spPr>
  <c:printSettings>
    <c:headerFooter/>
    <c:pageMargins b="0.75000000000000588" l="0.70000000000000062" r="0.70000000000000062" t="0.75000000000000588"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200"/>
              <a:t>T-NOTE 1</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196"/>
          <c:y val="0.13467441910240224"/>
          <c:w val="0.78423494914754199"/>
          <c:h val="0.62253717418313981"/>
        </c:manualLayout>
      </c:layout>
      <c:lineChart>
        <c:grouping val="standard"/>
        <c:varyColors val="0"/>
        <c:ser>
          <c:idx val="0"/>
          <c:order val="0"/>
          <c:marker>
            <c:symbol val="none"/>
          </c:marker>
          <c:cat>
            <c:numRef>
              <c:f>매물!$H$4:$H$198</c:f>
              <c:numCache>
                <c:formatCode>m/d/yyyy</c:formatCode>
                <c:ptCount val="195"/>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43753</c:v>
                </c:pt>
                <c:pt idx="74">
                  <c:v>43754</c:v>
                </c:pt>
                <c:pt idx="75">
                  <c:v>43755</c:v>
                </c:pt>
                <c:pt idx="76">
                  <c:v>43756</c:v>
                </c:pt>
                <c:pt idx="77">
                  <c:v>43759</c:v>
                </c:pt>
                <c:pt idx="78">
                  <c:v>43760</c:v>
                </c:pt>
                <c:pt idx="79">
                  <c:v>43761</c:v>
                </c:pt>
                <c:pt idx="80">
                  <c:v>43762</c:v>
                </c:pt>
                <c:pt idx="81">
                  <c:v>43763</c:v>
                </c:pt>
                <c:pt idx="82">
                  <c:v>43766</c:v>
                </c:pt>
                <c:pt idx="83">
                  <c:v>43767</c:v>
                </c:pt>
                <c:pt idx="84">
                  <c:v>43768</c:v>
                </c:pt>
                <c:pt idx="85">
                  <c:v>43769</c:v>
                </c:pt>
                <c:pt idx="86">
                  <c:v>43770</c:v>
                </c:pt>
                <c:pt idx="87">
                  <c:v>43773</c:v>
                </c:pt>
                <c:pt idx="88">
                  <c:v>43774</c:v>
                </c:pt>
                <c:pt idx="89">
                  <c:v>43775</c:v>
                </c:pt>
                <c:pt idx="90">
                  <c:v>43776</c:v>
                </c:pt>
                <c:pt idx="91">
                  <c:v>43777</c:v>
                </c:pt>
                <c:pt idx="92">
                  <c:v>43781</c:v>
                </c:pt>
                <c:pt idx="93">
                  <c:v>43782</c:v>
                </c:pt>
                <c:pt idx="94">
                  <c:v>43783</c:v>
                </c:pt>
                <c:pt idx="95">
                  <c:v>43784</c:v>
                </c:pt>
                <c:pt idx="96">
                  <c:v>43787</c:v>
                </c:pt>
                <c:pt idx="97">
                  <c:v>43788</c:v>
                </c:pt>
                <c:pt idx="98">
                  <c:v>43789</c:v>
                </c:pt>
                <c:pt idx="99">
                  <c:v>43790</c:v>
                </c:pt>
                <c:pt idx="100">
                  <c:v>43791</c:v>
                </c:pt>
                <c:pt idx="101">
                  <c:v>43794</c:v>
                </c:pt>
                <c:pt idx="102">
                  <c:v>43795</c:v>
                </c:pt>
                <c:pt idx="103">
                  <c:v>43796</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43851</c:v>
                </c:pt>
                <c:pt idx="139">
                  <c:v>43852</c:v>
                </c:pt>
                <c:pt idx="140">
                  <c:v>43853</c:v>
                </c:pt>
                <c:pt idx="141">
                  <c:v>43854</c:v>
                </c:pt>
                <c:pt idx="142">
                  <c:v>43857</c:v>
                </c:pt>
                <c:pt idx="143">
                  <c:v>43858</c:v>
                </c:pt>
                <c:pt idx="144">
                  <c:v>43859</c:v>
                </c:pt>
                <c:pt idx="145">
                  <c:v>43860</c:v>
                </c:pt>
                <c:pt idx="146">
                  <c:v>43861</c:v>
                </c:pt>
                <c:pt idx="147">
                  <c:v>43864</c:v>
                </c:pt>
                <c:pt idx="148">
                  <c:v>43865</c:v>
                </c:pt>
                <c:pt idx="149">
                  <c:v>43866</c:v>
                </c:pt>
                <c:pt idx="150">
                  <c:v>43867</c:v>
                </c:pt>
                <c:pt idx="151">
                  <c:v>43868</c:v>
                </c:pt>
                <c:pt idx="152">
                  <c:v>43871</c:v>
                </c:pt>
                <c:pt idx="153">
                  <c:v>43872</c:v>
                </c:pt>
                <c:pt idx="154">
                  <c:v>43873</c:v>
                </c:pt>
                <c:pt idx="155">
                  <c:v>43874</c:v>
                </c:pt>
                <c:pt idx="156">
                  <c:v>43875</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numCache>
            </c:numRef>
          </c:cat>
          <c:val>
            <c:numRef>
              <c:f>매물!$I$4:$I$198</c:f>
              <c:numCache>
                <c:formatCode>#,##0.00</c:formatCode>
                <c:ptCount val="195"/>
                <c:pt idx="0">
                  <c:v>1.94</c:v>
                </c:pt>
                <c:pt idx="1">
                  <c:v>1.91</c:v>
                </c:pt>
                <c:pt idx="2">
                  <c:v>1.91</c:v>
                </c:pt>
                <c:pt idx="3">
                  <c:v>1.98</c:v>
                </c:pt>
                <c:pt idx="4">
                  <c:v>1.99</c:v>
                </c:pt>
                <c:pt idx="5">
                  <c:v>2</c:v>
                </c:pt>
                <c:pt idx="6">
                  <c:v>1.93</c:v>
                </c:pt>
                <c:pt idx="7">
                  <c:v>1.97</c:v>
                </c:pt>
                <c:pt idx="8">
                  <c:v>1.96</c:v>
                </c:pt>
                <c:pt idx="9">
                  <c:v>1.95</c:v>
                </c:pt>
                <c:pt idx="10">
                  <c:v>2</c:v>
                </c:pt>
                <c:pt idx="11">
                  <c:v>1.95</c:v>
                </c:pt>
                <c:pt idx="12">
                  <c:v>1.9</c:v>
                </c:pt>
                <c:pt idx="13">
                  <c:v>1.94</c:v>
                </c:pt>
                <c:pt idx="14">
                  <c:v>1.95</c:v>
                </c:pt>
                <c:pt idx="15">
                  <c:v>1.97</c:v>
                </c:pt>
                <c:pt idx="16">
                  <c:v>1.98</c:v>
                </c:pt>
                <c:pt idx="17">
                  <c:v>1.99</c:v>
                </c:pt>
                <c:pt idx="18">
                  <c:v>2</c:v>
                </c:pt>
                <c:pt idx="19">
                  <c:v>1.98</c:v>
                </c:pt>
                <c:pt idx="20">
                  <c:v>1.97</c:v>
                </c:pt>
                <c:pt idx="21">
                  <c:v>2</c:v>
                </c:pt>
                <c:pt idx="22">
                  <c:v>1.88</c:v>
                </c:pt>
                <c:pt idx="23">
                  <c:v>1.85</c:v>
                </c:pt>
                <c:pt idx="24">
                  <c:v>1.78</c:v>
                </c:pt>
                <c:pt idx="25">
                  <c:v>1.8</c:v>
                </c:pt>
                <c:pt idx="26">
                  <c:v>1.75</c:v>
                </c:pt>
                <c:pt idx="27">
                  <c:v>1.79</c:v>
                </c:pt>
                <c:pt idx="28">
                  <c:v>1.78</c:v>
                </c:pt>
                <c:pt idx="29">
                  <c:v>1.75</c:v>
                </c:pt>
                <c:pt idx="30">
                  <c:v>1.86</c:v>
                </c:pt>
                <c:pt idx="31">
                  <c:v>1.79</c:v>
                </c:pt>
                <c:pt idx="32">
                  <c:v>1.72</c:v>
                </c:pt>
                <c:pt idx="33">
                  <c:v>1.71</c:v>
                </c:pt>
                <c:pt idx="34">
                  <c:v>1.75</c:v>
                </c:pt>
                <c:pt idx="35">
                  <c:v>1.72</c:v>
                </c:pt>
                <c:pt idx="36">
                  <c:v>1.77</c:v>
                </c:pt>
                <c:pt idx="37">
                  <c:v>1.79</c:v>
                </c:pt>
                <c:pt idx="38">
                  <c:v>1.73</c:v>
                </c:pt>
                <c:pt idx="39">
                  <c:v>1.75</c:v>
                </c:pt>
                <c:pt idx="40">
                  <c:v>1.77</c:v>
                </c:pt>
                <c:pt idx="41">
                  <c:v>1.74</c:v>
                </c:pt>
                <c:pt idx="42">
                  <c:v>1.75</c:v>
                </c:pt>
                <c:pt idx="43">
                  <c:v>1.76</c:v>
                </c:pt>
                <c:pt idx="44">
                  <c:v>1.72</c:v>
                </c:pt>
                <c:pt idx="45">
                  <c:v>1.69</c:v>
                </c:pt>
                <c:pt idx="46">
                  <c:v>1.73</c:v>
                </c:pt>
                <c:pt idx="47">
                  <c:v>1.73</c:v>
                </c:pt>
                <c:pt idx="48">
                  <c:v>1.74</c:v>
                </c:pt>
                <c:pt idx="49">
                  <c:v>1.81</c:v>
                </c:pt>
                <c:pt idx="50">
                  <c:v>1.79</c:v>
                </c:pt>
                <c:pt idx="51">
                  <c:v>1.82</c:v>
                </c:pt>
                <c:pt idx="52">
                  <c:v>1.88</c:v>
                </c:pt>
                <c:pt idx="53">
                  <c:v>1.86</c:v>
                </c:pt>
                <c:pt idx="54">
                  <c:v>1.87</c:v>
                </c:pt>
                <c:pt idx="55">
                  <c:v>1.87</c:v>
                </c:pt>
                <c:pt idx="56">
                  <c:v>1.88</c:v>
                </c:pt>
                <c:pt idx="57">
                  <c:v>1.84</c:v>
                </c:pt>
                <c:pt idx="58">
                  <c:v>1.81</c:v>
                </c:pt>
                <c:pt idx="59">
                  <c:v>1.78</c:v>
                </c:pt>
                <c:pt idx="60">
                  <c:v>1.82</c:v>
                </c:pt>
                <c:pt idx="61">
                  <c:v>1.79</c:v>
                </c:pt>
                <c:pt idx="62">
                  <c:v>1.74</c:v>
                </c:pt>
                <c:pt idx="63">
                  <c:v>1.75</c:v>
                </c:pt>
                <c:pt idx="64">
                  <c:v>1.73</c:v>
                </c:pt>
                <c:pt idx="65">
                  <c:v>1.67</c:v>
                </c:pt>
                <c:pt idx="66">
                  <c:v>1.58</c:v>
                </c:pt>
                <c:pt idx="67">
                  <c:v>1.58</c:v>
                </c:pt>
                <c:pt idx="68">
                  <c:v>1.64</c:v>
                </c:pt>
                <c:pt idx="69">
                  <c:v>1.62</c:v>
                </c:pt>
                <c:pt idx="70">
                  <c:v>1.59</c:v>
                </c:pt>
                <c:pt idx="71">
                  <c:v>1.63</c:v>
                </c:pt>
                <c:pt idx="72">
                  <c:v>1.67</c:v>
                </c:pt>
                <c:pt idx="73">
                  <c:v>1.65</c:v>
                </c:pt>
                <c:pt idx="74">
                  <c:v>1.59</c:v>
                </c:pt>
                <c:pt idx="75">
                  <c:v>1.59</c:v>
                </c:pt>
                <c:pt idx="76">
                  <c:v>1.58</c:v>
                </c:pt>
                <c:pt idx="77">
                  <c:v>1.59</c:v>
                </c:pt>
                <c:pt idx="78">
                  <c:v>1.59</c:v>
                </c:pt>
                <c:pt idx="79">
                  <c:v>1.58</c:v>
                </c:pt>
                <c:pt idx="80">
                  <c:v>1.59</c:v>
                </c:pt>
                <c:pt idx="81">
                  <c:v>1.6</c:v>
                </c:pt>
                <c:pt idx="82">
                  <c:v>1.6</c:v>
                </c:pt>
                <c:pt idx="83">
                  <c:v>1.59</c:v>
                </c:pt>
                <c:pt idx="84">
                  <c:v>1.59</c:v>
                </c:pt>
                <c:pt idx="85">
                  <c:v>1.53</c:v>
                </c:pt>
                <c:pt idx="86">
                  <c:v>1.53</c:v>
                </c:pt>
                <c:pt idx="87">
                  <c:v>1.56</c:v>
                </c:pt>
                <c:pt idx="88">
                  <c:v>1.62</c:v>
                </c:pt>
                <c:pt idx="89">
                  <c:v>1.58</c:v>
                </c:pt>
                <c:pt idx="90">
                  <c:v>1.58</c:v>
                </c:pt>
                <c:pt idx="91">
                  <c:v>1.58</c:v>
                </c:pt>
                <c:pt idx="92">
                  <c:v>1.58</c:v>
                </c:pt>
                <c:pt idx="93">
                  <c:v>1.57</c:v>
                </c:pt>
                <c:pt idx="94">
                  <c:v>1.55</c:v>
                </c:pt>
                <c:pt idx="95">
                  <c:v>1.54</c:v>
                </c:pt>
                <c:pt idx="96">
                  <c:v>1.54</c:v>
                </c:pt>
                <c:pt idx="97">
                  <c:v>1.54</c:v>
                </c:pt>
                <c:pt idx="98">
                  <c:v>1.54</c:v>
                </c:pt>
                <c:pt idx="99">
                  <c:v>1.55</c:v>
                </c:pt>
                <c:pt idx="100">
                  <c:v>1.56</c:v>
                </c:pt>
                <c:pt idx="101">
                  <c:v>1.58</c:v>
                </c:pt>
                <c:pt idx="102">
                  <c:v>1.59</c:v>
                </c:pt>
                <c:pt idx="103">
                  <c:v>1.6</c:v>
                </c:pt>
                <c:pt idx="104">
                  <c:v>1.6</c:v>
                </c:pt>
                <c:pt idx="105">
                  <c:v>1.6</c:v>
                </c:pt>
                <c:pt idx="106">
                  <c:v>1.57</c:v>
                </c:pt>
                <c:pt idx="107">
                  <c:v>1.56</c:v>
                </c:pt>
                <c:pt idx="108">
                  <c:v>1.56</c:v>
                </c:pt>
                <c:pt idx="109">
                  <c:v>1.57</c:v>
                </c:pt>
                <c:pt idx="110">
                  <c:v>1.56</c:v>
                </c:pt>
                <c:pt idx="111">
                  <c:v>1.56</c:v>
                </c:pt>
                <c:pt idx="112">
                  <c:v>1.55</c:v>
                </c:pt>
                <c:pt idx="113">
                  <c:v>1.55</c:v>
                </c:pt>
                <c:pt idx="114">
                  <c:v>1.54</c:v>
                </c:pt>
                <c:pt idx="115">
                  <c:v>1.54</c:v>
                </c:pt>
                <c:pt idx="116">
                  <c:v>1.53</c:v>
                </c:pt>
                <c:pt idx="117">
                  <c:v>1.54</c:v>
                </c:pt>
                <c:pt idx="118">
                  <c:v>1.52</c:v>
                </c:pt>
                <c:pt idx="119">
                  <c:v>1.52</c:v>
                </c:pt>
                <c:pt idx="120">
                  <c:v>1.53</c:v>
                </c:pt>
                <c:pt idx="121">
                  <c:v>1.53</c:v>
                </c:pt>
                <c:pt idx="122">
                  <c:v>1.53</c:v>
                </c:pt>
                <c:pt idx="123">
                  <c:v>1.51</c:v>
                </c:pt>
                <c:pt idx="124">
                  <c:v>1.57</c:v>
                </c:pt>
                <c:pt idx="125">
                  <c:v>1.59</c:v>
                </c:pt>
                <c:pt idx="126">
                  <c:v>1.56</c:v>
                </c:pt>
                <c:pt idx="127">
                  <c:v>1.55</c:v>
                </c:pt>
                <c:pt idx="128">
                  <c:v>1.54</c:v>
                </c:pt>
                <c:pt idx="129">
                  <c:v>1.53</c:v>
                </c:pt>
                <c:pt idx="130">
                  <c:v>1.55</c:v>
                </c:pt>
                <c:pt idx="131">
                  <c:v>1.54</c:v>
                </c:pt>
                <c:pt idx="132">
                  <c:v>1.53</c:v>
                </c:pt>
                <c:pt idx="133">
                  <c:v>1.53</c:v>
                </c:pt>
                <c:pt idx="134">
                  <c:v>1.53</c:v>
                </c:pt>
                <c:pt idx="135">
                  <c:v>1.54</c:v>
                </c:pt>
                <c:pt idx="136">
                  <c:v>1.54</c:v>
                </c:pt>
                <c:pt idx="137">
                  <c:v>1.56</c:v>
                </c:pt>
                <c:pt idx="138">
                  <c:v>1.54</c:v>
                </c:pt>
                <c:pt idx="139">
                  <c:v>1.55</c:v>
                </c:pt>
                <c:pt idx="140">
                  <c:v>1.55</c:v>
                </c:pt>
                <c:pt idx="141">
                  <c:v>1.55</c:v>
                </c:pt>
                <c:pt idx="142">
                  <c:v>1.53</c:v>
                </c:pt>
                <c:pt idx="143">
                  <c:v>1.53</c:v>
                </c:pt>
                <c:pt idx="144">
                  <c:v>1.51</c:v>
                </c:pt>
                <c:pt idx="145">
                  <c:v>1.48</c:v>
                </c:pt>
                <c:pt idx="146">
                  <c:v>1.45</c:v>
                </c:pt>
                <c:pt idx="147">
                  <c:v>1.46</c:v>
                </c:pt>
                <c:pt idx="148">
                  <c:v>1.48</c:v>
                </c:pt>
                <c:pt idx="149">
                  <c:v>1.49</c:v>
                </c:pt>
                <c:pt idx="150">
                  <c:v>1.51</c:v>
                </c:pt>
                <c:pt idx="151">
                  <c:v>1.49</c:v>
                </c:pt>
                <c:pt idx="152">
                  <c:v>1.45</c:v>
                </c:pt>
                <c:pt idx="153">
                  <c:v>1.48</c:v>
                </c:pt>
                <c:pt idx="154">
                  <c:v>1.49</c:v>
                </c:pt>
                <c:pt idx="155">
                  <c:v>1.48</c:v>
                </c:pt>
                <c:pt idx="156">
                  <c:v>1.49</c:v>
                </c:pt>
                <c:pt idx="157">
                  <c:v>1.47</c:v>
                </c:pt>
                <c:pt idx="158">
                  <c:v>1.47</c:v>
                </c:pt>
                <c:pt idx="159">
                  <c:v>1.46</c:v>
                </c:pt>
                <c:pt idx="160">
                  <c:v>1.43</c:v>
                </c:pt>
                <c:pt idx="161">
                  <c:v>1.35</c:v>
                </c:pt>
                <c:pt idx="162">
                  <c:v>1.3</c:v>
                </c:pt>
                <c:pt idx="163">
                  <c:v>1.26</c:v>
                </c:pt>
                <c:pt idx="164">
                  <c:v>1.18</c:v>
                </c:pt>
                <c:pt idx="165">
                  <c:v>0.97</c:v>
                </c:pt>
                <c:pt idx="166">
                  <c:v>0.89</c:v>
                </c:pt>
                <c:pt idx="167">
                  <c:v>0.73</c:v>
                </c:pt>
                <c:pt idx="168">
                  <c:v>0.59</c:v>
                </c:pt>
                <c:pt idx="169">
                  <c:v>0.48</c:v>
                </c:pt>
                <c:pt idx="170">
                  <c:v>0.39</c:v>
                </c:pt>
                <c:pt idx="171">
                  <c:v>0.31</c:v>
                </c:pt>
                <c:pt idx="172">
                  <c:v>0.43</c:v>
                </c:pt>
                <c:pt idx="173">
                  <c:v>0.4</c:v>
                </c:pt>
                <c:pt idx="174">
                  <c:v>0.39</c:v>
                </c:pt>
                <c:pt idx="175">
                  <c:v>0.38</c:v>
                </c:pt>
                <c:pt idx="176">
                  <c:v>0.28999999999999998</c:v>
                </c:pt>
                <c:pt idx="177">
                  <c:v>0.3</c:v>
                </c:pt>
                <c:pt idx="178">
                  <c:v>0.21</c:v>
                </c:pt>
                <c:pt idx="179">
                  <c:v>0.2</c:v>
                </c:pt>
                <c:pt idx="180">
                  <c:v>0.15</c:v>
                </c:pt>
                <c:pt idx="181">
                  <c:v>0.17</c:v>
                </c:pt>
                <c:pt idx="182">
                  <c:v>0.25</c:v>
                </c:pt>
                <c:pt idx="183">
                  <c:v>0.19</c:v>
                </c:pt>
                <c:pt idx="184">
                  <c:v>0.13</c:v>
                </c:pt>
                <c:pt idx="185">
                  <c:v>0.11</c:v>
                </c:pt>
                <c:pt idx="186">
                  <c:v>0.14000000000000001</c:v>
                </c:pt>
                <c:pt idx="187">
                  <c:v>0.17</c:v>
                </c:pt>
                <c:pt idx="188">
                  <c:v>0.16</c:v>
                </c:pt>
                <c:pt idx="189">
                  <c:v>0.14000000000000001</c:v>
                </c:pt>
                <c:pt idx="190">
                  <c:v>0.15</c:v>
                </c:pt>
                <c:pt idx="191">
                  <c:v>0.2</c:v>
                </c:pt>
                <c:pt idx="192">
                  <c:v>0.2</c:v>
                </c:pt>
                <c:pt idx="193">
                  <c:v>0.23</c:v>
                </c:pt>
                <c:pt idx="194">
                  <c:v>0.25</c:v>
                </c:pt>
              </c:numCache>
            </c:numRef>
          </c:val>
          <c:smooth val="0"/>
        </c:ser>
        <c:dLbls>
          <c:showLegendKey val="0"/>
          <c:showVal val="0"/>
          <c:showCatName val="0"/>
          <c:showSerName val="0"/>
          <c:showPercent val="0"/>
          <c:showBubbleSize val="0"/>
        </c:dLbls>
        <c:marker val="1"/>
        <c:smooth val="0"/>
        <c:axId val="146019456"/>
        <c:axId val="146020992"/>
      </c:lineChart>
      <c:dateAx>
        <c:axId val="146019456"/>
        <c:scaling>
          <c:orientation val="minMax"/>
        </c:scaling>
        <c:delete val="0"/>
        <c:axPos val="b"/>
        <c:numFmt formatCode="m/d/yyyy" sourceLinked="1"/>
        <c:majorTickMark val="out"/>
        <c:minorTickMark val="none"/>
        <c:tickLblPos val="nextTo"/>
        <c:txPr>
          <a:bodyPr/>
          <a:lstStyle/>
          <a:p>
            <a:pPr>
              <a:defRPr sz="1000"/>
            </a:pPr>
            <a:endParaRPr lang="ko-KR"/>
          </a:p>
        </c:txPr>
        <c:crossAx val="146020992"/>
        <c:crosses val="autoZero"/>
        <c:auto val="1"/>
        <c:lblOffset val="100"/>
        <c:baseTimeUnit val="days"/>
      </c:dateAx>
      <c:valAx>
        <c:axId val="146020992"/>
        <c:scaling>
          <c:orientation val="minMax"/>
          <c:max val="2.1"/>
          <c:min val="0.1"/>
        </c:scaling>
        <c:delete val="0"/>
        <c:axPos val="l"/>
        <c:majorGridlines/>
        <c:numFmt formatCode="#,##0.00" sourceLinked="1"/>
        <c:majorTickMark val="out"/>
        <c:minorTickMark val="none"/>
        <c:tickLblPos val="nextTo"/>
        <c:crossAx val="146019456"/>
        <c:crosses val="autoZero"/>
        <c:crossBetween val="between"/>
      </c:valAx>
    </c:plotArea>
    <c:plotVisOnly val="1"/>
    <c:dispBlanksAs val="gap"/>
    <c:showDLblsOverMax val="0"/>
  </c:chart>
  <c:spPr>
    <a:ln w="57150">
      <a:solidFill>
        <a:sysClr val="windowText" lastClr="000000"/>
      </a:solidFill>
    </a:ln>
  </c:spPr>
  <c:printSettings>
    <c:headerFooter/>
    <c:pageMargins b="0.75000000000000611" l="0.70000000000000062" r="0.70000000000000062" t="0.75000000000000611"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200"/>
              <a:t>T-NOTE 5</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202"/>
          <c:y val="0.13467441910240224"/>
          <c:w val="0.78423494914754177"/>
          <c:h val="0.62253717418313981"/>
        </c:manualLayout>
      </c:layout>
      <c:lineChart>
        <c:grouping val="standard"/>
        <c:varyColors val="0"/>
        <c:ser>
          <c:idx val="0"/>
          <c:order val="0"/>
          <c:marker>
            <c:symbol val="none"/>
          </c:marker>
          <c:cat>
            <c:numRef>
              <c:f>매물!$J$4:$J$198</c:f>
              <c:numCache>
                <c:formatCode>m/d/yyyy</c:formatCode>
                <c:ptCount val="195"/>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43753</c:v>
                </c:pt>
                <c:pt idx="74">
                  <c:v>43754</c:v>
                </c:pt>
                <c:pt idx="75">
                  <c:v>43755</c:v>
                </c:pt>
                <c:pt idx="76">
                  <c:v>43756</c:v>
                </c:pt>
                <c:pt idx="77">
                  <c:v>43759</c:v>
                </c:pt>
                <c:pt idx="78">
                  <c:v>43760</c:v>
                </c:pt>
                <c:pt idx="79">
                  <c:v>43761</c:v>
                </c:pt>
                <c:pt idx="80">
                  <c:v>43762</c:v>
                </c:pt>
                <c:pt idx="81">
                  <c:v>43763</c:v>
                </c:pt>
                <c:pt idx="82">
                  <c:v>43766</c:v>
                </c:pt>
                <c:pt idx="83">
                  <c:v>43767</c:v>
                </c:pt>
                <c:pt idx="84">
                  <c:v>43768</c:v>
                </c:pt>
                <c:pt idx="85">
                  <c:v>43769</c:v>
                </c:pt>
                <c:pt idx="86">
                  <c:v>43770</c:v>
                </c:pt>
                <c:pt idx="87">
                  <c:v>43773</c:v>
                </c:pt>
                <c:pt idx="88">
                  <c:v>43774</c:v>
                </c:pt>
                <c:pt idx="89">
                  <c:v>43775</c:v>
                </c:pt>
                <c:pt idx="90">
                  <c:v>43776</c:v>
                </c:pt>
                <c:pt idx="91">
                  <c:v>43777</c:v>
                </c:pt>
                <c:pt idx="92">
                  <c:v>43781</c:v>
                </c:pt>
                <c:pt idx="93">
                  <c:v>43782</c:v>
                </c:pt>
                <c:pt idx="94">
                  <c:v>43783</c:v>
                </c:pt>
                <c:pt idx="95">
                  <c:v>43784</c:v>
                </c:pt>
                <c:pt idx="96">
                  <c:v>43787</c:v>
                </c:pt>
                <c:pt idx="97">
                  <c:v>43788</c:v>
                </c:pt>
                <c:pt idx="98">
                  <c:v>43789</c:v>
                </c:pt>
                <c:pt idx="99">
                  <c:v>43790</c:v>
                </c:pt>
                <c:pt idx="100">
                  <c:v>43791</c:v>
                </c:pt>
                <c:pt idx="101">
                  <c:v>43794</c:v>
                </c:pt>
                <c:pt idx="102">
                  <c:v>43795</c:v>
                </c:pt>
                <c:pt idx="103">
                  <c:v>43796</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43851</c:v>
                </c:pt>
                <c:pt idx="139">
                  <c:v>43852</c:v>
                </c:pt>
                <c:pt idx="140">
                  <c:v>43853</c:v>
                </c:pt>
                <c:pt idx="141">
                  <c:v>43854</c:v>
                </c:pt>
                <c:pt idx="142">
                  <c:v>43857</c:v>
                </c:pt>
                <c:pt idx="143">
                  <c:v>43858</c:v>
                </c:pt>
                <c:pt idx="144">
                  <c:v>43859</c:v>
                </c:pt>
                <c:pt idx="145">
                  <c:v>43860</c:v>
                </c:pt>
                <c:pt idx="146">
                  <c:v>43861</c:v>
                </c:pt>
                <c:pt idx="147">
                  <c:v>43864</c:v>
                </c:pt>
                <c:pt idx="148">
                  <c:v>43865</c:v>
                </c:pt>
                <c:pt idx="149">
                  <c:v>43866</c:v>
                </c:pt>
                <c:pt idx="150">
                  <c:v>43867</c:v>
                </c:pt>
                <c:pt idx="151">
                  <c:v>43868</c:v>
                </c:pt>
                <c:pt idx="152">
                  <c:v>43871</c:v>
                </c:pt>
                <c:pt idx="153">
                  <c:v>43872</c:v>
                </c:pt>
                <c:pt idx="154">
                  <c:v>43873</c:v>
                </c:pt>
                <c:pt idx="155">
                  <c:v>43874</c:v>
                </c:pt>
                <c:pt idx="156">
                  <c:v>43875</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numCache>
            </c:numRef>
          </c:cat>
          <c:val>
            <c:numRef>
              <c:f>매물!$K$4:$K$198</c:f>
              <c:numCache>
                <c:formatCode>#,##0.00</c:formatCode>
                <c:ptCount val="195"/>
                <c:pt idx="0">
                  <c:v>1.79</c:v>
                </c:pt>
                <c:pt idx="1">
                  <c:v>1.75</c:v>
                </c:pt>
                <c:pt idx="2">
                  <c:v>1.74</c:v>
                </c:pt>
                <c:pt idx="3">
                  <c:v>1.84</c:v>
                </c:pt>
                <c:pt idx="4">
                  <c:v>1.86</c:v>
                </c:pt>
                <c:pt idx="5">
                  <c:v>1.88</c:v>
                </c:pt>
                <c:pt idx="6">
                  <c:v>1.82</c:v>
                </c:pt>
                <c:pt idx="7">
                  <c:v>1.88</c:v>
                </c:pt>
                <c:pt idx="8">
                  <c:v>1.86</c:v>
                </c:pt>
                <c:pt idx="9">
                  <c:v>1.84</c:v>
                </c:pt>
                <c:pt idx="10">
                  <c:v>1.88</c:v>
                </c:pt>
                <c:pt idx="11">
                  <c:v>1.83</c:v>
                </c:pt>
                <c:pt idx="12">
                  <c:v>1.78</c:v>
                </c:pt>
                <c:pt idx="13">
                  <c:v>1.8</c:v>
                </c:pt>
                <c:pt idx="14">
                  <c:v>1.8</c:v>
                </c:pt>
                <c:pt idx="15">
                  <c:v>1.83</c:v>
                </c:pt>
                <c:pt idx="16">
                  <c:v>1.82</c:v>
                </c:pt>
                <c:pt idx="17">
                  <c:v>1.85</c:v>
                </c:pt>
                <c:pt idx="18">
                  <c:v>1.85</c:v>
                </c:pt>
                <c:pt idx="19">
                  <c:v>1.84</c:v>
                </c:pt>
                <c:pt idx="20">
                  <c:v>1.84</c:v>
                </c:pt>
                <c:pt idx="21">
                  <c:v>1.84</c:v>
                </c:pt>
                <c:pt idx="22">
                  <c:v>1.68</c:v>
                </c:pt>
                <c:pt idx="23">
                  <c:v>1.66</c:v>
                </c:pt>
                <c:pt idx="24">
                  <c:v>1.55</c:v>
                </c:pt>
                <c:pt idx="25">
                  <c:v>1.53</c:v>
                </c:pt>
                <c:pt idx="26">
                  <c:v>1.52</c:v>
                </c:pt>
                <c:pt idx="27">
                  <c:v>1.54</c:v>
                </c:pt>
                <c:pt idx="28">
                  <c:v>1.57</c:v>
                </c:pt>
                <c:pt idx="29">
                  <c:v>1.49</c:v>
                </c:pt>
                <c:pt idx="30">
                  <c:v>1.57</c:v>
                </c:pt>
                <c:pt idx="31">
                  <c:v>1.51</c:v>
                </c:pt>
                <c:pt idx="32">
                  <c:v>1.42</c:v>
                </c:pt>
                <c:pt idx="33">
                  <c:v>1.42</c:v>
                </c:pt>
                <c:pt idx="34">
                  <c:v>1.47</c:v>
                </c:pt>
                <c:pt idx="35">
                  <c:v>1.42</c:v>
                </c:pt>
                <c:pt idx="36">
                  <c:v>1.47</c:v>
                </c:pt>
                <c:pt idx="37">
                  <c:v>1.5</c:v>
                </c:pt>
                <c:pt idx="38">
                  <c:v>1.4</c:v>
                </c:pt>
                <c:pt idx="39">
                  <c:v>1.43</c:v>
                </c:pt>
                <c:pt idx="40">
                  <c:v>1.4</c:v>
                </c:pt>
                <c:pt idx="41">
                  <c:v>1.37</c:v>
                </c:pt>
                <c:pt idx="42">
                  <c:v>1.4</c:v>
                </c:pt>
                <c:pt idx="43">
                  <c:v>1.39</c:v>
                </c:pt>
                <c:pt idx="44">
                  <c:v>1.35</c:v>
                </c:pt>
                <c:pt idx="45">
                  <c:v>1.32</c:v>
                </c:pt>
                <c:pt idx="46">
                  <c:v>1.43</c:v>
                </c:pt>
                <c:pt idx="47">
                  <c:v>1.42</c:v>
                </c:pt>
                <c:pt idx="48">
                  <c:v>1.49</c:v>
                </c:pt>
                <c:pt idx="49">
                  <c:v>1.58</c:v>
                </c:pt>
                <c:pt idx="50">
                  <c:v>1.6</c:v>
                </c:pt>
                <c:pt idx="51">
                  <c:v>1.65</c:v>
                </c:pt>
                <c:pt idx="52">
                  <c:v>1.75</c:v>
                </c:pt>
                <c:pt idx="53">
                  <c:v>1.69</c:v>
                </c:pt>
                <c:pt idx="54">
                  <c:v>1.66</c:v>
                </c:pt>
                <c:pt idx="55">
                  <c:v>1.68</c:v>
                </c:pt>
                <c:pt idx="56">
                  <c:v>1.66</c:v>
                </c:pt>
                <c:pt idx="57">
                  <c:v>1.61</c:v>
                </c:pt>
                <c:pt idx="58">
                  <c:v>1.59</c:v>
                </c:pt>
                <c:pt idx="59">
                  <c:v>1.52</c:v>
                </c:pt>
                <c:pt idx="60">
                  <c:v>1.6</c:v>
                </c:pt>
                <c:pt idx="61">
                  <c:v>1.59</c:v>
                </c:pt>
                <c:pt idx="62">
                  <c:v>1.56</c:v>
                </c:pt>
                <c:pt idx="63">
                  <c:v>1.55</c:v>
                </c:pt>
                <c:pt idx="64">
                  <c:v>1.51</c:v>
                </c:pt>
                <c:pt idx="65">
                  <c:v>1.43</c:v>
                </c:pt>
                <c:pt idx="66">
                  <c:v>1.34</c:v>
                </c:pt>
                <c:pt idx="67">
                  <c:v>1.34</c:v>
                </c:pt>
                <c:pt idx="68">
                  <c:v>1.38</c:v>
                </c:pt>
                <c:pt idx="69">
                  <c:v>1.36</c:v>
                </c:pt>
                <c:pt idx="70">
                  <c:v>1.4</c:v>
                </c:pt>
                <c:pt idx="71">
                  <c:v>1.48</c:v>
                </c:pt>
                <c:pt idx="72">
                  <c:v>1.59</c:v>
                </c:pt>
                <c:pt idx="73">
                  <c:v>1.59</c:v>
                </c:pt>
                <c:pt idx="74">
                  <c:v>1.57</c:v>
                </c:pt>
                <c:pt idx="75">
                  <c:v>1.57</c:v>
                </c:pt>
                <c:pt idx="76">
                  <c:v>1.56</c:v>
                </c:pt>
                <c:pt idx="77">
                  <c:v>1.61</c:v>
                </c:pt>
                <c:pt idx="78">
                  <c:v>1.6</c:v>
                </c:pt>
                <c:pt idx="79">
                  <c:v>1.58</c:v>
                </c:pt>
                <c:pt idx="80">
                  <c:v>1.58</c:v>
                </c:pt>
                <c:pt idx="81">
                  <c:v>1.62</c:v>
                </c:pt>
                <c:pt idx="82">
                  <c:v>1.66</c:v>
                </c:pt>
                <c:pt idx="83">
                  <c:v>1.66</c:v>
                </c:pt>
                <c:pt idx="84">
                  <c:v>1.61</c:v>
                </c:pt>
                <c:pt idx="85">
                  <c:v>1.51</c:v>
                </c:pt>
                <c:pt idx="86">
                  <c:v>1.55</c:v>
                </c:pt>
                <c:pt idx="87">
                  <c:v>1.6</c:v>
                </c:pt>
                <c:pt idx="88">
                  <c:v>1.66</c:v>
                </c:pt>
                <c:pt idx="89">
                  <c:v>1.63</c:v>
                </c:pt>
                <c:pt idx="90">
                  <c:v>1.74</c:v>
                </c:pt>
                <c:pt idx="91">
                  <c:v>1.74</c:v>
                </c:pt>
                <c:pt idx="92">
                  <c:v>1.73</c:v>
                </c:pt>
                <c:pt idx="93">
                  <c:v>1.69</c:v>
                </c:pt>
                <c:pt idx="94">
                  <c:v>1.63</c:v>
                </c:pt>
                <c:pt idx="95">
                  <c:v>1.65</c:v>
                </c:pt>
                <c:pt idx="96">
                  <c:v>1.63</c:v>
                </c:pt>
                <c:pt idx="97">
                  <c:v>1.63</c:v>
                </c:pt>
                <c:pt idx="98">
                  <c:v>1.58</c:v>
                </c:pt>
                <c:pt idx="99">
                  <c:v>1.62</c:v>
                </c:pt>
                <c:pt idx="100">
                  <c:v>1.62</c:v>
                </c:pt>
                <c:pt idx="101">
                  <c:v>1.62</c:v>
                </c:pt>
                <c:pt idx="102">
                  <c:v>1.58</c:v>
                </c:pt>
                <c:pt idx="103">
                  <c:v>1.63</c:v>
                </c:pt>
                <c:pt idx="104">
                  <c:v>1.62</c:v>
                </c:pt>
                <c:pt idx="105">
                  <c:v>1.65</c:v>
                </c:pt>
                <c:pt idx="106">
                  <c:v>1.54</c:v>
                </c:pt>
                <c:pt idx="107">
                  <c:v>1.6</c:v>
                </c:pt>
                <c:pt idx="108">
                  <c:v>1.62</c:v>
                </c:pt>
                <c:pt idx="109">
                  <c:v>1.67</c:v>
                </c:pt>
                <c:pt idx="110">
                  <c:v>1.67</c:v>
                </c:pt>
                <c:pt idx="111">
                  <c:v>1.68</c:v>
                </c:pt>
                <c:pt idx="112">
                  <c:v>1.64</c:v>
                </c:pt>
                <c:pt idx="113">
                  <c:v>1.73</c:v>
                </c:pt>
                <c:pt idx="114">
                  <c:v>1.66</c:v>
                </c:pt>
                <c:pt idx="115">
                  <c:v>1.72</c:v>
                </c:pt>
                <c:pt idx="116">
                  <c:v>1.71</c:v>
                </c:pt>
                <c:pt idx="117">
                  <c:v>1.74</c:v>
                </c:pt>
                <c:pt idx="118">
                  <c:v>1.73</c:v>
                </c:pt>
                <c:pt idx="119">
                  <c:v>1.73</c:v>
                </c:pt>
                <c:pt idx="120">
                  <c:v>1.75</c:v>
                </c:pt>
                <c:pt idx="121">
                  <c:v>1.72</c:v>
                </c:pt>
                <c:pt idx="122">
                  <c:v>1.72</c:v>
                </c:pt>
                <c:pt idx="123">
                  <c:v>1.68</c:v>
                </c:pt>
                <c:pt idx="124">
                  <c:v>1.68</c:v>
                </c:pt>
                <c:pt idx="125">
                  <c:v>1.69</c:v>
                </c:pt>
                <c:pt idx="126">
                  <c:v>1.67</c:v>
                </c:pt>
                <c:pt idx="127">
                  <c:v>1.59</c:v>
                </c:pt>
                <c:pt idx="128">
                  <c:v>1.61</c:v>
                </c:pt>
                <c:pt idx="129">
                  <c:v>1.62</c:v>
                </c:pt>
                <c:pt idx="130">
                  <c:v>1.67</c:v>
                </c:pt>
                <c:pt idx="131">
                  <c:v>1.65</c:v>
                </c:pt>
                <c:pt idx="132">
                  <c:v>1.63</c:v>
                </c:pt>
                <c:pt idx="133">
                  <c:v>1.65</c:v>
                </c:pt>
                <c:pt idx="134">
                  <c:v>1.63</c:v>
                </c:pt>
                <c:pt idx="135">
                  <c:v>1.6</c:v>
                </c:pt>
                <c:pt idx="136">
                  <c:v>1.63</c:v>
                </c:pt>
                <c:pt idx="137">
                  <c:v>1.63</c:v>
                </c:pt>
                <c:pt idx="138">
                  <c:v>1.57</c:v>
                </c:pt>
                <c:pt idx="139">
                  <c:v>1.57</c:v>
                </c:pt>
                <c:pt idx="140">
                  <c:v>1.55</c:v>
                </c:pt>
                <c:pt idx="141">
                  <c:v>1.51</c:v>
                </c:pt>
                <c:pt idx="142">
                  <c:v>1.44</c:v>
                </c:pt>
                <c:pt idx="143">
                  <c:v>1.47</c:v>
                </c:pt>
                <c:pt idx="144">
                  <c:v>1.41</c:v>
                </c:pt>
                <c:pt idx="145">
                  <c:v>1.39</c:v>
                </c:pt>
                <c:pt idx="146">
                  <c:v>1.32</c:v>
                </c:pt>
                <c:pt idx="147">
                  <c:v>1.35</c:v>
                </c:pt>
                <c:pt idx="148">
                  <c:v>1.42</c:v>
                </c:pt>
                <c:pt idx="149">
                  <c:v>1.46</c:v>
                </c:pt>
                <c:pt idx="150">
                  <c:v>1.45</c:v>
                </c:pt>
                <c:pt idx="151">
                  <c:v>1.41</c:v>
                </c:pt>
                <c:pt idx="152">
                  <c:v>1.38</c:v>
                </c:pt>
                <c:pt idx="153">
                  <c:v>1.4</c:v>
                </c:pt>
                <c:pt idx="154">
                  <c:v>1.45</c:v>
                </c:pt>
                <c:pt idx="155">
                  <c:v>1.43</c:v>
                </c:pt>
                <c:pt idx="156">
                  <c:v>1.42</c:v>
                </c:pt>
                <c:pt idx="157">
                  <c:v>1.39</c:v>
                </c:pt>
                <c:pt idx="158">
                  <c:v>1.41</c:v>
                </c:pt>
                <c:pt idx="159">
                  <c:v>1.37</c:v>
                </c:pt>
                <c:pt idx="160">
                  <c:v>1.3</c:v>
                </c:pt>
                <c:pt idx="161">
                  <c:v>1.21</c:v>
                </c:pt>
                <c:pt idx="162">
                  <c:v>1.1599999999999999</c:v>
                </c:pt>
                <c:pt idx="163">
                  <c:v>1.1399999999999999</c:v>
                </c:pt>
                <c:pt idx="164">
                  <c:v>1.1100000000000001</c:v>
                </c:pt>
                <c:pt idx="165">
                  <c:v>0.89</c:v>
                </c:pt>
                <c:pt idx="166">
                  <c:v>0.88</c:v>
                </c:pt>
                <c:pt idx="167">
                  <c:v>0.77</c:v>
                </c:pt>
                <c:pt idx="168">
                  <c:v>0.75</c:v>
                </c:pt>
                <c:pt idx="169">
                  <c:v>0.67</c:v>
                </c:pt>
                <c:pt idx="170">
                  <c:v>0.57999999999999996</c:v>
                </c:pt>
                <c:pt idx="171">
                  <c:v>0.46</c:v>
                </c:pt>
                <c:pt idx="172">
                  <c:v>0.63</c:v>
                </c:pt>
                <c:pt idx="173">
                  <c:v>0.66</c:v>
                </c:pt>
                <c:pt idx="174">
                  <c:v>0.66</c:v>
                </c:pt>
                <c:pt idx="175">
                  <c:v>0.7</c:v>
                </c:pt>
                <c:pt idx="176">
                  <c:v>0.49</c:v>
                </c:pt>
                <c:pt idx="177">
                  <c:v>0.66</c:v>
                </c:pt>
                <c:pt idx="178">
                  <c:v>0.79</c:v>
                </c:pt>
                <c:pt idx="179">
                  <c:v>0.66</c:v>
                </c:pt>
                <c:pt idx="180">
                  <c:v>0.52</c:v>
                </c:pt>
                <c:pt idx="181">
                  <c:v>0.38</c:v>
                </c:pt>
                <c:pt idx="182">
                  <c:v>0.52</c:v>
                </c:pt>
                <c:pt idx="183">
                  <c:v>0.56000000000000005</c:v>
                </c:pt>
                <c:pt idx="184">
                  <c:v>0.51</c:v>
                </c:pt>
                <c:pt idx="185">
                  <c:v>0.41</c:v>
                </c:pt>
                <c:pt idx="186">
                  <c:v>0.39</c:v>
                </c:pt>
                <c:pt idx="187">
                  <c:v>0.37</c:v>
                </c:pt>
                <c:pt idx="188">
                  <c:v>0.37</c:v>
                </c:pt>
                <c:pt idx="189">
                  <c:v>0.39</c:v>
                </c:pt>
                <c:pt idx="190">
                  <c:v>0.39</c:v>
                </c:pt>
                <c:pt idx="191">
                  <c:v>0.44</c:v>
                </c:pt>
                <c:pt idx="192">
                  <c:v>0.48</c:v>
                </c:pt>
                <c:pt idx="193">
                  <c:v>0.47</c:v>
                </c:pt>
                <c:pt idx="194">
                  <c:v>0.41</c:v>
                </c:pt>
              </c:numCache>
            </c:numRef>
          </c:val>
          <c:smooth val="0"/>
        </c:ser>
        <c:dLbls>
          <c:showLegendKey val="0"/>
          <c:showVal val="0"/>
          <c:showCatName val="0"/>
          <c:showSerName val="0"/>
          <c:showPercent val="0"/>
          <c:showBubbleSize val="0"/>
        </c:dLbls>
        <c:marker val="1"/>
        <c:smooth val="0"/>
        <c:axId val="146053376"/>
        <c:axId val="146059264"/>
      </c:lineChart>
      <c:dateAx>
        <c:axId val="146053376"/>
        <c:scaling>
          <c:orientation val="minMax"/>
        </c:scaling>
        <c:delete val="0"/>
        <c:axPos val="b"/>
        <c:numFmt formatCode="m/d/yyyy" sourceLinked="1"/>
        <c:majorTickMark val="out"/>
        <c:minorTickMark val="none"/>
        <c:tickLblPos val="nextTo"/>
        <c:txPr>
          <a:bodyPr/>
          <a:lstStyle/>
          <a:p>
            <a:pPr>
              <a:defRPr sz="1000"/>
            </a:pPr>
            <a:endParaRPr lang="ko-KR"/>
          </a:p>
        </c:txPr>
        <c:crossAx val="146059264"/>
        <c:crosses val="autoZero"/>
        <c:auto val="1"/>
        <c:lblOffset val="100"/>
        <c:baseTimeUnit val="days"/>
      </c:dateAx>
      <c:valAx>
        <c:axId val="146059264"/>
        <c:scaling>
          <c:orientation val="minMax"/>
          <c:max val="2"/>
          <c:min val="0.2"/>
        </c:scaling>
        <c:delete val="0"/>
        <c:axPos val="l"/>
        <c:majorGridlines/>
        <c:numFmt formatCode="#,##0.00" sourceLinked="1"/>
        <c:majorTickMark val="out"/>
        <c:minorTickMark val="none"/>
        <c:tickLblPos val="nextTo"/>
        <c:crossAx val="146053376"/>
        <c:crosses val="autoZero"/>
        <c:crossBetween val="between"/>
      </c:valAx>
    </c:plotArea>
    <c:plotVisOnly val="1"/>
    <c:dispBlanksAs val="gap"/>
    <c:showDLblsOverMax val="0"/>
  </c:chart>
  <c:spPr>
    <a:ln w="57150">
      <a:solidFill>
        <a:sysClr val="windowText" lastClr="000000"/>
      </a:solidFill>
    </a:ln>
  </c:spPr>
  <c:printSettings>
    <c:headerFooter/>
    <c:pageMargins b="0.75000000000000633" l="0.70000000000000062" r="0.70000000000000062" t="0.75000000000000633"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sz="1200"/>
              <a:t>T-NOTE 10</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213"/>
          <c:y val="0.13467441910240224"/>
          <c:w val="0.78423494914754155"/>
          <c:h val="0.62253717418313981"/>
        </c:manualLayout>
      </c:layout>
      <c:lineChart>
        <c:grouping val="standard"/>
        <c:varyColors val="0"/>
        <c:ser>
          <c:idx val="0"/>
          <c:order val="0"/>
          <c:marker>
            <c:symbol val="none"/>
          </c:marker>
          <c:cat>
            <c:numRef>
              <c:f>매물!$L$4:$L$198</c:f>
              <c:numCache>
                <c:formatCode>m/d/yyyy</c:formatCode>
                <c:ptCount val="195"/>
                <c:pt idx="0">
                  <c:v>43647</c:v>
                </c:pt>
                <c:pt idx="1">
                  <c:v>43648</c:v>
                </c:pt>
                <c:pt idx="2">
                  <c:v>43649</c:v>
                </c:pt>
                <c:pt idx="3">
                  <c:v>43651</c:v>
                </c:pt>
                <c:pt idx="4">
                  <c:v>43654</c:v>
                </c:pt>
                <c:pt idx="5">
                  <c:v>43655</c:v>
                </c:pt>
                <c:pt idx="6">
                  <c:v>43656</c:v>
                </c:pt>
                <c:pt idx="7">
                  <c:v>43657</c:v>
                </c:pt>
                <c:pt idx="8">
                  <c:v>43658</c:v>
                </c:pt>
                <c:pt idx="9">
                  <c:v>43661</c:v>
                </c:pt>
                <c:pt idx="10">
                  <c:v>43662</c:v>
                </c:pt>
                <c:pt idx="11">
                  <c:v>43663</c:v>
                </c:pt>
                <c:pt idx="12">
                  <c:v>43664</c:v>
                </c:pt>
                <c:pt idx="13">
                  <c:v>43665</c:v>
                </c:pt>
                <c:pt idx="14">
                  <c:v>43668</c:v>
                </c:pt>
                <c:pt idx="15">
                  <c:v>43669</c:v>
                </c:pt>
                <c:pt idx="16">
                  <c:v>43670</c:v>
                </c:pt>
                <c:pt idx="17">
                  <c:v>43671</c:v>
                </c:pt>
                <c:pt idx="18">
                  <c:v>43672</c:v>
                </c:pt>
                <c:pt idx="19">
                  <c:v>43675</c:v>
                </c:pt>
                <c:pt idx="20">
                  <c:v>43676</c:v>
                </c:pt>
                <c:pt idx="21">
                  <c:v>43677</c:v>
                </c:pt>
                <c:pt idx="22">
                  <c:v>43678</c:v>
                </c:pt>
                <c:pt idx="23">
                  <c:v>43679</c:v>
                </c:pt>
                <c:pt idx="24">
                  <c:v>43682</c:v>
                </c:pt>
                <c:pt idx="25">
                  <c:v>43683</c:v>
                </c:pt>
                <c:pt idx="26">
                  <c:v>43684</c:v>
                </c:pt>
                <c:pt idx="27">
                  <c:v>43685</c:v>
                </c:pt>
                <c:pt idx="28">
                  <c:v>43686</c:v>
                </c:pt>
                <c:pt idx="29">
                  <c:v>43689</c:v>
                </c:pt>
                <c:pt idx="30">
                  <c:v>43690</c:v>
                </c:pt>
                <c:pt idx="31">
                  <c:v>43691</c:v>
                </c:pt>
                <c:pt idx="32">
                  <c:v>43692</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43711</c:v>
                </c:pt>
                <c:pt idx="45">
                  <c:v>43712</c:v>
                </c:pt>
                <c:pt idx="46">
                  <c:v>43713</c:v>
                </c:pt>
                <c:pt idx="47">
                  <c:v>43714</c:v>
                </c:pt>
                <c:pt idx="48">
                  <c:v>43717</c:v>
                </c:pt>
                <c:pt idx="49">
                  <c:v>43718</c:v>
                </c:pt>
                <c:pt idx="50">
                  <c:v>43719</c:v>
                </c:pt>
                <c:pt idx="51">
                  <c:v>43720</c:v>
                </c:pt>
                <c:pt idx="52">
                  <c:v>43721</c:v>
                </c:pt>
                <c:pt idx="53">
                  <c:v>43724</c:v>
                </c:pt>
                <c:pt idx="54">
                  <c:v>43725</c:v>
                </c:pt>
                <c:pt idx="55">
                  <c:v>43726</c:v>
                </c:pt>
                <c:pt idx="56">
                  <c:v>43727</c:v>
                </c:pt>
                <c:pt idx="57">
                  <c:v>43728</c:v>
                </c:pt>
                <c:pt idx="58">
                  <c:v>43731</c:v>
                </c:pt>
                <c:pt idx="59">
                  <c:v>43732</c:v>
                </c:pt>
                <c:pt idx="60">
                  <c:v>43733</c:v>
                </c:pt>
                <c:pt idx="61">
                  <c:v>43734</c:v>
                </c:pt>
                <c:pt idx="62">
                  <c:v>43735</c:v>
                </c:pt>
                <c:pt idx="63">
                  <c:v>43738</c:v>
                </c:pt>
                <c:pt idx="64">
                  <c:v>43739</c:v>
                </c:pt>
                <c:pt idx="65">
                  <c:v>43740</c:v>
                </c:pt>
                <c:pt idx="66">
                  <c:v>43741</c:v>
                </c:pt>
                <c:pt idx="67">
                  <c:v>43742</c:v>
                </c:pt>
                <c:pt idx="68">
                  <c:v>43745</c:v>
                </c:pt>
                <c:pt idx="69">
                  <c:v>43746</c:v>
                </c:pt>
                <c:pt idx="70">
                  <c:v>43747</c:v>
                </c:pt>
                <c:pt idx="71">
                  <c:v>43748</c:v>
                </c:pt>
                <c:pt idx="72">
                  <c:v>43749</c:v>
                </c:pt>
                <c:pt idx="73">
                  <c:v>43753</c:v>
                </c:pt>
                <c:pt idx="74">
                  <c:v>43754</c:v>
                </c:pt>
                <c:pt idx="75">
                  <c:v>43755</c:v>
                </c:pt>
                <c:pt idx="76">
                  <c:v>43756</c:v>
                </c:pt>
                <c:pt idx="77">
                  <c:v>43759</c:v>
                </c:pt>
                <c:pt idx="78">
                  <c:v>43760</c:v>
                </c:pt>
                <c:pt idx="79">
                  <c:v>43761</c:v>
                </c:pt>
                <c:pt idx="80">
                  <c:v>43762</c:v>
                </c:pt>
                <c:pt idx="81">
                  <c:v>43763</c:v>
                </c:pt>
                <c:pt idx="82">
                  <c:v>43766</c:v>
                </c:pt>
                <c:pt idx="83">
                  <c:v>43767</c:v>
                </c:pt>
                <c:pt idx="84">
                  <c:v>43768</c:v>
                </c:pt>
                <c:pt idx="85">
                  <c:v>43769</c:v>
                </c:pt>
                <c:pt idx="86">
                  <c:v>43770</c:v>
                </c:pt>
                <c:pt idx="87">
                  <c:v>43773</c:v>
                </c:pt>
                <c:pt idx="88">
                  <c:v>43774</c:v>
                </c:pt>
                <c:pt idx="89">
                  <c:v>43775</c:v>
                </c:pt>
                <c:pt idx="90">
                  <c:v>43776</c:v>
                </c:pt>
                <c:pt idx="91">
                  <c:v>43777</c:v>
                </c:pt>
                <c:pt idx="92">
                  <c:v>43781</c:v>
                </c:pt>
                <c:pt idx="93">
                  <c:v>43782</c:v>
                </c:pt>
                <c:pt idx="94">
                  <c:v>43783</c:v>
                </c:pt>
                <c:pt idx="95">
                  <c:v>43784</c:v>
                </c:pt>
                <c:pt idx="96">
                  <c:v>43787</c:v>
                </c:pt>
                <c:pt idx="97">
                  <c:v>43788</c:v>
                </c:pt>
                <c:pt idx="98">
                  <c:v>43789</c:v>
                </c:pt>
                <c:pt idx="99">
                  <c:v>43790</c:v>
                </c:pt>
                <c:pt idx="100">
                  <c:v>43791</c:v>
                </c:pt>
                <c:pt idx="101">
                  <c:v>43794</c:v>
                </c:pt>
                <c:pt idx="102">
                  <c:v>43795</c:v>
                </c:pt>
                <c:pt idx="103">
                  <c:v>43796</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43851</c:v>
                </c:pt>
                <c:pt idx="139">
                  <c:v>43852</c:v>
                </c:pt>
                <c:pt idx="140">
                  <c:v>43853</c:v>
                </c:pt>
                <c:pt idx="141">
                  <c:v>43854</c:v>
                </c:pt>
                <c:pt idx="142">
                  <c:v>43857</c:v>
                </c:pt>
                <c:pt idx="143">
                  <c:v>43858</c:v>
                </c:pt>
                <c:pt idx="144">
                  <c:v>43859</c:v>
                </c:pt>
                <c:pt idx="145">
                  <c:v>43860</c:v>
                </c:pt>
                <c:pt idx="146">
                  <c:v>43861</c:v>
                </c:pt>
                <c:pt idx="147">
                  <c:v>43864</c:v>
                </c:pt>
                <c:pt idx="148">
                  <c:v>43865</c:v>
                </c:pt>
                <c:pt idx="149">
                  <c:v>43866</c:v>
                </c:pt>
                <c:pt idx="150">
                  <c:v>43867</c:v>
                </c:pt>
                <c:pt idx="151">
                  <c:v>43868</c:v>
                </c:pt>
                <c:pt idx="152">
                  <c:v>43871</c:v>
                </c:pt>
                <c:pt idx="153">
                  <c:v>43872</c:v>
                </c:pt>
                <c:pt idx="154">
                  <c:v>43873</c:v>
                </c:pt>
                <c:pt idx="155">
                  <c:v>43874</c:v>
                </c:pt>
                <c:pt idx="156">
                  <c:v>43875</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numCache>
            </c:numRef>
          </c:cat>
          <c:val>
            <c:numRef>
              <c:f>매물!$M$4:$M$198</c:f>
              <c:numCache>
                <c:formatCode>#,##0.00</c:formatCode>
                <c:ptCount val="195"/>
                <c:pt idx="0">
                  <c:v>2.0299999999999998</c:v>
                </c:pt>
                <c:pt idx="1">
                  <c:v>1.98</c:v>
                </c:pt>
                <c:pt idx="2">
                  <c:v>1.96</c:v>
                </c:pt>
                <c:pt idx="3">
                  <c:v>2.04</c:v>
                </c:pt>
                <c:pt idx="4">
                  <c:v>2.0499999999999998</c:v>
                </c:pt>
                <c:pt idx="5">
                  <c:v>2.0699999999999998</c:v>
                </c:pt>
                <c:pt idx="6">
                  <c:v>2.0699999999999998</c:v>
                </c:pt>
                <c:pt idx="7">
                  <c:v>2.13</c:v>
                </c:pt>
                <c:pt idx="8">
                  <c:v>2.12</c:v>
                </c:pt>
                <c:pt idx="9">
                  <c:v>2.09</c:v>
                </c:pt>
                <c:pt idx="10">
                  <c:v>2.13</c:v>
                </c:pt>
                <c:pt idx="11">
                  <c:v>2.06</c:v>
                </c:pt>
                <c:pt idx="12">
                  <c:v>2.04</c:v>
                </c:pt>
                <c:pt idx="13">
                  <c:v>2.0499999999999998</c:v>
                </c:pt>
                <c:pt idx="14">
                  <c:v>2.0499999999999998</c:v>
                </c:pt>
                <c:pt idx="15">
                  <c:v>2.08</c:v>
                </c:pt>
                <c:pt idx="16">
                  <c:v>2.0499999999999998</c:v>
                </c:pt>
                <c:pt idx="17">
                  <c:v>2.08</c:v>
                </c:pt>
                <c:pt idx="18">
                  <c:v>2.08</c:v>
                </c:pt>
                <c:pt idx="19">
                  <c:v>2.06</c:v>
                </c:pt>
                <c:pt idx="20">
                  <c:v>2.06</c:v>
                </c:pt>
                <c:pt idx="21">
                  <c:v>2.02</c:v>
                </c:pt>
                <c:pt idx="22">
                  <c:v>1.9</c:v>
                </c:pt>
                <c:pt idx="23">
                  <c:v>1.86</c:v>
                </c:pt>
                <c:pt idx="24">
                  <c:v>1.75</c:v>
                </c:pt>
                <c:pt idx="25">
                  <c:v>1.73</c:v>
                </c:pt>
                <c:pt idx="26">
                  <c:v>1.71</c:v>
                </c:pt>
                <c:pt idx="27">
                  <c:v>1.72</c:v>
                </c:pt>
                <c:pt idx="28">
                  <c:v>1.74</c:v>
                </c:pt>
                <c:pt idx="29">
                  <c:v>1.65</c:v>
                </c:pt>
                <c:pt idx="30">
                  <c:v>1.68</c:v>
                </c:pt>
                <c:pt idx="31">
                  <c:v>1.59</c:v>
                </c:pt>
                <c:pt idx="32">
                  <c:v>1.52</c:v>
                </c:pt>
                <c:pt idx="33">
                  <c:v>1.55</c:v>
                </c:pt>
                <c:pt idx="34">
                  <c:v>1.6</c:v>
                </c:pt>
                <c:pt idx="35">
                  <c:v>1.55</c:v>
                </c:pt>
                <c:pt idx="36">
                  <c:v>1.59</c:v>
                </c:pt>
                <c:pt idx="37">
                  <c:v>1.62</c:v>
                </c:pt>
                <c:pt idx="38">
                  <c:v>1.52</c:v>
                </c:pt>
                <c:pt idx="39">
                  <c:v>1.54</c:v>
                </c:pt>
                <c:pt idx="40">
                  <c:v>1.49</c:v>
                </c:pt>
                <c:pt idx="41">
                  <c:v>1.47</c:v>
                </c:pt>
                <c:pt idx="42">
                  <c:v>1.5</c:v>
                </c:pt>
                <c:pt idx="43">
                  <c:v>1.5</c:v>
                </c:pt>
                <c:pt idx="44">
                  <c:v>1.47</c:v>
                </c:pt>
                <c:pt idx="45">
                  <c:v>1.47</c:v>
                </c:pt>
                <c:pt idx="46">
                  <c:v>1.57</c:v>
                </c:pt>
                <c:pt idx="47">
                  <c:v>1.55</c:v>
                </c:pt>
                <c:pt idx="48">
                  <c:v>1.63</c:v>
                </c:pt>
                <c:pt idx="49">
                  <c:v>1.72</c:v>
                </c:pt>
                <c:pt idx="50">
                  <c:v>1.75</c:v>
                </c:pt>
                <c:pt idx="51">
                  <c:v>1.79</c:v>
                </c:pt>
                <c:pt idx="52">
                  <c:v>1.9</c:v>
                </c:pt>
                <c:pt idx="53">
                  <c:v>1.84</c:v>
                </c:pt>
                <c:pt idx="54">
                  <c:v>1.81</c:v>
                </c:pt>
                <c:pt idx="55">
                  <c:v>1.8</c:v>
                </c:pt>
                <c:pt idx="56">
                  <c:v>1.79</c:v>
                </c:pt>
                <c:pt idx="57">
                  <c:v>1.74</c:v>
                </c:pt>
                <c:pt idx="58">
                  <c:v>1.72</c:v>
                </c:pt>
                <c:pt idx="59">
                  <c:v>1.64</c:v>
                </c:pt>
                <c:pt idx="60">
                  <c:v>1.73</c:v>
                </c:pt>
                <c:pt idx="61">
                  <c:v>1.7</c:v>
                </c:pt>
                <c:pt idx="62">
                  <c:v>1.69</c:v>
                </c:pt>
                <c:pt idx="63">
                  <c:v>1.68</c:v>
                </c:pt>
                <c:pt idx="64">
                  <c:v>1.65</c:v>
                </c:pt>
                <c:pt idx="65">
                  <c:v>1.6</c:v>
                </c:pt>
                <c:pt idx="66">
                  <c:v>1.54</c:v>
                </c:pt>
                <c:pt idx="67">
                  <c:v>1.52</c:v>
                </c:pt>
                <c:pt idx="68">
                  <c:v>1.56</c:v>
                </c:pt>
                <c:pt idx="69">
                  <c:v>1.54</c:v>
                </c:pt>
                <c:pt idx="70">
                  <c:v>1.59</c:v>
                </c:pt>
                <c:pt idx="71">
                  <c:v>1.67</c:v>
                </c:pt>
                <c:pt idx="72">
                  <c:v>1.76</c:v>
                </c:pt>
                <c:pt idx="73">
                  <c:v>1.77</c:v>
                </c:pt>
                <c:pt idx="74">
                  <c:v>1.75</c:v>
                </c:pt>
                <c:pt idx="75">
                  <c:v>1.76</c:v>
                </c:pt>
                <c:pt idx="76">
                  <c:v>1.76</c:v>
                </c:pt>
                <c:pt idx="77">
                  <c:v>1.8</c:v>
                </c:pt>
                <c:pt idx="78">
                  <c:v>1.78</c:v>
                </c:pt>
                <c:pt idx="79">
                  <c:v>1.77</c:v>
                </c:pt>
                <c:pt idx="80">
                  <c:v>1.77</c:v>
                </c:pt>
                <c:pt idx="81">
                  <c:v>1.8</c:v>
                </c:pt>
                <c:pt idx="82">
                  <c:v>1.85</c:v>
                </c:pt>
                <c:pt idx="83">
                  <c:v>1.84</c:v>
                </c:pt>
                <c:pt idx="84">
                  <c:v>1.78</c:v>
                </c:pt>
                <c:pt idx="85">
                  <c:v>1.69</c:v>
                </c:pt>
                <c:pt idx="86">
                  <c:v>1.73</c:v>
                </c:pt>
                <c:pt idx="87">
                  <c:v>1.79</c:v>
                </c:pt>
                <c:pt idx="88">
                  <c:v>1.86</c:v>
                </c:pt>
                <c:pt idx="89">
                  <c:v>1.81</c:v>
                </c:pt>
                <c:pt idx="90">
                  <c:v>1.92</c:v>
                </c:pt>
                <c:pt idx="91">
                  <c:v>1.94</c:v>
                </c:pt>
                <c:pt idx="92">
                  <c:v>1.92</c:v>
                </c:pt>
                <c:pt idx="93">
                  <c:v>1.88</c:v>
                </c:pt>
                <c:pt idx="94">
                  <c:v>1.82</c:v>
                </c:pt>
                <c:pt idx="95">
                  <c:v>1.84</c:v>
                </c:pt>
                <c:pt idx="96">
                  <c:v>1.81</c:v>
                </c:pt>
                <c:pt idx="97">
                  <c:v>1.79</c:v>
                </c:pt>
                <c:pt idx="98">
                  <c:v>1.73</c:v>
                </c:pt>
                <c:pt idx="99">
                  <c:v>1.77</c:v>
                </c:pt>
                <c:pt idx="100">
                  <c:v>1.77</c:v>
                </c:pt>
                <c:pt idx="101">
                  <c:v>1.76</c:v>
                </c:pt>
                <c:pt idx="102">
                  <c:v>1.74</c:v>
                </c:pt>
                <c:pt idx="103">
                  <c:v>1.77</c:v>
                </c:pt>
                <c:pt idx="104">
                  <c:v>1.78</c:v>
                </c:pt>
                <c:pt idx="105">
                  <c:v>1.83</c:v>
                </c:pt>
                <c:pt idx="106">
                  <c:v>1.72</c:v>
                </c:pt>
                <c:pt idx="107">
                  <c:v>1.77</c:v>
                </c:pt>
                <c:pt idx="108">
                  <c:v>1.8</c:v>
                </c:pt>
                <c:pt idx="109">
                  <c:v>1.84</c:v>
                </c:pt>
                <c:pt idx="110">
                  <c:v>1.83</c:v>
                </c:pt>
                <c:pt idx="111">
                  <c:v>1.85</c:v>
                </c:pt>
                <c:pt idx="112">
                  <c:v>1.79</c:v>
                </c:pt>
                <c:pt idx="113">
                  <c:v>1.9</c:v>
                </c:pt>
                <c:pt idx="114">
                  <c:v>1.82</c:v>
                </c:pt>
                <c:pt idx="115">
                  <c:v>1.89</c:v>
                </c:pt>
                <c:pt idx="116">
                  <c:v>1.89</c:v>
                </c:pt>
                <c:pt idx="117">
                  <c:v>1.92</c:v>
                </c:pt>
                <c:pt idx="118">
                  <c:v>1.92</c:v>
                </c:pt>
                <c:pt idx="119">
                  <c:v>1.92</c:v>
                </c:pt>
                <c:pt idx="120">
                  <c:v>1.93</c:v>
                </c:pt>
                <c:pt idx="121">
                  <c:v>1.9</c:v>
                </c:pt>
                <c:pt idx="122">
                  <c:v>1.9</c:v>
                </c:pt>
                <c:pt idx="123">
                  <c:v>1.88</c:v>
                </c:pt>
                <c:pt idx="124">
                  <c:v>1.9</c:v>
                </c:pt>
                <c:pt idx="125">
                  <c:v>1.92</c:v>
                </c:pt>
                <c:pt idx="126">
                  <c:v>1.88</c:v>
                </c:pt>
                <c:pt idx="127">
                  <c:v>1.8</c:v>
                </c:pt>
                <c:pt idx="128">
                  <c:v>1.81</c:v>
                </c:pt>
                <c:pt idx="129">
                  <c:v>1.83</c:v>
                </c:pt>
                <c:pt idx="130">
                  <c:v>1.87</c:v>
                </c:pt>
                <c:pt idx="131">
                  <c:v>1.85</c:v>
                </c:pt>
                <c:pt idx="132">
                  <c:v>1.83</c:v>
                </c:pt>
                <c:pt idx="133">
                  <c:v>1.85</c:v>
                </c:pt>
                <c:pt idx="134">
                  <c:v>1.82</c:v>
                </c:pt>
                <c:pt idx="135">
                  <c:v>1.79</c:v>
                </c:pt>
                <c:pt idx="136">
                  <c:v>1.81</c:v>
                </c:pt>
                <c:pt idx="137">
                  <c:v>1.84</c:v>
                </c:pt>
                <c:pt idx="138">
                  <c:v>1.78</c:v>
                </c:pt>
                <c:pt idx="139">
                  <c:v>1.77</c:v>
                </c:pt>
                <c:pt idx="140">
                  <c:v>1.74</c:v>
                </c:pt>
                <c:pt idx="141">
                  <c:v>1.7</c:v>
                </c:pt>
                <c:pt idx="142">
                  <c:v>1.61</c:v>
                </c:pt>
                <c:pt idx="143">
                  <c:v>1.65</c:v>
                </c:pt>
                <c:pt idx="144">
                  <c:v>1.6</c:v>
                </c:pt>
                <c:pt idx="145">
                  <c:v>1.57</c:v>
                </c:pt>
                <c:pt idx="146">
                  <c:v>1.51</c:v>
                </c:pt>
                <c:pt idx="147">
                  <c:v>1.54</c:v>
                </c:pt>
                <c:pt idx="148">
                  <c:v>1.61</c:v>
                </c:pt>
                <c:pt idx="149">
                  <c:v>1.66</c:v>
                </c:pt>
                <c:pt idx="150">
                  <c:v>1.65</c:v>
                </c:pt>
                <c:pt idx="151">
                  <c:v>1.59</c:v>
                </c:pt>
                <c:pt idx="152">
                  <c:v>1.56</c:v>
                </c:pt>
                <c:pt idx="153">
                  <c:v>1.59</c:v>
                </c:pt>
                <c:pt idx="154">
                  <c:v>1.62</c:v>
                </c:pt>
                <c:pt idx="155">
                  <c:v>1.61</c:v>
                </c:pt>
                <c:pt idx="156">
                  <c:v>1.59</c:v>
                </c:pt>
                <c:pt idx="157">
                  <c:v>1.55</c:v>
                </c:pt>
                <c:pt idx="158">
                  <c:v>1.56</c:v>
                </c:pt>
                <c:pt idx="159">
                  <c:v>1.52</c:v>
                </c:pt>
                <c:pt idx="160">
                  <c:v>1.46</c:v>
                </c:pt>
                <c:pt idx="161">
                  <c:v>1.38</c:v>
                </c:pt>
                <c:pt idx="162">
                  <c:v>1.33</c:v>
                </c:pt>
                <c:pt idx="163">
                  <c:v>1.33</c:v>
                </c:pt>
                <c:pt idx="164">
                  <c:v>1.3</c:v>
                </c:pt>
                <c:pt idx="165">
                  <c:v>1.1299999999999999</c:v>
                </c:pt>
                <c:pt idx="166">
                  <c:v>1.1000000000000001</c:v>
                </c:pt>
                <c:pt idx="167">
                  <c:v>1.02</c:v>
                </c:pt>
                <c:pt idx="168">
                  <c:v>1.02</c:v>
                </c:pt>
                <c:pt idx="169">
                  <c:v>0.92</c:v>
                </c:pt>
                <c:pt idx="170">
                  <c:v>0.74</c:v>
                </c:pt>
                <c:pt idx="171">
                  <c:v>0.54</c:v>
                </c:pt>
                <c:pt idx="172">
                  <c:v>0.76</c:v>
                </c:pt>
                <c:pt idx="173">
                  <c:v>0.82</c:v>
                </c:pt>
                <c:pt idx="174">
                  <c:v>0.88</c:v>
                </c:pt>
                <c:pt idx="175">
                  <c:v>0.94</c:v>
                </c:pt>
                <c:pt idx="176">
                  <c:v>0.73</c:v>
                </c:pt>
                <c:pt idx="177">
                  <c:v>1.02</c:v>
                </c:pt>
                <c:pt idx="178">
                  <c:v>1.18</c:v>
                </c:pt>
                <c:pt idx="179">
                  <c:v>1.1200000000000001</c:v>
                </c:pt>
                <c:pt idx="180">
                  <c:v>0.92</c:v>
                </c:pt>
                <c:pt idx="181">
                  <c:v>0.76</c:v>
                </c:pt>
                <c:pt idx="182">
                  <c:v>0.84</c:v>
                </c:pt>
                <c:pt idx="183">
                  <c:v>0.88</c:v>
                </c:pt>
                <c:pt idx="184">
                  <c:v>0.83</c:v>
                </c:pt>
                <c:pt idx="185">
                  <c:v>0.72</c:v>
                </c:pt>
                <c:pt idx="186">
                  <c:v>0.7</c:v>
                </c:pt>
                <c:pt idx="187">
                  <c:v>0.7</c:v>
                </c:pt>
                <c:pt idx="188">
                  <c:v>0.62</c:v>
                </c:pt>
                <c:pt idx="189">
                  <c:v>0.63</c:v>
                </c:pt>
                <c:pt idx="190">
                  <c:v>0.62</c:v>
                </c:pt>
                <c:pt idx="191">
                  <c:v>0.67</c:v>
                </c:pt>
                <c:pt idx="192">
                  <c:v>0.75</c:v>
                </c:pt>
                <c:pt idx="193">
                  <c:v>0.77</c:v>
                </c:pt>
                <c:pt idx="194">
                  <c:v>0.73</c:v>
                </c:pt>
              </c:numCache>
            </c:numRef>
          </c:val>
          <c:smooth val="0"/>
        </c:ser>
        <c:dLbls>
          <c:showLegendKey val="0"/>
          <c:showVal val="0"/>
          <c:showCatName val="0"/>
          <c:showSerName val="0"/>
          <c:showPercent val="0"/>
          <c:showBubbleSize val="0"/>
        </c:dLbls>
        <c:marker val="1"/>
        <c:smooth val="0"/>
        <c:axId val="146066816"/>
        <c:axId val="145757312"/>
      </c:lineChart>
      <c:dateAx>
        <c:axId val="146066816"/>
        <c:scaling>
          <c:orientation val="minMax"/>
        </c:scaling>
        <c:delete val="0"/>
        <c:axPos val="b"/>
        <c:numFmt formatCode="m/d/yyyy" sourceLinked="1"/>
        <c:majorTickMark val="out"/>
        <c:minorTickMark val="none"/>
        <c:tickLblPos val="nextTo"/>
        <c:txPr>
          <a:bodyPr/>
          <a:lstStyle/>
          <a:p>
            <a:pPr>
              <a:defRPr sz="1000"/>
            </a:pPr>
            <a:endParaRPr lang="ko-KR"/>
          </a:p>
        </c:txPr>
        <c:crossAx val="145757312"/>
        <c:crosses val="autoZero"/>
        <c:auto val="1"/>
        <c:lblOffset val="100"/>
        <c:baseTimeUnit val="days"/>
      </c:dateAx>
      <c:valAx>
        <c:axId val="145757312"/>
        <c:scaling>
          <c:orientation val="minMax"/>
          <c:max val="2.2000000000000002"/>
          <c:min val="0.4"/>
        </c:scaling>
        <c:delete val="0"/>
        <c:axPos val="l"/>
        <c:majorGridlines/>
        <c:numFmt formatCode="#,##0.00" sourceLinked="1"/>
        <c:majorTickMark val="out"/>
        <c:minorTickMark val="none"/>
        <c:tickLblPos val="nextTo"/>
        <c:crossAx val="146066816"/>
        <c:crosses val="autoZero"/>
        <c:crossBetween val="between"/>
      </c:valAx>
    </c:plotArea>
    <c:plotVisOnly val="1"/>
    <c:dispBlanksAs val="gap"/>
    <c:showDLblsOverMax val="0"/>
  </c:chart>
  <c:spPr>
    <a:ln w="57150">
      <a:solidFill>
        <a:sysClr val="windowText" lastClr="000000"/>
      </a:solidFill>
    </a:ln>
  </c:spPr>
  <c:printSettings>
    <c:headerFooter/>
    <c:pageMargins b="0.75000000000000655" l="0.70000000000000062" r="0.70000000000000062" t="0.7500000000000065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국고채권 </a:t>
            </a:r>
            <a:r>
              <a:rPr lang="en-US" altLang="ko-KR" sz="1200"/>
              <a:t>3</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233"/>
          <c:y val="0.13467441910240224"/>
          <c:w val="0.7842349491475411"/>
          <c:h val="0.62253717418313981"/>
        </c:manualLayout>
      </c:layout>
      <c:lineChart>
        <c:grouping val="standard"/>
        <c:varyColors val="0"/>
        <c:ser>
          <c:idx val="0"/>
          <c:order val="0"/>
          <c:marker>
            <c:symbol val="none"/>
          </c:marker>
          <c:cat>
            <c:numRef>
              <c:f>매물!$N$4:$N$199</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43850</c:v>
                </c:pt>
                <c:pt idx="139">
                  <c:v>43851</c:v>
                </c:pt>
                <c:pt idx="140">
                  <c:v>43852</c:v>
                </c:pt>
                <c:pt idx="141">
                  <c:v>43853</c:v>
                </c:pt>
                <c:pt idx="142">
                  <c:v>43858</c:v>
                </c:pt>
                <c:pt idx="143">
                  <c:v>43859</c:v>
                </c:pt>
                <c:pt idx="144">
                  <c:v>43860</c:v>
                </c:pt>
                <c:pt idx="145">
                  <c:v>43861</c:v>
                </c:pt>
                <c:pt idx="146">
                  <c:v>43864</c:v>
                </c:pt>
                <c:pt idx="147">
                  <c:v>43865</c:v>
                </c:pt>
                <c:pt idx="148">
                  <c:v>43866</c:v>
                </c:pt>
                <c:pt idx="149">
                  <c:v>43867</c:v>
                </c:pt>
                <c:pt idx="150">
                  <c:v>43868</c:v>
                </c:pt>
                <c:pt idx="151">
                  <c:v>43871</c:v>
                </c:pt>
                <c:pt idx="152">
                  <c:v>43872</c:v>
                </c:pt>
                <c:pt idx="153">
                  <c:v>43873</c:v>
                </c:pt>
                <c:pt idx="154">
                  <c:v>43874</c:v>
                </c:pt>
                <c:pt idx="155">
                  <c:v>43875</c:v>
                </c:pt>
                <c:pt idx="156">
                  <c:v>43878</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pt idx="195">
                  <c:v>43931</c:v>
                </c:pt>
              </c:numCache>
            </c:numRef>
          </c:cat>
          <c:val>
            <c:numRef>
              <c:f>매물!$O$4:$O$199</c:f>
              <c:numCache>
                <c:formatCode>0.000</c:formatCode>
                <c:ptCount val="196"/>
                <c:pt idx="0">
                  <c:v>1.4790000000000001</c:v>
                </c:pt>
                <c:pt idx="1">
                  <c:v>1.4630000000000001</c:v>
                </c:pt>
                <c:pt idx="2">
                  <c:v>1.429</c:v>
                </c:pt>
                <c:pt idx="3">
                  <c:v>1.4159999999999999</c:v>
                </c:pt>
                <c:pt idx="4">
                  <c:v>1.423</c:v>
                </c:pt>
                <c:pt idx="5">
                  <c:v>1.4219999999999999</c:v>
                </c:pt>
                <c:pt idx="6">
                  <c:v>1.4239999999999999</c:v>
                </c:pt>
                <c:pt idx="7">
                  <c:v>1.4379999999999999</c:v>
                </c:pt>
                <c:pt idx="8">
                  <c:v>1.419</c:v>
                </c:pt>
                <c:pt idx="9">
                  <c:v>1.4239999999999999</c:v>
                </c:pt>
                <c:pt idx="10">
                  <c:v>1.4339999999999999</c:v>
                </c:pt>
                <c:pt idx="11">
                  <c:v>1.431</c:v>
                </c:pt>
                <c:pt idx="12">
                  <c:v>1.399</c:v>
                </c:pt>
                <c:pt idx="13">
                  <c:v>1.345</c:v>
                </c:pt>
                <c:pt idx="14">
                  <c:v>1.327</c:v>
                </c:pt>
                <c:pt idx="15">
                  <c:v>1.333</c:v>
                </c:pt>
                <c:pt idx="16">
                  <c:v>1.339</c:v>
                </c:pt>
                <c:pt idx="17">
                  <c:v>1.321</c:v>
                </c:pt>
                <c:pt idx="18">
                  <c:v>1.302</c:v>
                </c:pt>
                <c:pt idx="19">
                  <c:v>1.3080000000000001</c:v>
                </c:pt>
                <c:pt idx="20">
                  <c:v>1.306</c:v>
                </c:pt>
                <c:pt idx="21">
                  <c:v>1.3009999999999999</c:v>
                </c:pt>
                <c:pt idx="22">
                  <c:v>1.292</c:v>
                </c:pt>
                <c:pt idx="23">
                  <c:v>1.3089999999999999</c:v>
                </c:pt>
                <c:pt idx="24">
                  <c:v>1.2529999999999999</c:v>
                </c:pt>
                <c:pt idx="25">
                  <c:v>1.1719999999999999</c:v>
                </c:pt>
                <c:pt idx="26">
                  <c:v>1.163</c:v>
                </c:pt>
                <c:pt idx="27">
                  <c:v>1.153</c:v>
                </c:pt>
                <c:pt idx="28">
                  <c:v>1.165</c:v>
                </c:pt>
                <c:pt idx="29">
                  <c:v>1.1859999999999999</c:v>
                </c:pt>
                <c:pt idx="30">
                  <c:v>1.1819999999999999</c:v>
                </c:pt>
                <c:pt idx="31">
                  <c:v>1.1499999999999999</c:v>
                </c:pt>
                <c:pt idx="32">
                  <c:v>1.149</c:v>
                </c:pt>
                <c:pt idx="33">
                  <c:v>1.095</c:v>
                </c:pt>
                <c:pt idx="34">
                  <c:v>1.093</c:v>
                </c:pt>
                <c:pt idx="35">
                  <c:v>1.101</c:v>
                </c:pt>
                <c:pt idx="36">
                  <c:v>1.1559999999999999</c:v>
                </c:pt>
                <c:pt idx="37">
                  <c:v>1.1299999999999999</c:v>
                </c:pt>
                <c:pt idx="38">
                  <c:v>1.169</c:v>
                </c:pt>
                <c:pt idx="39">
                  <c:v>1.121</c:v>
                </c:pt>
                <c:pt idx="40">
                  <c:v>1.171</c:v>
                </c:pt>
                <c:pt idx="41">
                  <c:v>1.18</c:v>
                </c:pt>
                <c:pt idx="42">
                  <c:v>1.167</c:v>
                </c:pt>
                <c:pt idx="43">
                  <c:v>1.1679999999999999</c:v>
                </c:pt>
                <c:pt idx="44">
                  <c:v>1.2330000000000001</c:v>
                </c:pt>
                <c:pt idx="45">
                  <c:v>1.228</c:v>
                </c:pt>
                <c:pt idx="46">
                  <c:v>1.2410000000000001</c:v>
                </c:pt>
                <c:pt idx="47">
                  <c:v>1.2589999999999999</c:v>
                </c:pt>
                <c:pt idx="48">
                  <c:v>1.2649999999999999</c:v>
                </c:pt>
                <c:pt idx="49">
                  <c:v>1.2350000000000001</c:v>
                </c:pt>
                <c:pt idx="50">
                  <c:v>1.242</c:v>
                </c:pt>
                <c:pt idx="51">
                  <c:v>1.258</c:v>
                </c:pt>
                <c:pt idx="52">
                  <c:v>1.3480000000000001</c:v>
                </c:pt>
                <c:pt idx="53">
                  <c:v>1.3149999999999999</c:v>
                </c:pt>
                <c:pt idx="54">
                  <c:v>1.3089999999999999</c:v>
                </c:pt>
                <c:pt idx="55">
                  <c:v>1.329</c:v>
                </c:pt>
                <c:pt idx="56">
                  <c:v>1.3320000000000001</c:v>
                </c:pt>
                <c:pt idx="57">
                  <c:v>1.331</c:v>
                </c:pt>
                <c:pt idx="58">
                  <c:v>1.325</c:v>
                </c:pt>
                <c:pt idx="59">
                  <c:v>1.304</c:v>
                </c:pt>
                <c:pt idx="60">
                  <c:v>1.3009999999999999</c:v>
                </c:pt>
                <c:pt idx="61">
                  <c:v>1.3009999999999999</c:v>
                </c:pt>
                <c:pt idx="62">
                  <c:v>1.2969999999999999</c:v>
                </c:pt>
                <c:pt idx="63">
                  <c:v>1.323</c:v>
                </c:pt>
                <c:pt idx="64">
                  <c:v>1.3029999999999999</c:v>
                </c:pt>
                <c:pt idx="65">
                  <c:v>1.21</c:v>
                </c:pt>
                <c:pt idx="66">
                  <c:v>1.232</c:v>
                </c:pt>
                <c:pt idx="67">
                  <c:v>1.264</c:v>
                </c:pt>
                <c:pt idx="68">
                  <c:v>1.276</c:v>
                </c:pt>
                <c:pt idx="69">
                  <c:v>1.2809999999999999</c:v>
                </c:pt>
                <c:pt idx="70">
                  <c:v>1.2809999999999999</c:v>
                </c:pt>
                <c:pt idx="71">
                  <c:v>1.2809999999999999</c:v>
                </c:pt>
                <c:pt idx="72">
                  <c:v>1.32</c:v>
                </c:pt>
                <c:pt idx="73">
                  <c:v>1.375</c:v>
                </c:pt>
                <c:pt idx="74">
                  <c:v>1.375</c:v>
                </c:pt>
                <c:pt idx="75">
                  <c:v>1.4079999999999999</c:v>
                </c:pt>
                <c:pt idx="76">
                  <c:v>1.39</c:v>
                </c:pt>
                <c:pt idx="77">
                  <c:v>1.3879999999999999</c:v>
                </c:pt>
                <c:pt idx="78">
                  <c:v>1.3959999999999999</c:v>
                </c:pt>
                <c:pt idx="79">
                  <c:v>1.4350000000000001</c:v>
                </c:pt>
                <c:pt idx="80">
                  <c:v>1.5229999999999999</c:v>
                </c:pt>
                <c:pt idx="81">
                  <c:v>1.4990000000000001</c:v>
                </c:pt>
                <c:pt idx="82">
                  <c:v>1.4810000000000001</c:v>
                </c:pt>
                <c:pt idx="83">
                  <c:v>1.466</c:v>
                </c:pt>
                <c:pt idx="84">
                  <c:v>1.4670000000000001</c:v>
                </c:pt>
                <c:pt idx="85">
                  <c:v>1.55</c:v>
                </c:pt>
                <c:pt idx="86">
                  <c:v>1.522</c:v>
                </c:pt>
                <c:pt idx="87">
                  <c:v>1.53</c:v>
                </c:pt>
                <c:pt idx="88">
                  <c:v>1.5409999999999999</c:v>
                </c:pt>
                <c:pt idx="89">
                  <c:v>1.518</c:v>
                </c:pt>
                <c:pt idx="90">
                  <c:v>1.5</c:v>
                </c:pt>
                <c:pt idx="91">
                  <c:v>1.5640000000000001</c:v>
                </c:pt>
                <c:pt idx="92">
                  <c:v>1.51</c:v>
                </c:pt>
                <c:pt idx="93">
                  <c:v>1.5149999999999999</c:v>
                </c:pt>
                <c:pt idx="94">
                  <c:v>1.5129999999999999</c:v>
                </c:pt>
                <c:pt idx="95">
                  <c:v>1.518</c:v>
                </c:pt>
                <c:pt idx="96">
                  <c:v>1.4850000000000001</c:v>
                </c:pt>
                <c:pt idx="97">
                  <c:v>1.45</c:v>
                </c:pt>
                <c:pt idx="98">
                  <c:v>1.462</c:v>
                </c:pt>
                <c:pt idx="99">
                  <c:v>1.456</c:v>
                </c:pt>
                <c:pt idx="100">
                  <c:v>1.4750000000000001</c:v>
                </c:pt>
                <c:pt idx="101">
                  <c:v>1.4750000000000001</c:v>
                </c:pt>
                <c:pt idx="102">
                  <c:v>1.456</c:v>
                </c:pt>
                <c:pt idx="103">
                  <c:v>1.43</c:v>
                </c:pt>
                <c:pt idx="104">
                  <c:v>1.385</c:v>
                </c:pt>
                <c:pt idx="105">
                  <c:v>1.425</c:v>
                </c:pt>
                <c:pt idx="106">
                  <c:v>1.46</c:v>
                </c:pt>
                <c:pt idx="107">
                  <c:v>1.4059999999999999</c:v>
                </c:pt>
                <c:pt idx="108">
                  <c:v>1.423</c:v>
                </c:pt>
                <c:pt idx="109">
                  <c:v>1.43</c:v>
                </c:pt>
                <c:pt idx="110">
                  <c:v>1.4119999999999999</c:v>
                </c:pt>
                <c:pt idx="111">
                  <c:v>1.39</c:v>
                </c:pt>
                <c:pt idx="112">
                  <c:v>1.381</c:v>
                </c:pt>
                <c:pt idx="113">
                  <c:v>1.3819999999999999</c:v>
                </c:pt>
                <c:pt idx="114">
                  <c:v>1.4019999999999999</c:v>
                </c:pt>
                <c:pt idx="115">
                  <c:v>1.369</c:v>
                </c:pt>
                <c:pt idx="116">
                  <c:v>1.363</c:v>
                </c:pt>
                <c:pt idx="117">
                  <c:v>1.357</c:v>
                </c:pt>
                <c:pt idx="118">
                  <c:v>1.383</c:v>
                </c:pt>
                <c:pt idx="119">
                  <c:v>1.3919999999999999</c:v>
                </c:pt>
                <c:pt idx="120">
                  <c:v>1.38</c:v>
                </c:pt>
                <c:pt idx="121">
                  <c:v>1.37</c:v>
                </c:pt>
                <c:pt idx="122">
                  <c:v>1.367</c:v>
                </c:pt>
                <c:pt idx="123">
                  <c:v>1.37</c:v>
                </c:pt>
                <c:pt idx="124">
                  <c:v>1.36</c:v>
                </c:pt>
                <c:pt idx="125">
                  <c:v>1.36</c:v>
                </c:pt>
                <c:pt idx="126">
                  <c:v>1.327</c:v>
                </c:pt>
                <c:pt idx="127">
                  <c:v>1.27</c:v>
                </c:pt>
                <c:pt idx="128">
                  <c:v>1.2769999999999999</c:v>
                </c:pt>
                <c:pt idx="129">
                  <c:v>1.331</c:v>
                </c:pt>
                <c:pt idx="130">
                  <c:v>1.363</c:v>
                </c:pt>
                <c:pt idx="131">
                  <c:v>1.4159999999999999</c:v>
                </c:pt>
                <c:pt idx="132">
                  <c:v>1.425</c:v>
                </c:pt>
                <c:pt idx="133">
                  <c:v>1.4179999999999999</c:v>
                </c:pt>
                <c:pt idx="134">
                  <c:v>1.3859999999999999</c:v>
                </c:pt>
                <c:pt idx="135">
                  <c:v>1.391</c:v>
                </c:pt>
                <c:pt idx="136">
                  <c:v>1.4259999999999999</c:v>
                </c:pt>
                <c:pt idx="137">
                  <c:v>1.4330000000000001</c:v>
                </c:pt>
                <c:pt idx="138">
                  <c:v>1.4550000000000001</c:v>
                </c:pt>
                <c:pt idx="139">
                  <c:v>1.395</c:v>
                </c:pt>
                <c:pt idx="140">
                  <c:v>1.4370000000000001</c:v>
                </c:pt>
                <c:pt idx="141">
                  <c:v>1.4239999999999999</c:v>
                </c:pt>
                <c:pt idx="142">
                  <c:v>1.3520000000000001</c:v>
                </c:pt>
                <c:pt idx="143">
                  <c:v>1.33</c:v>
                </c:pt>
                <c:pt idx="144">
                  <c:v>1.3009999999999999</c:v>
                </c:pt>
                <c:pt idx="145">
                  <c:v>1.3029999999999999</c:v>
                </c:pt>
                <c:pt idx="146">
                  <c:v>1.2909999999999999</c:v>
                </c:pt>
                <c:pt idx="147">
                  <c:v>1.331</c:v>
                </c:pt>
                <c:pt idx="148">
                  <c:v>1.3069999999999999</c:v>
                </c:pt>
                <c:pt idx="149">
                  <c:v>1.3109999999999999</c:v>
                </c:pt>
                <c:pt idx="150">
                  <c:v>1.28</c:v>
                </c:pt>
                <c:pt idx="151">
                  <c:v>1.296</c:v>
                </c:pt>
                <c:pt idx="152">
                  <c:v>1.2989999999999999</c:v>
                </c:pt>
                <c:pt idx="153">
                  <c:v>1.2969999999999999</c:v>
                </c:pt>
                <c:pt idx="154">
                  <c:v>1.2749999999999999</c:v>
                </c:pt>
                <c:pt idx="155">
                  <c:v>1.33</c:v>
                </c:pt>
                <c:pt idx="156">
                  <c:v>1.32</c:v>
                </c:pt>
                <c:pt idx="157">
                  <c:v>1.2709999999999999</c:v>
                </c:pt>
                <c:pt idx="158">
                  <c:v>1.284</c:v>
                </c:pt>
                <c:pt idx="159">
                  <c:v>1.234</c:v>
                </c:pt>
                <c:pt idx="160">
                  <c:v>1.1819999999999999</c:v>
                </c:pt>
                <c:pt idx="161">
                  <c:v>1.139</c:v>
                </c:pt>
                <c:pt idx="162">
                  <c:v>1.171</c:v>
                </c:pt>
                <c:pt idx="163">
                  <c:v>1.135</c:v>
                </c:pt>
                <c:pt idx="164">
                  <c:v>1.194</c:v>
                </c:pt>
                <c:pt idx="165">
                  <c:v>1.1040000000000001</c:v>
                </c:pt>
                <c:pt idx="166">
                  <c:v>1.1279999999999999</c:v>
                </c:pt>
                <c:pt idx="167">
                  <c:v>1.1100000000000001</c:v>
                </c:pt>
                <c:pt idx="168">
                  <c:v>1.0289999999999999</c:v>
                </c:pt>
                <c:pt idx="169">
                  <c:v>1.0509999999999999</c:v>
                </c:pt>
                <c:pt idx="170">
                  <c:v>1.0780000000000001</c:v>
                </c:pt>
                <c:pt idx="171">
                  <c:v>1.038</c:v>
                </c:pt>
                <c:pt idx="172">
                  <c:v>1.0820000000000001</c:v>
                </c:pt>
                <c:pt idx="173">
                  <c:v>1.0860000000000001</c:v>
                </c:pt>
                <c:pt idx="174">
                  <c:v>1.0620000000000001</c:v>
                </c:pt>
                <c:pt idx="175">
                  <c:v>1.149</c:v>
                </c:pt>
                <c:pt idx="176">
                  <c:v>1.099</c:v>
                </c:pt>
                <c:pt idx="177">
                  <c:v>1.03</c:v>
                </c:pt>
                <c:pt idx="178">
                  <c:v>1.05</c:v>
                </c:pt>
                <c:pt idx="179">
                  <c:v>1.1930000000000001</c:v>
                </c:pt>
                <c:pt idx="180">
                  <c:v>1.107</c:v>
                </c:pt>
                <c:pt idx="181">
                  <c:v>1.153</c:v>
                </c:pt>
                <c:pt idx="182">
                  <c:v>1.127</c:v>
                </c:pt>
                <c:pt idx="183">
                  <c:v>1.131</c:v>
                </c:pt>
                <c:pt idx="184">
                  <c:v>1.0669999999999999</c:v>
                </c:pt>
                <c:pt idx="185">
                  <c:v>1.06</c:v>
                </c:pt>
                <c:pt idx="186">
                  <c:v>1.0980000000000001</c:v>
                </c:pt>
                <c:pt idx="187">
                  <c:v>1.07</c:v>
                </c:pt>
                <c:pt idx="188">
                  <c:v>1.0920000000000001</c:v>
                </c:pt>
                <c:pt idx="189">
                  <c:v>1.0589999999999999</c:v>
                </c:pt>
                <c:pt idx="190">
                  <c:v>1.0660000000000001</c:v>
                </c:pt>
                <c:pt idx="191">
                  <c:v>1.052</c:v>
                </c:pt>
                <c:pt idx="192">
                  <c:v>1.0469999999999999</c:v>
                </c:pt>
                <c:pt idx="193">
                  <c:v>1.024</c:v>
                </c:pt>
                <c:pt idx="194">
                  <c:v>0.98599999999999999</c:v>
                </c:pt>
                <c:pt idx="195">
                  <c:v>0.97</c:v>
                </c:pt>
              </c:numCache>
            </c:numRef>
          </c:val>
          <c:smooth val="0"/>
        </c:ser>
        <c:dLbls>
          <c:showLegendKey val="0"/>
          <c:showVal val="0"/>
          <c:showCatName val="0"/>
          <c:showSerName val="0"/>
          <c:showPercent val="0"/>
          <c:showBubbleSize val="0"/>
        </c:dLbls>
        <c:marker val="1"/>
        <c:smooth val="0"/>
        <c:axId val="145773312"/>
        <c:axId val="145774848"/>
      </c:lineChart>
      <c:dateAx>
        <c:axId val="145773312"/>
        <c:scaling>
          <c:orientation val="minMax"/>
        </c:scaling>
        <c:delete val="0"/>
        <c:axPos val="b"/>
        <c:numFmt formatCode="m/d/yyyy" sourceLinked="1"/>
        <c:majorTickMark val="out"/>
        <c:minorTickMark val="none"/>
        <c:tickLblPos val="nextTo"/>
        <c:txPr>
          <a:bodyPr/>
          <a:lstStyle/>
          <a:p>
            <a:pPr>
              <a:defRPr sz="1000"/>
            </a:pPr>
            <a:endParaRPr lang="ko-KR"/>
          </a:p>
        </c:txPr>
        <c:crossAx val="145774848"/>
        <c:crosses val="autoZero"/>
        <c:auto val="1"/>
        <c:lblOffset val="100"/>
        <c:baseTimeUnit val="days"/>
      </c:dateAx>
      <c:valAx>
        <c:axId val="145774848"/>
        <c:scaling>
          <c:orientation val="minMax"/>
          <c:max val="1.6"/>
          <c:min val="0.8"/>
        </c:scaling>
        <c:delete val="0"/>
        <c:axPos val="l"/>
        <c:majorGridlines/>
        <c:numFmt formatCode="0.000" sourceLinked="1"/>
        <c:majorTickMark val="out"/>
        <c:minorTickMark val="none"/>
        <c:tickLblPos val="nextTo"/>
        <c:crossAx val="145773312"/>
        <c:crosses val="autoZero"/>
        <c:crossBetween val="between"/>
      </c:valAx>
    </c:plotArea>
    <c:plotVisOnly val="1"/>
    <c:dispBlanksAs val="gap"/>
    <c:showDLblsOverMax val="0"/>
  </c:chart>
  <c:spPr>
    <a:ln w="57150">
      <a:solidFill>
        <a:sysClr val="windowText" lastClr="000000"/>
      </a:solidFill>
    </a:ln>
  </c:spPr>
  <c:printSettings>
    <c:headerFooter/>
    <c:pageMargins b="0.75000000000000699" l="0.70000000000000062" r="0.70000000000000062" t="0.75000000000000699"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국고채권 </a:t>
            </a:r>
            <a:r>
              <a:rPr lang="en-US" altLang="ko-KR" sz="1200"/>
              <a:t>5</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244"/>
          <c:y val="0.13467441910240224"/>
          <c:w val="0.78423494914754088"/>
          <c:h val="0.62253717418313981"/>
        </c:manualLayout>
      </c:layout>
      <c:lineChart>
        <c:grouping val="standard"/>
        <c:varyColors val="0"/>
        <c:ser>
          <c:idx val="0"/>
          <c:order val="0"/>
          <c:marker>
            <c:symbol val="none"/>
          </c:marker>
          <c:cat>
            <c:numRef>
              <c:f>매물!$P$4:$P$199</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43850</c:v>
                </c:pt>
                <c:pt idx="139">
                  <c:v>43851</c:v>
                </c:pt>
                <c:pt idx="140">
                  <c:v>43852</c:v>
                </c:pt>
                <c:pt idx="141">
                  <c:v>43853</c:v>
                </c:pt>
                <c:pt idx="142">
                  <c:v>43858</c:v>
                </c:pt>
                <c:pt idx="143">
                  <c:v>43859</c:v>
                </c:pt>
                <c:pt idx="144">
                  <c:v>43860</c:v>
                </c:pt>
                <c:pt idx="145">
                  <c:v>43861</c:v>
                </c:pt>
                <c:pt idx="146">
                  <c:v>43864</c:v>
                </c:pt>
                <c:pt idx="147">
                  <c:v>43865</c:v>
                </c:pt>
                <c:pt idx="148">
                  <c:v>43866</c:v>
                </c:pt>
                <c:pt idx="149">
                  <c:v>43867</c:v>
                </c:pt>
                <c:pt idx="150">
                  <c:v>43868</c:v>
                </c:pt>
                <c:pt idx="151">
                  <c:v>43871</c:v>
                </c:pt>
                <c:pt idx="152">
                  <c:v>43872</c:v>
                </c:pt>
                <c:pt idx="153">
                  <c:v>43873</c:v>
                </c:pt>
                <c:pt idx="154">
                  <c:v>43874</c:v>
                </c:pt>
                <c:pt idx="155">
                  <c:v>43875</c:v>
                </c:pt>
                <c:pt idx="156">
                  <c:v>43878</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pt idx="195">
                  <c:v>43931</c:v>
                </c:pt>
              </c:numCache>
            </c:numRef>
          </c:cat>
          <c:val>
            <c:numRef>
              <c:f>매물!$Q$4:$Q$199</c:f>
              <c:numCache>
                <c:formatCode>0.000</c:formatCode>
                <c:ptCount val="196"/>
                <c:pt idx="0">
                  <c:v>1.524</c:v>
                </c:pt>
                <c:pt idx="1">
                  <c:v>1.504</c:v>
                </c:pt>
                <c:pt idx="2">
                  <c:v>1.4590000000000001</c:v>
                </c:pt>
                <c:pt idx="3">
                  <c:v>1.4450000000000001</c:v>
                </c:pt>
                <c:pt idx="4">
                  <c:v>1.452</c:v>
                </c:pt>
                <c:pt idx="5">
                  <c:v>1.45</c:v>
                </c:pt>
                <c:pt idx="6">
                  <c:v>1.454</c:v>
                </c:pt>
                <c:pt idx="7">
                  <c:v>1.476</c:v>
                </c:pt>
                <c:pt idx="8">
                  <c:v>1.46</c:v>
                </c:pt>
                <c:pt idx="9">
                  <c:v>1.4750000000000001</c:v>
                </c:pt>
                <c:pt idx="10">
                  <c:v>1.4870000000000001</c:v>
                </c:pt>
                <c:pt idx="11">
                  <c:v>1.4830000000000001</c:v>
                </c:pt>
                <c:pt idx="12">
                  <c:v>1.454</c:v>
                </c:pt>
                <c:pt idx="13">
                  <c:v>1.383</c:v>
                </c:pt>
                <c:pt idx="14">
                  <c:v>1.363</c:v>
                </c:pt>
                <c:pt idx="15">
                  <c:v>1.3759999999999999</c:v>
                </c:pt>
                <c:pt idx="16">
                  <c:v>1.383</c:v>
                </c:pt>
                <c:pt idx="17">
                  <c:v>1.37</c:v>
                </c:pt>
                <c:pt idx="18">
                  <c:v>1.343</c:v>
                </c:pt>
                <c:pt idx="19">
                  <c:v>1.3460000000000001</c:v>
                </c:pt>
                <c:pt idx="20">
                  <c:v>1.34</c:v>
                </c:pt>
                <c:pt idx="21">
                  <c:v>1.3380000000000001</c:v>
                </c:pt>
                <c:pt idx="22">
                  <c:v>1.323</c:v>
                </c:pt>
                <c:pt idx="23">
                  <c:v>1.3460000000000001</c:v>
                </c:pt>
                <c:pt idx="24">
                  <c:v>1.28</c:v>
                </c:pt>
                <c:pt idx="25">
                  <c:v>1.194</c:v>
                </c:pt>
                <c:pt idx="26">
                  <c:v>1.1839999999999999</c:v>
                </c:pt>
                <c:pt idx="27">
                  <c:v>1.181</c:v>
                </c:pt>
                <c:pt idx="28">
                  <c:v>1.202</c:v>
                </c:pt>
                <c:pt idx="29">
                  <c:v>1.2250000000000001</c:v>
                </c:pt>
                <c:pt idx="30">
                  <c:v>1.2230000000000001</c:v>
                </c:pt>
                <c:pt idx="31">
                  <c:v>1.177</c:v>
                </c:pt>
                <c:pt idx="32">
                  <c:v>1.1819999999999999</c:v>
                </c:pt>
                <c:pt idx="33">
                  <c:v>1.127</c:v>
                </c:pt>
                <c:pt idx="34">
                  <c:v>1.131</c:v>
                </c:pt>
                <c:pt idx="35">
                  <c:v>1.1419999999999999</c:v>
                </c:pt>
                <c:pt idx="36">
                  <c:v>1.222</c:v>
                </c:pt>
                <c:pt idx="37">
                  <c:v>1.1830000000000001</c:v>
                </c:pt>
                <c:pt idx="38">
                  <c:v>1.2190000000000001</c:v>
                </c:pt>
                <c:pt idx="39">
                  <c:v>1.147</c:v>
                </c:pt>
                <c:pt idx="40">
                  <c:v>1.198</c:v>
                </c:pt>
                <c:pt idx="41">
                  <c:v>1.208</c:v>
                </c:pt>
                <c:pt idx="42">
                  <c:v>1.216</c:v>
                </c:pt>
                <c:pt idx="43">
                  <c:v>1.232</c:v>
                </c:pt>
                <c:pt idx="44">
                  <c:v>1.2969999999999999</c:v>
                </c:pt>
                <c:pt idx="45">
                  <c:v>1.29</c:v>
                </c:pt>
                <c:pt idx="46">
                  <c:v>1.3</c:v>
                </c:pt>
                <c:pt idx="47">
                  <c:v>1.3240000000000001</c:v>
                </c:pt>
                <c:pt idx="48">
                  <c:v>1.33</c:v>
                </c:pt>
                <c:pt idx="49">
                  <c:v>1.302</c:v>
                </c:pt>
                <c:pt idx="50">
                  <c:v>1.2929999999999999</c:v>
                </c:pt>
                <c:pt idx="51">
                  <c:v>1.3149999999999999</c:v>
                </c:pt>
                <c:pt idx="52">
                  <c:v>1.4379999999999999</c:v>
                </c:pt>
                <c:pt idx="53">
                  <c:v>1.4079999999999999</c:v>
                </c:pt>
                <c:pt idx="54">
                  <c:v>1.391</c:v>
                </c:pt>
                <c:pt idx="55">
                  <c:v>1.391</c:v>
                </c:pt>
                <c:pt idx="56">
                  <c:v>1.397</c:v>
                </c:pt>
                <c:pt idx="57">
                  <c:v>1.4019999999999999</c:v>
                </c:pt>
                <c:pt idx="58">
                  <c:v>1.393</c:v>
                </c:pt>
                <c:pt idx="59">
                  <c:v>1.3640000000000001</c:v>
                </c:pt>
                <c:pt idx="60">
                  <c:v>1.3660000000000001</c:v>
                </c:pt>
                <c:pt idx="61">
                  <c:v>1.361</c:v>
                </c:pt>
                <c:pt idx="62">
                  <c:v>1.3520000000000001</c:v>
                </c:pt>
                <c:pt idx="63">
                  <c:v>1.381</c:v>
                </c:pt>
                <c:pt idx="64">
                  <c:v>1.3680000000000001</c:v>
                </c:pt>
                <c:pt idx="65">
                  <c:v>1.2490000000000001</c:v>
                </c:pt>
                <c:pt idx="66">
                  <c:v>1.2769999999999999</c:v>
                </c:pt>
                <c:pt idx="67">
                  <c:v>1.3109999999999999</c:v>
                </c:pt>
                <c:pt idx="68">
                  <c:v>1.337</c:v>
                </c:pt>
                <c:pt idx="69">
                  <c:v>1.35</c:v>
                </c:pt>
                <c:pt idx="70">
                  <c:v>1.3580000000000001</c:v>
                </c:pt>
                <c:pt idx="71">
                  <c:v>1.3620000000000001</c:v>
                </c:pt>
                <c:pt idx="72">
                  <c:v>1.399</c:v>
                </c:pt>
                <c:pt idx="73">
                  <c:v>1.454</c:v>
                </c:pt>
                <c:pt idx="74">
                  <c:v>1.46</c:v>
                </c:pt>
                <c:pt idx="75">
                  <c:v>1.5149999999999999</c:v>
                </c:pt>
                <c:pt idx="76">
                  <c:v>1.498</c:v>
                </c:pt>
                <c:pt idx="77">
                  <c:v>1.4930000000000001</c:v>
                </c:pt>
                <c:pt idx="78">
                  <c:v>1.4970000000000001</c:v>
                </c:pt>
                <c:pt idx="79">
                  <c:v>1.538</c:v>
                </c:pt>
                <c:pt idx="80">
                  <c:v>1.629</c:v>
                </c:pt>
                <c:pt idx="81">
                  <c:v>1.621</c:v>
                </c:pt>
                <c:pt idx="82">
                  <c:v>1.601</c:v>
                </c:pt>
                <c:pt idx="83">
                  <c:v>1.583</c:v>
                </c:pt>
                <c:pt idx="84">
                  <c:v>1.5920000000000001</c:v>
                </c:pt>
                <c:pt idx="85">
                  <c:v>1.677</c:v>
                </c:pt>
                <c:pt idx="86">
                  <c:v>1.659</c:v>
                </c:pt>
                <c:pt idx="87">
                  <c:v>1.665</c:v>
                </c:pt>
                <c:pt idx="88">
                  <c:v>1.6679999999999999</c:v>
                </c:pt>
                <c:pt idx="89">
                  <c:v>1.6439999999999999</c:v>
                </c:pt>
                <c:pt idx="90">
                  <c:v>1.625</c:v>
                </c:pt>
                <c:pt idx="91">
                  <c:v>1.6739999999999999</c:v>
                </c:pt>
                <c:pt idx="92">
                  <c:v>1.6160000000000001</c:v>
                </c:pt>
                <c:pt idx="93">
                  <c:v>1.61</c:v>
                </c:pt>
                <c:pt idx="94">
                  <c:v>1.6040000000000001</c:v>
                </c:pt>
                <c:pt idx="95">
                  <c:v>1.5940000000000001</c:v>
                </c:pt>
                <c:pt idx="96">
                  <c:v>1.5640000000000001</c:v>
                </c:pt>
                <c:pt idx="97">
                  <c:v>1.5189999999999999</c:v>
                </c:pt>
                <c:pt idx="98">
                  <c:v>1.532</c:v>
                </c:pt>
                <c:pt idx="99">
                  <c:v>1.5409999999999999</c:v>
                </c:pt>
                <c:pt idx="100">
                  <c:v>1.577</c:v>
                </c:pt>
                <c:pt idx="101">
                  <c:v>1.5640000000000001</c:v>
                </c:pt>
                <c:pt idx="102">
                  <c:v>1.528</c:v>
                </c:pt>
                <c:pt idx="103">
                  <c:v>1.5189999999999999</c:v>
                </c:pt>
                <c:pt idx="104">
                  <c:v>1.4750000000000001</c:v>
                </c:pt>
                <c:pt idx="105">
                  <c:v>1.522</c:v>
                </c:pt>
                <c:pt idx="106">
                  <c:v>1.5529999999999999</c:v>
                </c:pt>
                <c:pt idx="107">
                  <c:v>1.48</c:v>
                </c:pt>
                <c:pt idx="108">
                  <c:v>1.4930000000000001</c:v>
                </c:pt>
                <c:pt idx="109">
                  <c:v>1.5109999999999999</c:v>
                </c:pt>
                <c:pt idx="110">
                  <c:v>1.488</c:v>
                </c:pt>
                <c:pt idx="111">
                  <c:v>1.478</c:v>
                </c:pt>
                <c:pt idx="112">
                  <c:v>1.4750000000000001</c:v>
                </c:pt>
                <c:pt idx="113">
                  <c:v>1.4730000000000001</c:v>
                </c:pt>
                <c:pt idx="114">
                  <c:v>1.498</c:v>
                </c:pt>
                <c:pt idx="115">
                  <c:v>1.46</c:v>
                </c:pt>
                <c:pt idx="116">
                  <c:v>1.45</c:v>
                </c:pt>
                <c:pt idx="117">
                  <c:v>1.444</c:v>
                </c:pt>
                <c:pt idx="118">
                  <c:v>1.4670000000000001</c:v>
                </c:pt>
                <c:pt idx="119">
                  <c:v>1.474</c:v>
                </c:pt>
                <c:pt idx="120">
                  <c:v>1.462</c:v>
                </c:pt>
                <c:pt idx="121">
                  <c:v>1.452</c:v>
                </c:pt>
                <c:pt idx="122">
                  <c:v>1.4670000000000001</c:v>
                </c:pt>
                <c:pt idx="123">
                  <c:v>1.4850000000000001</c:v>
                </c:pt>
                <c:pt idx="124">
                  <c:v>1.48</c:v>
                </c:pt>
                <c:pt idx="125">
                  <c:v>1.48</c:v>
                </c:pt>
                <c:pt idx="126">
                  <c:v>1.4410000000000001</c:v>
                </c:pt>
                <c:pt idx="127">
                  <c:v>1.361</c:v>
                </c:pt>
                <c:pt idx="128">
                  <c:v>1.345</c:v>
                </c:pt>
                <c:pt idx="129">
                  <c:v>1.42</c:v>
                </c:pt>
                <c:pt idx="130">
                  <c:v>1.46</c:v>
                </c:pt>
                <c:pt idx="131">
                  <c:v>1.516</c:v>
                </c:pt>
                <c:pt idx="132">
                  <c:v>1.546</c:v>
                </c:pt>
                <c:pt idx="133">
                  <c:v>1.55</c:v>
                </c:pt>
                <c:pt idx="134">
                  <c:v>1.5129999999999999</c:v>
                </c:pt>
                <c:pt idx="135">
                  <c:v>1.502</c:v>
                </c:pt>
                <c:pt idx="136">
                  <c:v>1.536</c:v>
                </c:pt>
                <c:pt idx="137">
                  <c:v>1.5529999999999999</c:v>
                </c:pt>
                <c:pt idx="138">
                  <c:v>1.583</c:v>
                </c:pt>
                <c:pt idx="139">
                  <c:v>1.514</c:v>
                </c:pt>
                <c:pt idx="140">
                  <c:v>1.55</c:v>
                </c:pt>
                <c:pt idx="141">
                  <c:v>1.5369999999999999</c:v>
                </c:pt>
                <c:pt idx="142">
                  <c:v>1.45</c:v>
                </c:pt>
                <c:pt idx="143">
                  <c:v>1.4279999999999999</c:v>
                </c:pt>
                <c:pt idx="144">
                  <c:v>1.39</c:v>
                </c:pt>
                <c:pt idx="145">
                  <c:v>1.387</c:v>
                </c:pt>
                <c:pt idx="146">
                  <c:v>1.373</c:v>
                </c:pt>
                <c:pt idx="147">
                  <c:v>1.4419999999999999</c:v>
                </c:pt>
                <c:pt idx="148">
                  <c:v>1.4119999999999999</c:v>
                </c:pt>
                <c:pt idx="149">
                  <c:v>1.4279999999999999</c:v>
                </c:pt>
                <c:pt idx="150">
                  <c:v>1.3979999999999999</c:v>
                </c:pt>
                <c:pt idx="151">
                  <c:v>1.41</c:v>
                </c:pt>
                <c:pt idx="152">
                  <c:v>1.4079999999999999</c:v>
                </c:pt>
                <c:pt idx="153">
                  <c:v>1.421</c:v>
                </c:pt>
                <c:pt idx="154">
                  <c:v>1.4039999999999999</c:v>
                </c:pt>
                <c:pt idx="155">
                  <c:v>1.454</c:v>
                </c:pt>
                <c:pt idx="156">
                  <c:v>1.4350000000000001</c:v>
                </c:pt>
                <c:pt idx="157">
                  <c:v>1.381</c:v>
                </c:pt>
                <c:pt idx="158">
                  <c:v>1.38</c:v>
                </c:pt>
                <c:pt idx="159">
                  <c:v>1.331</c:v>
                </c:pt>
                <c:pt idx="160">
                  <c:v>1.2669999999999999</c:v>
                </c:pt>
                <c:pt idx="161">
                  <c:v>1.236</c:v>
                </c:pt>
                <c:pt idx="162">
                  <c:v>1.2629999999999999</c:v>
                </c:pt>
                <c:pt idx="163">
                  <c:v>1.232</c:v>
                </c:pt>
                <c:pt idx="164">
                  <c:v>1.29</c:v>
                </c:pt>
                <c:pt idx="165">
                  <c:v>1.18</c:v>
                </c:pt>
                <c:pt idx="166">
                  <c:v>1.2110000000000001</c:v>
                </c:pt>
                <c:pt idx="167">
                  <c:v>1.198</c:v>
                </c:pt>
                <c:pt idx="168">
                  <c:v>1.1160000000000001</c:v>
                </c:pt>
                <c:pt idx="169">
                  <c:v>1.143</c:v>
                </c:pt>
                <c:pt idx="170">
                  <c:v>1.1819999999999999</c:v>
                </c:pt>
                <c:pt idx="171">
                  <c:v>1.127</c:v>
                </c:pt>
                <c:pt idx="172">
                  <c:v>1.1830000000000001</c:v>
                </c:pt>
                <c:pt idx="173">
                  <c:v>1.194</c:v>
                </c:pt>
                <c:pt idx="174">
                  <c:v>1.1870000000000001</c:v>
                </c:pt>
                <c:pt idx="175">
                  <c:v>1.3140000000000001</c:v>
                </c:pt>
                <c:pt idx="176">
                  <c:v>1.268</c:v>
                </c:pt>
                <c:pt idx="177">
                  <c:v>1.196</c:v>
                </c:pt>
                <c:pt idx="178">
                  <c:v>1.256</c:v>
                </c:pt>
                <c:pt idx="179">
                  <c:v>1.4339999999999999</c:v>
                </c:pt>
                <c:pt idx="180">
                  <c:v>1.3879999999999999</c:v>
                </c:pt>
                <c:pt idx="181">
                  <c:v>1.462</c:v>
                </c:pt>
                <c:pt idx="182">
                  <c:v>1.43</c:v>
                </c:pt>
                <c:pt idx="183">
                  <c:v>1.4079999999999999</c:v>
                </c:pt>
                <c:pt idx="184">
                  <c:v>1.2849999999999999</c:v>
                </c:pt>
                <c:pt idx="185">
                  <c:v>1.266</c:v>
                </c:pt>
                <c:pt idx="186">
                  <c:v>1.3160000000000001</c:v>
                </c:pt>
                <c:pt idx="187">
                  <c:v>1.296</c:v>
                </c:pt>
                <c:pt idx="188">
                  <c:v>1.3260000000000001</c:v>
                </c:pt>
                <c:pt idx="189">
                  <c:v>1.3029999999999999</c:v>
                </c:pt>
                <c:pt idx="190">
                  <c:v>1.329</c:v>
                </c:pt>
                <c:pt idx="191">
                  <c:v>1.302</c:v>
                </c:pt>
                <c:pt idx="192">
                  <c:v>1.3180000000000001</c:v>
                </c:pt>
                <c:pt idx="193">
                  <c:v>1.264</c:v>
                </c:pt>
                <c:pt idx="194">
                  <c:v>1.202</c:v>
                </c:pt>
                <c:pt idx="195">
                  <c:v>1.194</c:v>
                </c:pt>
              </c:numCache>
            </c:numRef>
          </c:val>
          <c:smooth val="0"/>
        </c:ser>
        <c:dLbls>
          <c:showLegendKey val="0"/>
          <c:showVal val="0"/>
          <c:showCatName val="0"/>
          <c:showSerName val="0"/>
          <c:showPercent val="0"/>
          <c:showBubbleSize val="0"/>
        </c:dLbls>
        <c:marker val="1"/>
        <c:smooth val="0"/>
        <c:axId val="145794944"/>
        <c:axId val="145796480"/>
      </c:lineChart>
      <c:dateAx>
        <c:axId val="145794944"/>
        <c:scaling>
          <c:orientation val="minMax"/>
        </c:scaling>
        <c:delete val="0"/>
        <c:axPos val="b"/>
        <c:numFmt formatCode="m/d/yyyy" sourceLinked="1"/>
        <c:majorTickMark val="out"/>
        <c:minorTickMark val="none"/>
        <c:tickLblPos val="nextTo"/>
        <c:txPr>
          <a:bodyPr/>
          <a:lstStyle/>
          <a:p>
            <a:pPr>
              <a:defRPr sz="1000"/>
            </a:pPr>
            <a:endParaRPr lang="ko-KR"/>
          </a:p>
        </c:txPr>
        <c:crossAx val="145796480"/>
        <c:crosses val="autoZero"/>
        <c:auto val="1"/>
        <c:lblOffset val="100"/>
        <c:baseTimeUnit val="days"/>
      </c:dateAx>
      <c:valAx>
        <c:axId val="145796480"/>
        <c:scaling>
          <c:orientation val="minMax"/>
          <c:max val="1.8"/>
          <c:min val="1.1000000000000001"/>
        </c:scaling>
        <c:delete val="0"/>
        <c:axPos val="l"/>
        <c:majorGridlines/>
        <c:numFmt formatCode="0.000" sourceLinked="1"/>
        <c:majorTickMark val="out"/>
        <c:minorTickMark val="none"/>
        <c:tickLblPos val="nextTo"/>
        <c:crossAx val="145794944"/>
        <c:crosses val="autoZero"/>
        <c:crossBetween val="between"/>
      </c:valAx>
    </c:plotArea>
    <c:plotVisOnly val="1"/>
    <c:dispBlanksAs val="gap"/>
    <c:showDLblsOverMax val="0"/>
  </c:chart>
  <c:spPr>
    <a:ln w="57150">
      <a:solidFill>
        <a:sysClr val="windowText" lastClr="000000"/>
      </a:solidFill>
    </a:ln>
  </c:spPr>
  <c:printSettings>
    <c:headerFooter/>
    <c:pageMargins b="0.75000000000000722" l="0.70000000000000062" r="0.70000000000000062" t="0.75000000000000722"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국고채권 </a:t>
            </a:r>
            <a:r>
              <a:rPr lang="en-US" altLang="ko-KR" sz="1200"/>
              <a:t>10</a:t>
            </a:r>
            <a:r>
              <a:rPr lang="ko-KR" altLang="en-US" sz="1200"/>
              <a:t>년</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249"/>
          <c:y val="0.13467441910240224"/>
          <c:w val="0.78423494914754066"/>
          <c:h val="0.62253717418313981"/>
        </c:manualLayout>
      </c:layout>
      <c:lineChart>
        <c:grouping val="standard"/>
        <c:varyColors val="0"/>
        <c:ser>
          <c:idx val="0"/>
          <c:order val="0"/>
          <c:marker>
            <c:symbol val="none"/>
          </c:marker>
          <c:cat>
            <c:numRef>
              <c:f>매물!$R$4:$R$199</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43830</c:v>
                </c:pt>
                <c:pt idx="126">
                  <c:v>43832</c:v>
                </c:pt>
                <c:pt idx="127">
                  <c:v>43833</c:v>
                </c:pt>
                <c:pt idx="128">
                  <c:v>43836</c:v>
                </c:pt>
                <c:pt idx="129">
                  <c:v>43837</c:v>
                </c:pt>
                <c:pt idx="130">
                  <c:v>43838</c:v>
                </c:pt>
                <c:pt idx="131">
                  <c:v>43839</c:v>
                </c:pt>
                <c:pt idx="132">
                  <c:v>43840</c:v>
                </c:pt>
                <c:pt idx="133">
                  <c:v>43843</c:v>
                </c:pt>
                <c:pt idx="134">
                  <c:v>43844</c:v>
                </c:pt>
                <c:pt idx="135">
                  <c:v>43845</c:v>
                </c:pt>
                <c:pt idx="136">
                  <c:v>43846</c:v>
                </c:pt>
                <c:pt idx="137">
                  <c:v>43847</c:v>
                </c:pt>
                <c:pt idx="138">
                  <c:v>43850</c:v>
                </c:pt>
                <c:pt idx="139">
                  <c:v>43851</c:v>
                </c:pt>
                <c:pt idx="140">
                  <c:v>43852</c:v>
                </c:pt>
                <c:pt idx="141">
                  <c:v>43853</c:v>
                </c:pt>
                <c:pt idx="142">
                  <c:v>43858</c:v>
                </c:pt>
                <c:pt idx="143">
                  <c:v>43859</c:v>
                </c:pt>
                <c:pt idx="144">
                  <c:v>43860</c:v>
                </c:pt>
                <c:pt idx="145">
                  <c:v>43861</c:v>
                </c:pt>
                <c:pt idx="146">
                  <c:v>43864</c:v>
                </c:pt>
                <c:pt idx="147">
                  <c:v>43865</c:v>
                </c:pt>
                <c:pt idx="148">
                  <c:v>43866</c:v>
                </c:pt>
                <c:pt idx="149">
                  <c:v>43867</c:v>
                </c:pt>
                <c:pt idx="150">
                  <c:v>43868</c:v>
                </c:pt>
                <c:pt idx="151">
                  <c:v>43871</c:v>
                </c:pt>
                <c:pt idx="152">
                  <c:v>43872</c:v>
                </c:pt>
                <c:pt idx="153">
                  <c:v>43873</c:v>
                </c:pt>
                <c:pt idx="154">
                  <c:v>43874</c:v>
                </c:pt>
                <c:pt idx="155">
                  <c:v>43875</c:v>
                </c:pt>
                <c:pt idx="156">
                  <c:v>43878</c:v>
                </c:pt>
                <c:pt idx="157">
                  <c:v>43879</c:v>
                </c:pt>
                <c:pt idx="158">
                  <c:v>43880</c:v>
                </c:pt>
                <c:pt idx="159">
                  <c:v>43881</c:v>
                </c:pt>
                <c:pt idx="160">
                  <c:v>43882</c:v>
                </c:pt>
                <c:pt idx="161">
                  <c:v>43885</c:v>
                </c:pt>
                <c:pt idx="162">
                  <c:v>43886</c:v>
                </c:pt>
                <c:pt idx="163">
                  <c:v>43887</c:v>
                </c:pt>
                <c:pt idx="164">
                  <c:v>43888</c:v>
                </c:pt>
                <c:pt idx="165">
                  <c:v>43889</c:v>
                </c:pt>
                <c:pt idx="166">
                  <c:v>43892</c:v>
                </c:pt>
                <c:pt idx="167">
                  <c:v>43893</c:v>
                </c:pt>
                <c:pt idx="168">
                  <c:v>43894</c:v>
                </c:pt>
                <c:pt idx="169">
                  <c:v>43895</c:v>
                </c:pt>
                <c:pt idx="170">
                  <c:v>43896</c:v>
                </c:pt>
                <c:pt idx="171">
                  <c:v>43899</c:v>
                </c:pt>
                <c:pt idx="172">
                  <c:v>43900</c:v>
                </c:pt>
                <c:pt idx="173">
                  <c:v>43901</c:v>
                </c:pt>
                <c:pt idx="174">
                  <c:v>43902</c:v>
                </c:pt>
                <c:pt idx="175">
                  <c:v>43903</c:v>
                </c:pt>
                <c:pt idx="176">
                  <c:v>43906</c:v>
                </c:pt>
                <c:pt idx="177">
                  <c:v>43907</c:v>
                </c:pt>
                <c:pt idx="178">
                  <c:v>43908</c:v>
                </c:pt>
                <c:pt idx="179">
                  <c:v>43909</c:v>
                </c:pt>
                <c:pt idx="180">
                  <c:v>43910</c:v>
                </c:pt>
                <c:pt idx="181">
                  <c:v>43913</c:v>
                </c:pt>
                <c:pt idx="182">
                  <c:v>43914</c:v>
                </c:pt>
                <c:pt idx="183">
                  <c:v>43915</c:v>
                </c:pt>
                <c:pt idx="184">
                  <c:v>43916</c:v>
                </c:pt>
                <c:pt idx="185">
                  <c:v>43917</c:v>
                </c:pt>
                <c:pt idx="186">
                  <c:v>43920</c:v>
                </c:pt>
                <c:pt idx="187">
                  <c:v>43921</c:v>
                </c:pt>
                <c:pt idx="188">
                  <c:v>43922</c:v>
                </c:pt>
                <c:pt idx="189">
                  <c:v>43923</c:v>
                </c:pt>
                <c:pt idx="190">
                  <c:v>43924</c:v>
                </c:pt>
                <c:pt idx="191">
                  <c:v>43927</c:v>
                </c:pt>
                <c:pt idx="192">
                  <c:v>43928</c:v>
                </c:pt>
                <c:pt idx="193">
                  <c:v>43929</c:v>
                </c:pt>
                <c:pt idx="194">
                  <c:v>43930</c:v>
                </c:pt>
                <c:pt idx="195">
                  <c:v>43931</c:v>
                </c:pt>
              </c:numCache>
            </c:numRef>
          </c:cat>
          <c:val>
            <c:numRef>
              <c:f>매물!$S$4:$S$199</c:f>
              <c:numCache>
                <c:formatCode>0.000</c:formatCode>
                <c:ptCount val="196"/>
                <c:pt idx="0">
                  <c:v>1.6080000000000001</c:v>
                </c:pt>
                <c:pt idx="1">
                  <c:v>1.5860000000000001</c:v>
                </c:pt>
                <c:pt idx="2">
                  <c:v>1.534</c:v>
                </c:pt>
                <c:pt idx="3">
                  <c:v>1.5229999999999999</c:v>
                </c:pt>
                <c:pt idx="4">
                  <c:v>1.5329999999999999</c:v>
                </c:pt>
                <c:pt idx="5">
                  <c:v>1.53</c:v>
                </c:pt>
                <c:pt idx="6">
                  <c:v>1.538</c:v>
                </c:pt>
                <c:pt idx="7">
                  <c:v>1.5620000000000001</c:v>
                </c:pt>
                <c:pt idx="8">
                  <c:v>1.5469999999999999</c:v>
                </c:pt>
                <c:pt idx="9">
                  <c:v>1.569</c:v>
                </c:pt>
                <c:pt idx="10">
                  <c:v>1.5820000000000001</c:v>
                </c:pt>
                <c:pt idx="11">
                  <c:v>1.573</c:v>
                </c:pt>
                <c:pt idx="12">
                  <c:v>1.546</c:v>
                </c:pt>
                <c:pt idx="13">
                  <c:v>1.472</c:v>
                </c:pt>
                <c:pt idx="14">
                  <c:v>1.456</c:v>
                </c:pt>
                <c:pt idx="15">
                  <c:v>1.4650000000000001</c:v>
                </c:pt>
                <c:pt idx="16">
                  <c:v>1.472</c:v>
                </c:pt>
                <c:pt idx="17">
                  <c:v>1.4650000000000001</c:v>
                </c:pt>
                <c:pt idx="18">
                  <c:v>1.431</c:v>
                </c:pt>
                <c:pt idx="19">
                  <c:v>1.4259999999999999</c:v>
                </c:pt>
                <c:pt idx="20">
                  <c:v>1.4119999999999999</c:v>
                </c:pt>
                <c:pt idx="21">
                  <c:v>1.409</c:v>
                </c:pt>
                <c:pt idx="22">
                  <c:v>1.39</c:v>
                </c:pt>
                <c:pt idx="23">
                  <c:v>1.41</c:v>
                </c:pt>
                <c:pt idx="24">
                  <c:v>1.33</c:v>
                </c:pt>
                <c:pt idx="25">
                  <c:v>1.2529999999999999</c:v>
                </c:pt>
                <c:pt idx="26">
                  <c:v>1.256</c:v>
                </c:pt>
                <c:pt idx="27">
                  <c:v>1.2509999999999999</c:v>
                </c:pt>
                <c:pt idx="28">
                  <c:v>1.27</c:v>
                </c:pt>
                <c:pt idx="29">
                  <c:v>1.286</c:v>
                </c:pt>
                <c:pt idx="30">
                  <c:v>1.2849999999999999</c:v>
                </c:pt>
                <c:pt idx="31">
                  <c:v>1.2290000000000001</c:v>
                </c:pt>
                <c:pt idx="32">
                  <c:v>1.2310000000000001</c:v>
                </c:pt>
                <c:pt idx="33">
                  <c:v>1.1719999999999999</c:v>
                </c:pt>
                <c:pt idx="34">
                  <c:v>1.1839999999999999</c:v>
                </c:pt>
                <c:pt idx="35">
                  <c:v>1.198</c:v>
                </c:pt>
                <c:pt idx="36">
                  <c:v>1.2769999999999999</c:v>
                </c:pt>
                <c:pt idx="37">
                  <c:v>1.2290000000000001</c:v>
                </c:pt>
                <c:pt idx="38">
                  <c:v>1.2609999999999999</c:v>
                </c:pt>
                <c:pt idx="39">
                  <c:v>1.1910000000000001</c:v>
                </c:pt>
                <c:pt idx="40">
                  <c:v>1.238</c:v>
                </c:pt>
                <c:pt idx="41">
                  <c:v>1.244</c:v>
                </c:pt>
                <c:pt idx="42">
                  <c:v>1.248</c:v>
                </c:pt>
                <c:pt idx="43">
                  <c:v>1.276</c:v>
                </c:pt>
                <c:pt idx="44">
                  <c:v>1.3440000000000001</c:v>
                </c:pt>
                <c:pt idx="45">
                  <c:v>1.331</c:v>
                </c:pt>
                <c:pt idx="46">
                  <c:v>1.3440000000000001</c:v>
                </c:pt>
                <c:pt idx="47">
                  <c:v>1.367</c:v>
                </c:pt>
                <c:pt idx="48">
                  <c:v>1.381</c:v>
                </c:pt>
                <c:pt idx="49">
                  <c:v>1.353</c:v>
                </c:pt>
                <c:pt idx="50">
                  <c:v>1.37</c:v>
                </c:pt>
                <c:pt idx="51">
                  <c:v>1.397</c:v>
                </c:pt>
                <c:pt idx="52">
                  <c:v>1.536</c:v>
                </c:pt>
                <c:pt idx="53">
                  <c:v>1.5</c:v>
                </c:pt>
                <c:pt idx="54">
                  <c:v>1.468</c:v>
                </c:pt>
                <c:pt idx="55">
                  <c:v>1.4630000000000001</c:v>
                </c:pt>
                <c:pt idx="56">
                  <c:v>1.4550000000000001</c:v>
                </c:pt>
                <c:pt idx="57">
                  <c:v>1.462</c:v>
                </c:pt>
                <c:pt idx="58">
                  <c:v>1.454</c:v>
                </c:pt>
                <c:pt idx="59">
                  <c:v>1.4239999999999999</c:v>
                </c:pt>
                <c:pt idx="60">
                  <c:v>1.4330000000000001</c:v>
                </c:pt>
                <c:pt idx="61">
                  <c:v>1.4379999999999999</c:v>
                </c:pt>
                <c:pt idx="62">
                  <c:v>1.456</c:v>
                </c:pt>
                <c:pt idx="63">
                  <c:v>1.498</c:v>
                </c:pt>
                <c:pt idx="64">
                  <c:v>1.4970000000000001</c:v>
                </c:pt>
                <c:pt idx="65">
                  <c:v>1.373</c:v>
                </c:pt>
                <c:pt idx="66">
                  <c:v>1.3859999999999999</c:v>
                </c:pt>
                <c:pt idx="67">
                  <c:v>1.429</c:v>
                </c:pt>
                <c:pt idx="68">
                  <c:v>1.4590000000000001</c:v>
                </c:pt>
                <c:pt idx="69">
                  <c:v>1.488</c:v>
                </c:pt>
                <c:pt idx="70">
                  <c:v>1.488</c:v>
                </c:pt>
                <c:pt idx="71">
                  <c:v>1.4990000000000001</c:v>
                </c:pt>
                <c:pt idx="72">
                  <c:v>1.53</c:v>
                </c:pt>
                <c:pt idx="73">
                  <c:v>1.5780000000000001</c:v>
                </c:pt>
                <c:pt idx="74">
                  <c:v>1.587</c:v>
                </c:pt>
                <c:pt idx="75">
                  <c:v>1.66</c:v>
                </c:pt>
                <c:pt idx="76">
                  <c:v>1.667</c:v>
                </c:pt>
                <c:pt idx="77">
                  <c:v>1.6539999999999999</c:v>
                </c:pt>
                <c:pt idx="78">
                  <c:v>1.641</c:v>
                </c:pt>
                <c:pt idx="79">
                  <c:v>1.677</c:v>
                </c:pt>
                <c:pt idx="80">
                  <c:v>1.7649999999999999</c:v>
                </c:pt>
                <c:pt idx="81">
                  <c:v>1.7769999999999999</c:v>
                </c:pt>
                <c:pt idx="82">
                  <c:v>1.7529999999999999</c:v>
                </c:pt>
                <c:pt idx="83">
                  <c:v>1.728</c:v>
                </c:pt>
                <c:pt idx="84">
                  <c:v>1.732</c:v>
                </c:pt>
                <c:pt idx="85">
                  <c:v>1.827</c:v>
                </c:pt>
                <c:pt idx="86">
                  <c:v>1.8169999999999999</c:v>
                </c:pt>
                <c:pt idx="87">
                  <c:v>1.82</c:v>
                </c:pt>
                <c:pt idx="88">
                  <c:v>1.8220000000000001</c:v>
                </c:pt>
                <c:pt idx="89">
                  <c:v>1.8029999999999999</c:v>
                </c:pt>
                <c:pt idx="90">
                  <c:v>1.788</c:v>
                </c:pt>
                <c:pt idx="91">
                  <c:v>1.8420000000000001</c:v>
                </c:pt>
                <c:pt idx="92">
                  <c:v>1.7869999999999999</c:v>
                </c:pt>
                <c:pt idx="93">
                  <c:v>1.7849999999999999</c:v>
                </c:pt>
                <c:pt idx="94">
                  <c:v>1.79</c:v>
                </c:pt>
                <c:pt idx="95">
                  <c:v>1.7809999999999999</c:v>
                </c:pt>
                <c:pt idx="96">
                  <c:v>1.734</c:v>
                </c:pt>
                <c:pt idx="97">
                  <c:v>1.671</c:v>
                </c:pt>
                <c:pt idx="98">
                  <c:v>1.6719999999999999</c:v>
                </c:pt>
                <c:pt idx="99">
                  <c:v>1.6870000000000001</c:v>
                </c:pt>
                <c:pt idx="100">
                  <c:v>1.7250000000000001</c:v>
                </c:pt>
                <c:pt idx="101">
                  <c:v>1.7070000000000001</c:v>
                </c:pt>
                <c:pt idx="102">
                  <c:v>1.671</c:v>
                </c:pt>
                <c:pt idx="103">
                  <c:v>1.667</c:v>
                </c:pt>
                <c:pt idx="104">
                  <c:v>1.63</c:v>
                </c:pt>
                <c:pt idx="105">
                  <c:v>1.6879999999999999</c:v>
                </c:pt>
                <c:pt idx="106">
                  <c:v>1.736</c:v>
                </c:pt>
                <c:pt idx="107">
                  <c:v>1.657</c:v>
                </c:pt>
                <c:pt idx="108">
                  <c:v>1.661</c:v>
                </c:pt>
                <c:pt idx="109">
                  <c:v>1.68</c:v>
                </c:pt>
                <c:pt idx="110">
                  <c:v>1.6639999999999999</c:v>
                </c:pt>
                <c:pt idx="111">
                  <c:v>1.6160000000000001</c:v>
                </c:pt>
                <c:pt idx="112">
                  <c:v>1.621</c:v>
                </c:pt>
                <c:pt idx="113">
                  <c:v>1.619</c:v>
                </c:pt>
                <c:pt idx="114">
                  <c:v>1.649</c:v>
                </c:pt>
                <c:pt idx="115">
                  <c:v>1.6120000000000001</c:v>
                </c:pt>
                <c:pt idx="116">
                  <c:v>1.605</c:v>
                </c:pt>
                <c:pt idx="117">
                  <c:v>1.6060000000000001</c:v>
                </c:pt>
                <c:pt idx="118">
                  <c:v>1.655</c:v>
                </c:pt>
                <c:pt idx="119">
                  <c:v>1.673</c:v>
                </c:pt>
                <c:pt idx="120">
                  <c:v>1.6419999999999999</c:v>
                </c:pt>
                <c:pt idx="121">
                  <c:v>1.631</c:v>
                </c:pt>
                <c:pt idx="122">
                  <c:v>1.641</c:v>
                </c:pt>
                <c:pt idx="123">
                  <c:v>1.6830000000000001</c:v>
                </c:pt>
                <c:pt idx="124">
                  <c:v>1.6830000000000001</c:v>
                </c:pt>
                <c:pt idx="125">
                  <c:v>1.6830000000000001</c:v>
                </c:pt>
                <c:pt idx="126">
                  <c:v>1.6379999999999999</c:v>
                </c:pt>
                <c:pt idx="127">
                  <c:v>1.5549999999999999</c:v>
                </c:pt>
                <c:pt idx="128">
                  <c:v>1.5409999999999999</c:v>
                </c:pt>
                <c:pt idx="129">
                  <c:v>1.613</c:v>
                </c:pt>
                <c:pt idx="130">
                  <c:v>1.63</c:v>
                </c:pt>
                <c:pt idx="131">
                  <c:v>1.6870000000000001</c:v>
                </c:pt>
                <c:pt idx="132">
                  <c:v>1.706</c:v>
                </c:pt>
                <c:pt idx="133">
                  <c:v>1.7290000000000001</c:v>
                </c:pt>
                <c:pt idx="134">
                  <c:v>1.716</c:v>
                </c:pt>
                <c:pt idx="135">
                  <c:v>1.6950000000000001</c:v>
                </c:pt>
                <c:pt idx="136">
                  <c:v>1.7010000000000001</c:v>
                </c:pt>
                <c:pt idx="137">
                  <c:v>1.7410000000000001</c:v>
                </c:pt>
                <c:pt idx="138">
                  <c:v>1.762</c:v>
                </c:pt>
                <c:pt idx="139">
                  <c:v>1.6890000000000001</c:v>
                </c:pt>
                <c:pt idx="140">
                  <c:v>1.7230000000000001</c:v>
                </c:pt>
                <c:pt idx="141">
                  <c:v>1.704</c:v>
                </c:pt>
                <c:pt idx="142">
                  <c:v>1.603</c:v>
                </c:pt>
                <c:pt idx="143">
                  <c:v>1.5820000000000001</c:v>
                </c:pt>
                <c:pt idx="144">
                  <c:v>1.5529999999999999</c:v>
                </c:pt>
                <c:pt idx="145">
                  <c:v>1.5580000000000001</c:v>
                </c:pt>
                <c:pt idx="146">
                  <c:v>1.5469999999999999</c:v>
                </c:pt>
                <c:pt idx="147">
                  <c:v>1.6279999999999999</c:v>
                </c:pt>
                <c:pt idx="148">
                  <c:v>1.601</c:v>
                </c:pt>
                <c:pt idx="149">
                  <c:v>1.63</c:v>
                </c:pt>
                <c:pt idx="150">
                  <c:v>1.601</c:v>
                </c:pt>
                <c:pt idx="151">
                  <c:v>1.603</c:v>
                </c:pt>
                <c:pt idx="152">
                  <c:v>1.6020000000000001</c:v>
                </c:pt>
                <c:pt idx="153">
                  <c:v>1.613</c:v>
                </c:pt>
                <c:pt idx="154">
                  <c:v>1.609</c:v>
                </c:pt>
                <c:pt idx="155">
                  <c:v>1.653</c:v>
                </c:pt>
                <c:pt idx="156">
                  <c:v>1.6220000000000001</c:v>
                </c:pt>
                <c:pt idx="157">
                  <c:v>1.56</c:v>
                </c:pt>
                <c:pt idx="158">
                  <c:v>1.5589999999999999</c:v>
                </c:pt>
                <c:pt idx="159">
                  <c:v>1.5149999999999999</c:v>
                </c:pt>
                <c:pt idx="160">
                  <c:v>1.4430000000000001</c:v>
                </c:pt>
                <c:pt idx="161">
                  <c:v>1.4159999999999999</c:v>
                </c:pt>
                <c:pt idx="162">
                  <c:v>1.429</c:v>
                </c:pt>
                <c:pt idx="163">
                  <c:v>1.395</c:v>
                </c:pt>
                <c:pt idx="164">
                  <c:v>1.4430000000000001</c:v>
                </c:pt>
                <c:pt idx="165">
                  <c:v>1.333</c:v>
                </c:pt>
                <c:pt idx="166">
                  <c:v>1.3720000000000001</c:v>
                </c:pt>
                <c:pt idx="167">
                  <c:v>1.371</c:v>
                </c:pt>
                <c:pt idx="168">
                  <c:v>1.2989999999999999</c:v>
                </c:pt>
                <c:pt idx="169">
                  <c:v>1.337</c:v>
                </c:pt>
                <c:pt idx="170">
                  <c:v>1.37</c:v>
                </c:pt>
                <c:pt idx="171">
                  <c:v>1.286</c:v>
                </c:pt>
                <c:pt idx="172">
                  <c:v>1.355</c:v>
                </c:pt>
                <c:pt idx="173">
                  <c:v>1.369</c:v>
                </c:pt>
                <c:pt idx="174">
                  <c:v>1.387</c:v>
                </c:pt>
                <c:pt idx="175">
                  <c:v>1.57</c:v>
                </c:pt>
                <c:pt idx="176">
                  <c:v>1.524</c:v>
                </c:pt>
                <c:pt idx="177">
                  <c:v>1.4410000000000001</c:v>
                </c:pt>
                <c:pt idx="178">
                  <c:v>1.502</c:v>
                </c:pt>
                <c:pt idx="179">
                  <c:v>1.657</c:v>
                </c:pt>
                <c:pt idx="180">
                  <c:v>1.611</c:v>
                </c:pt>
                <c:pt idx="181">
                  <c:v>1.718</c:v>
                </c:pt>
                <c:pt idx="182">
                  <c:v>1.708</c:v>
                </c:pt>
                <c:pt idx="183">
                  <c:v>1.647</c:v>
                </c:pt>
                <c:pt idx="184">
                  <c:v>1.502</c:v>
                </c:pt>
                <c:pt idx="185">
                  <c:v>1.532</c:v>
                </c:pt>
                <c:pt idx="186">
                  <c:v>1.5620000000000001</c:v>
                </c:pt>
                <c:pt idx="187">
                  <c:v>1.5509999999999999</c:v>
                </c:pt>
                <c:pt idx="188">
                  <c:v>1.5449999999999999</c:v>
                </c:pt>
                <c:pt idx="189">
                  <c:v>1.518</c:v>
                </c:pt>
                <c:pt idx="190">
                  <c:v>1.548</c:v>
                </c:pt>
                <c:pt idx="191">
                  <c:v>1.5429999999999999</c:v>
                </c:pt>
                <c:pt idx="192">
                  <c:v>1.58</c:v>
                </c:pt>
                <c:pt idx="193">
                  <c:v>1.5109999999999999</c:v>
                </c:pt>
                <c:pt idx="194">
                  <c:v>1.4379999999999999</c:v>
                </c:pt>
                <c:pt idx="195">
                  <c:v>1.444</c:v>
                </c:pt>
              </c:numCache>
            </c:numRef>
          </c:val>
          <c:smooth val="0"/>
        </c:ser>
        <c:dLbls>
          <c:showLegendKey val="0"/>
          <c:showVal val="0"/>
          <c:showCatName val="0"/>
          <c:showSerName val="0"/>
          <c:showPercent val="0"/>
          <c:showBubbleSize val="0"/>
        </c:dLbls>
        <c:marker val="1"/>
        <c:smooth val="0"/>
        <c:axId val="145890304"/>
        <c:axId val="145908480"/>
      </c:lineChart>
      <c:dateAx>
        <c:axId val="145890304"/>
        <c:scaling>
          <c:orientation val="minMax"/>
        </c:scaling>
        <c:delete val="0"/>
        <c:axPos val="b"/>
        <c:numFmt formatCode="m/d/yyyy" sourceLinked="1"/>
        <c:majorTickMark val="out"/>
        <c:minorTickMark val="none"/>
        <c:tickLblPos val="nextTo"/>
        <c:txPr>
          <a:bodyPr/>
          <a:lstStyle/>
          <a:p>
            <a:pPr>
              <a:defRPr sz="1000"/>
            </a:pPr>
            <a:endParaRPr lang="ko-KR"/>
          </a:p>
        </c:txPr>
        <c:crossAx val="145908480"/>
        <c:crosses val="autoZero"/>
        <c:auto val="1"/>
        <c:lblOffset val="100"/>
        <c:baseTimeUnit val="days"/>
      </c:dateAx>
      <c:valAx>
        <c:axId val="145908480"/>
        <c:scaling>
          <c:orientation val="minMax"/>
          <c:max val="2"/>
          <c:min val="1"/>
        </c:scaling>
        <c:delete val="0"/>
        <c:axPos val="l"/>
        <c:majorGridlines/>
        <c:numFmt formatCode="0.000" sourceLinked="1"/>
        <c:majorTickMark val="out"/>
        <c:minorTickMark val="none"/>
        <c:tickLblPos val="nextTo"/>
        <c:crossAx val="145890304"/>
        <c:crosses val="autoZero"/>
        <c:crossBetween val="between"/>
      </c:valAx>
    </c:plotArea>
    <c:plotVisOnly val="1"/>
    <c:dispBlanksAs val="gap"/>
    <c:showDLblsOverMax val="0"/>
  </c:chart>
  <c:spPr>
    <a:ln w="57150">
      <a:solidFill>
        <a:sysClr val="windowText" lastClr="000000"/>
      </a:solidFill>
    </a:ln>
  </c:spPr>
  <c:printSettings>
    <c:headerFooter/>
    <c:pageMargins b="0.75000000000000744" l="0.70000000000000062" r="0.70000000000000062" t="0.75000000000000744"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963978456703258"/>
          <c:y val="0.13467441910240224"/>
          <c:w val="0.78423494914754044"/>
          <c:h val="0.62253717418313981"/>
        </c:manualLayout>
      </c:layout>
      <c:lineChart>
        <c:grouping val="standard"/>
        <c:varyColors val="0"/>
        <c:ser>
          <c:idx val="0"/>
          <c:order val="0"/>
          <c:marker>
            <c:symbol val="none"/>
          </c:marker>
          <c:cat>
            <c:numRef>
              <c:f>매물!$T$4:$T$134</c:f>
              <c:numCache>
                <c:formatCode>m/d/yyyy</c:formatCode>
                <c:ptCount val="131"/>
              </c:numCache>
            </c:numRef>
          </c:cat>
          <c:val>
            <c:numRef>
              <c:f>매물!$U$4:$U$134</c:f>
              <c:numCache>
                <c:formatCode>#,#00</c:formatCode>
                <c:ptCount val="131"/>
              </c:numCache>
            </c:numRef>
          </c:val>
          <c:smooth val="0"/>
        </c:ser>
        <c:dLbls>
          <c:showLegendKey val="0"/>
          <c:showVal val="0"/>
          <c:showCatName val="0"/>
          <c:showSerName val="0"/>
          <c:showPercent val="0"/>
          <c:showBubbleSize val="0"/>
        </c:dLbls>
        <c:marker val="1"/>
        <c:smooth val="0"/>
        <c:axId val="145932672"/>
        <c:axId val="145934208"/>
      </c:lineChart>
      <c:catAx>
        <c:axId val="145932672"/>
        <c:scaling>
          <c:orientation val="minMax"/>
        </c:scaling>
        <c:delete val="0"/>
        <c:axPos val="b"/>
        <c:numFmt formatCode="m/d/yyyy" sourceLinked="1"/>
        <c:majorTickMark val="out"/>
        <c:minorTickMark val="none"/>
        <c:tickLblPos val="nextTo"/>
        <c:txPr>
          <a:bodyPr/>
          <a:lstStyle/>
          <a:p>
            <a:pPr>
              <a:defRPr sz="1000"/>
            </a:pPr>
            <a:endParaRPr lang="ko-KR"/>
          </a:p>
        </c:txPr>
        <c:crossAx val="145934208"/>
        <c:crosses val="autoZero"/>
        <c:auto val="1"/>
        <c:lblAlgn val="ctr"/>
        <c:lblOffset val="100"/>
        <c:noMultiLvlLbl val="0"/>
      </c:catAx>
      <c:valAx>
        <c:axId val="145934208"/>
        <c:scaling>
          <c:orientation val="minMax"/>
          <c:max val="64000"/>
          <c:min val="51000"/>
        </c:scaling>
        <c:delete val="0"/>
        <c:axPos val="l"/>
        <c:majorGridlines/>
        <c:numFmt formatCode="#,#00" sourceLinked="1"/>
        <c:majorTickMark val="out"/>
        <c:minorTickMark val="none"/>
        <c:tickLblPos val="nextTo"/>
        <c:crossAx val="145932672"/>
        <c:crosses val="autoZero"/>
        <c:crossBetween val="between"/>
      </c:valAx>
    </c:plotArea>
    <c:plotVisOnly val="1"/>
    <c:dispBlanksAs val="gap"/>
    <c:showDLblsOverMax val="0"/>
  </c:chart>
  <c:spPr>
    <a:ln w="57150">
      <a:solidFill>
        <a:sysClr val="windowText" lastClr="000000"/>
      </a:solidFill>
    </a:ln>
  </c:spPr>
  <c:printSettings>
    <c:headerFooter/>
    <c:pageMargins b="0.75000000000000766" l="0.70000000000000062" r="0.70000000000000062" t="0.75000000000000766"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확인'!$D$5:$D$24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확인'!$E$5:$E$24</c:f>
              <c:numCache>
                <c:formatCode>#,#00.00</c:formatCode>
                <c:ptCount val="20"/>
                <c:pt idx="0">
                  <c:v>10548.8</c:v>
                </c:pt>
                <c:pt idx="1">
                  <c:v>12178.7</c:v>
                </c:pt>
                <c:pt idx="2">
                  <c:v>11484.4</c:v>
                </c:pt>
                <c:pt idx="3">
                  <c:v>13114.6</c:v>
                </c:pt>
                <c:pt idx="4">
                  <c:v>14618.2</c:v>
                </c:pt>
                <c:pt idx="5">
                  <c:v>16476.900000000001</c:v>
                </c:pt>
                <c:pt idx="6">
                  <c:v>19261.8</c:v>
                </c:pt>
                <c:pt idx="7">
                  <c:v>21663.7</c:v>
                </c:pt>
                <c:pt idx="8">
                  <c:v>24026.799999999999</c:v>
                </c:pt>
                <c:pt idx="9">
                  <c:v>21345.3</c:v>
                </c:pt>
                <c:pt idx="10">
                  <c:v>19122.099999999999</c:v>
                </c:pt>
                <c:pt idx="11">
                  <c:v>23117.7</c:v>
                </c:pt>
                <c:pt idx="12">
                  <c:v>25255.8</c:v>
                </c:pt>
                <c:pt idx="13">
                  <c:v>25723.7</c:v>
                </c:pt>
                <c:pt idx="14">
                  <c:v>27351.3</c:v>
                </c:pt>
                <c:pt idx="15">
                  <c:v>29383.9</c:v>
                </c:pt>
                <c:pt idx="16">
                  <c:v>28813.599999999999</c:v>
                </c:pt>
                <c:pt idx="17">
                  <c:v>29394.3</c:v>
                </c:pt>
                <c:pt idx="18">
                  <c:v>31734.1</c:v>
                </c:pt>
                <c:pt idx="19">
                  <c:v>33433.599999999999</c:v>
                </c:pt>
              </c:numCache>
            </c:numRef>
          </c:val>
          <c:smooth val="0"/>
        </c:ser>
        <c:dLbls>
          <c:showLegendKey val="0"/>
          <c:showVal val="0"/>
          <c:showCatName val="0"/>
          <c:showSerName val="0"/>
          <c:showPercent val="0"/>
          <c:showBubbleSize val="0"/>
        </c:dLbls>
        <c:marker val="1"/>
        <c:smooth val="0"/>
        <c:axId val="138950528"/>
        <c:axId val="138952064"/>
      </c:lineChart>
      <c:catAx>
        <c:axId val="138950528"/>
        <c:scaling>
          <c:orientation val="minMax"/>
        </c:scaling>
        <c:delete val="0"/>
        <c:axPos val="b"/>
        <c:majorTickMark val="out"/>
        <c:minorTickMark val="none"/>
        <c:tickLblPos val="nextTo"/>
        <c:crossAx val="138952064"/>
        <c:crosses val="autoZero"/>
        <c:auto val="1"/>
        <c:lblAlgn val="ctr"/>
        <c:lblOffset val="100"/>
        <c:noMultiLvlLbl val="0"/>
      </c:catAx>
      <c:valAx>
        <c:axId val="138952064"/>
        <c:scaling>
          <c:orientation val="minMax"/>
          <c:max val="36000"/>
          <c:min val="10000"/>
        </c:scaling>
        <c:delete val="0"/>
        <c:axPos val="l"/>
        <c:majorGridlines/>
        <c:numFmt formatCode="#,#00.00" sourceLinked="1"/>
        <c:majorTickMark val="out"/>
        <c:minorTickMark val="none"/>
        <c:tickLblPos val="nextTo"/>
        <c:crossAx val="138950528"/>
        <c:crosses val="autoZero"/>
        <c:crossBetween val="between"/>
      </c:valAx>
    </c:plotArea>
    <c:plotVisOnly val="1"/>
    <c:dispBlanksAs val="gap"/>
    <c:showDLblsOverMax val="0"/>
  </c:chart>
  <c:printSettings>
    <c:headerFooter/>
    <c:pageMargins b="0.75000000000000322" l="0.70000000000000062" r="0.70000000000000062" t="0.750000000000003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ko-KR" altLang="en-US" sz="1000"/>
              <a:t>고객예탁금</a:t>
            </a:r>
          </a:p>
        </c:rich>
      </c:tx>
      <c:layout/>
      <c:overlay val="0"/>
    </c:title>
    <c:autoTitleDeleted val="0"/>
    <c:plotArea>
      <c:layout/>
      <c:lineChart>
        <c:grouping val="stacked"/>
        <c:varyColors val="0"/>
        <c:ser>
          <c:idx val="0"/>
          <c:order val="0"/>
          <c:marker>
            <c:symbol val="none"/>
          </c:marker>
          <c:cat>
            <c:numRef>
              <c:f>국내!$B$7:$B$202</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numCache>
            </c:numRef>
          </c:cat>
          <c:val>
            <c:numRef>
              <c:f>국내!$Y$7:$Y$202</c:f>
              <c:numCache>
                <c:formatCode>#,#00</c:formatCode>
                <c:ptCount val="196"/>
                <c:pt idx="0" formatCode="#,##0">
                  <c:v>274384</c:v>
                </c:pt>
                <c:pt idx="1">
                  <c:v>249327</c:v>
                </c:pt>
                <c:pt idx="2">
                  <c:v>245303</c:v>
                </c:pt>
                <c:pt idx="3">
                  <c:v>246573</c:v>
                </c:pt>
                <c:pt idx="4">
                  <c:v>244098</c:v>
                </c:pt>
                <c:pt idx="5">
                  <c:v>249578</c:v>
                </c:pt>
                <c:pt idx="6">
                  <c:v>245999</c:v>
                </c:pt>
                <c:pt idx="7">
                  <c:v>243732</c:v>
                </c:pt>
                <c:pt idx="8">
                  <c:v>241386</c:v>
                </c:pt>
                <c:pt idx="9">
                  <c:v>242357</c:v>
                </c:pt>
                <c:pt idx="10">
                  <c:v>249210</c:v>
                </c:pt>
                <c:pt idx="11">
                  <c:v>238733</c:v>
                </c:pt>
                <c:pt idx="12">
                  <c:v>239065</c:v>
                </c:pt>
                <c:pt idx="13">
                  <c:v>244744</c:v>
                </c:pt>
                <c:pt idx="14">
                  <c:v>244479</c:v>
                </c:pt>
                <c:pt idx="15">
                  <c:v>241833</c:v>
                </c:pt>
                <c:pt idx="16">
                  <c:v>242129</c:v>
                </c:pt>
                <c:pt idx="17">
                  <c:v>241131</c:v>
                </c:pt>
                <c:pt idx="18">
                  <c:v>244278</c:v>
                </c:pt>
                <c:pt idx="19">
                  <c:v>248585</c:v>
                </c:pt>
                <c:pt idx="20">
                  <c:v>245195</c:v>
                </c:pt>
                <c:pt idx="21">
                  <c:v>242994</c:v>
                </c:pt>
                <c:pt idx="22">
                  <c:v>241078</c:v>
                </c:pt>
                <c:pt idx="23">
                  <c:v>262508</c:v>
                </c:pt>
                <c:pt idx="24">
                  <c:v>241558</c:v>
                </c:pt>
                <c:pt idx="25">
                  <c:v>246305</c:v>
                </c:pt>
                <c:pt idx="26">
                  <c:v>256406</c:v>
                </c:pt>
                <c:pt idx="27">
                  <c:v>257775</c:v>
                </c:pt>
                <c:pt idx="28">
                  <c:v>265692</c:v>
                </c:pt>
                <c:pt idx="29">
                  <c:v>258438</c:v>
                </c:pt>
                <c:pt idx="30">
                  <c:v>258775</c:v>
                </c:pt>
                <c:pt idx="31">
                  <c:v>252187</c:v>
                </c:pt>
                <c:pt idx="32">
                  <c:v>254148</c:v>
                </c:pt>
                <c:pt idx="33">
                  <c:v>249913</c:v>
                </c:pt>
                <c:pt idx="34">
                  <c:v>241076</c:v>
                </c:pt>
                <c:pt idx="35">
                  <c:v>244715</c:v>
                </c:pt>
                <c:pt idx="36">
                  <c:v>241387</c:v>
                </c:pt>
                <c:pt idx="37">
                  <c:v>239003</c:v>
                </c:pt>
                <c:pt idx="38">
                  <c:v>237331</c:v>
                </c:pt>
                <c:pt idx="39">
                  <c:v>242017</c:v>
                </c:pt>
                <c:pt idx="40">
                  <c:v>245242</c:v>
                </c:pt>
                <c:pt idx="41">
                  <c:v>237000</c:v>
                </c:pt>
                <c:pt idx="42">
                  <c:v>240267</c:v>
                </c:pt>
                <c:pt idx="43">
                  <c:v>232304</c:v>
                </c:pt>
                <c:pt idx="44">
                  <c:v>251530</c:v>
                </c:pt>
                <c:pt idx="45">
                  <c:v>235756</c:v>
                </c:pt>
                <c:pt idx="46">
                  <c:v>237813</c:v>
                </c:pt>
                <c:pt idx="47">
                  <c:v>239228</c:v>
                </c:pt>
                <c:pt idx="48">
                  <c:v>237600</c:v>
                </c:pt>
                <c:pt idx="49">
                  <c:v>241268</c:v>
                </c:pt>
                <c:pt idx="50">
                  <c:v>247563</c:v>
                </c:pt>
                <c:pt idx="51">
                  <c:v>240550</c:v>
                </c:pt>
                <c:pt idx="52">
                  <c:v>248114</c:v>
                </c:pt>
                <c:pt idx="53">
                  <c:v>249242</c:v>
                </c:pt>
                <c:pt idx="54">
                  <c:v>244832</c:v>
                </c:pt>
                <c:pt idx="55">
                  <c:v>245035</c:v>
                </c:pt>
                <c:pt idx="56">
                  <c:v>242164</c:v>
                </c:pt>
                <c:pt idx="57">
                  <c:v>251127</c:v>
                </c:pt>
                <c:pt idx="58">
                  <c:v>247099</c:v>
                </c:pt>
                <c:pt idx="59">
                  <c:v>250367</c:v>
                </c:pt>
                <c:pt idx="60">
                  <c:v>259199</c:v>
                </c:pt>
                <c:pt idx="61">
                  <c:v>254027</c:v>
                </c:pt>
                <c:pt idx="62">
                  <c:v>244568</c:v>
                </c:pt>
                <c:pt idx="63">
                  <c:v>263157</c:v>
                </c:pt>
                <c:pt idx="64">
                  <c:v>292211</c:v>
                </c:pt>
                <c:pt idx="65">
                  <c:v>276969</c:v>
                </c:pt>
                <c:pt idx="66">
                  <c:v>243226</c:v>
                </c:pt>
                <c:pt idx="67">
                  <c:v>239548</c:v>
                </c:pt>
                <c:pt idx="68">
                  <c:v>244755</c:v>
                </c:pt>
                <c:pt idx="69">
                  <c:v>250087</c:v>
                </c:pt>
                <c:pt idx="70">
                  <c:v>255332</c:v>
                </c:pt>
                <c:pt idx="71">
                  <c:v>266780</c:v>
                </c:pt>
                <c:pt idx="72">
                  <c:v>248154</c:v>
                </c:pt>
                <c:pt idx="73">
                  <c:v>250809</c:v>
                </c:pt>
                <c:pt idx="74">
                  <c:v>241229</c:v>
                </c:pt>
                <c:pt idx="75">
                  <c:v>248412</c:v>
                </c:pt>
                <c:pt idx="76">
                  <c:v>248485</c:v>
                </c:pt>
                <c:pt idx="77">
                  <c:v>246216</c:v>
                </c:pt>
                <c:pt idx="78">
                  <c:v>251289</c:v>
                </c:pt>
                <c:pt idx="79">
                  <c:v>250991</c:v>
                </c:pt>
                <c:pt idx="80">
                  <c:v>254112</c:v>
                </c:pt>
                <c:pt idx="81">
                  <c:v>253078</c:v>
                </c:pt>
                <c:pt idx="82">
                  <c:v>250824</c:v>
                </c:pt>
                <c:pt idx="83">
                  <c:v>250454</c:v>
                </c:pt>
                <c:pt idx="84">
                  <c:v>253931</c:v>
                </c:pt>
                <c:pt idx="85">
                  <c:v>254581</c:v>
                </c:pt>
                <c:pt idx="86">
                  <c:v>246093</c:v>
                </c:pt>
                <c:pt idx="87">
                  <c:v>250657</c:v>
                </c:pt>
                <c:pt idx="88">
                  <c:v>252719</c:v>
                </c:pt>
                <c:pt idx="89">
                  <c:v>255469</c:v>
                </c:pt>
                <c:pt idx="90">
                  <c:v>253272</c:v>
                </c:pt>
                <c:pt idx="91">
                  <c:v>250699</c:v>
                </c:pt>
                <c:pt idx="92">
                  <c:v>252301</c:v>
                </c:pt>
                <c:pt idx="93">
                  <c:v>261050</c:v>
                </c:pt>
                <c:pt idx="94">
                  <c:v>248145</c:v>
                </c:pt>
                <c:pt idx="95">
                  <c:v>246071</c:v>
                </c:pt>
                <c:pt idx="96">
                  <c:v>251295</c:v>
                </c:pt>
                <c:pt idx="97">
                  <c:v>259406</c:v>
                </c:pt>
                <c:pt idx="98">
                  <c:v>261993</c:v>
                </c:pt>
                <c:pt idx="99">
                  <c:v>264577</c:v>
                </c:pt>
                <c:pt idx="100">
                  <c:v>252150</c:v>
                </c:pt>
                <c:pt idx="101">
                  <c:v>249455</c:v>
                </c:pt>
                <c:pt idx="102">
                  <c:v>248631</c:v>
                </c:pt>
                <c:pt idx="103">
                  <c:v>247399</c:v>
                </c:pt>
                <c:pt idx="104">
                  <c:v>246711</c:v>
                </c:pt>
                <c:pt idx="105">
                  <c:v>262784</c:v>
                </c:pt>
                <c:pt idx="106">
                  <c:v>248359</c:v>
                </c:pt>
                <c:pt idx="107">
                  <c:v>252576</c:v>
                </c:pt>
                <c:pt idx="108">
                  <c:v>248128</c:v>
                </c:pt>
                <c:pt idx="109">
                  <c:v>237988</c:v>
                </c:pt>
                <c:pt idx="110">
                  <c:v>235853</c:v>
                </c:pt>
                <c:pt idx="111">
                  <c:v>241095</c:v>
                </c:pt>
                <c:pt idx="112">
                  <c:v>244462</c:v>
                </c:pt>
                <c:pt idx="113">
                  <c:v>243972</c:v>
                </c:pt>
                <c:pt idx="114">
                  <c:v>249482</c:v>
                </c:pt>
                <c:pt idx="115">
                  <c:v>244541</c:v>
                </c:pt>
                <c:pt idx="116">
                  <c:v>255937</c:v>
                </c:pt>
                <c:pt idx="117">
                  <c:v>261736</c:v>
                </c:pt>
                <c:pt idx="118">
                  <c:v>260195</c:v>
                </c:pt>
                <c:pt idx="119">
                  <c:v>266275</c:v>
                </c:pt>
                <c:pt idx="120">
                  <c:v>267400</c:v>
                </c:pt>
                <c:pt idx="121">
                  <c:v>278230</c:v>
                </c:pt>
                <c:pt idx="122">
                  <c:v>287137</c:v>
                </c:pt>
                <c:pt idx="123">
                  <c:v>285195</c:v>
                </c:pt>
                <c:pt idx="124">
                  <c:v>273384</c:v>
                </c:pt>
                <c:pt idx="125">
                  <c:v>298599</c:v>
                </c:pt>
                <c:pt idx="126">
                  <c:v>306665</c:v>
                </c:pt>
                <c:pt idx="127">
                  <c:v>279480</c:v>
                </c:pt>
                <c:pt idx="128">
                  <c:v>270384</c:v>
                </c:pt>
                <c:pt idx="129">
                  <c:v>269139</c:v>
                </c:pt>
                <c:pt idx="130" formatCode="#,##0">
                  <c:v>281540</c:v>
                </c:pt>
                <c:pt idx="131" formatCode="#,##0">
                  <c:v>291714</c:v>
                </c:pt>
                <c:pt idx="132" formatCode="#,##0">
                  <c:v>276410</c:v>
                </c:pt>
                <c:pt idx="133" formatCode="#,##0">
                  <c:v>279788</c:v>
                </c:pt>
                <c:pt idx="134" formatCode="#,##0">
                  <c:v>283605</c:v>
                </c:pt>
                <c:pt idx="135" formatCode="#,##0">
                  <c:v>275710</c:v>
                </c:pt>
                <c:pt idx="136" formatCode="#,##0">
                  <c:v>275459</c:v>
                </c:pt>
                <c:pt idx="137" formatCode="#,##0">
                  <c:v>280321</c:v>
                </c:pt>
                <c:pt idx="138" formatCode="#,##0">
                  <c:v>276795</c:v>
                </c:pt>
                <c:pt idx="139" formatCode="#,##0">
                  <c:v>277625</c:v>
                </c:pt>
                <c:pt idx="140" formatCode="#,##0">
                  <c:v>270330</c:v>
                </c:pt>
                <c:pt idx="141" formatCode="#,##0">
                  <c:v>302212</c:v>
                </c:pt>
                <c:pt idx="142" formatCode="#,##0">
                  <c:v>292199</c:v>
                </c:pt>
                <c:pt idx="143" formatCode="#,##0">
                  <c:v>302230</c:v>
                </c:pt>
                <c:pt idx="144" formatCode="#,##0">
                  <c:v>287192</c:v>
                </c:pt>
                <c:pt idx="145" formatCode="#,##0">
                  <c:v>312414</c:v>
                </c:pt>
                <c:pt idx="146" formatCode="#,##0">
                  <c:v>295070</c:v>
                </c:pt>
                <c:pt idx="147" formatCode="#,##0">
                  <c:v>291607</c:v>
                </c:pt>
                <c:pt idx="148" formatCode="#,##0">
                  <c:v>289056</c:v>
                </c:pt>
                <c:pt idx="149" formatCode="#,##0">
                  <c:v>286228</c:v>
                </c:pt>
                <c:pt idx="150" formatCode="#,##0">
                  <c:v>304710</c:v>
                </c:pt>
                <c:pt idx="151" formatCode="#,##0">
                  <c:v>286003</c:v>
                </c:pt>
                <c:pt idx="152" formatCode="#,##0">
                  <c:v>283694</c:v>
                </c:pt>
                <c:pt idx="153" formatCode="#,##0">
                  <c:v>301122</c:v>
                </c:pt>
                <c:pt idx="154" formatCode="#,##0">
                  <c:v>283212</c:v>
                </c:pt>
                <c:pt idx="155" formatCode="#,##0">
                  <c:v>287546</c:v>
                </c:pt>
                <c:pt idx="156" formatCode="#,##0">
                  <c:v>290304</c:v>
                </c:pt>
                <c:pt idx="157" formatCode="#,##0">
                  <c:v>289156</c:v>
                </c:pt>
                <c:pt idx="158" formatCode="#,##0">
                  <c:v>286180</c:v>
                </c:pt>
                <c:pt idx="159" formatCode="#,##0">
                  <c:v>285916</c:v>
                </c:pt>
                <c:pt idx="160" formatCode="#,##0">
                  <c:v>301229</c:v>
                </c:pt>
                <c:pt idx="161" formatCode="#,##0">
                  <c:v>307128</c:v>
                </c:pt>
                <c:pt idx="162" formatCode="#,##0">
                  <c:v>317498</c:v>
                </c:pt>
                <c:pt idx="163" formatCode="#,##0">
                  <c:v>311691</c:v>
                </c:pt>
                <c:pt idx="164" formatCode="#,##0">
                  <c:v>312124</c:v>
                </c:pt>
                <c:pt idx="165" formatCode="#,##0">
                  <c:v>331815</c:v>
                </c:pt>
                <c:pt idx="166" formatCode="#,##0">
                  <c:v>315697</c:v>
                </c:pt>
                <c:pt idx="167" formatCode="#,##0">
                  <c:v>310734</c:v>
                </c:pt>
                <c:pt idx="168" formatCode="#,##0">
                  <c:v>310261</c:v>
                </c:pt>
                <c:pt idx="169" formatCode="#,##0">
                  <c:v>310516</c:v>
                </c:pt>
                <c:pt idx="170" formatCode="#,##0">
                  <c:v>320974</c:v>
                </c:pt>
                <c:pt idx="171" formatCode="#,##0">
                  <c:v>329093</c:v>
                </c:pt>
                <c:pt idx="172" formatCode="#,##0">
                  <c:v>330242</c:v>
                </c:pt>
                <c:pt idx="173" formatCode="#,##0">
                  <c:v>340793</c:v>
                </c:pt>
                <c:pt idx="174" formatCode="#,##0">
                  <c:v>361901</c:v>
                </c:pt>
                <c:pt idx="175" formatCode="#,##0">
                  <c:v>367189</c:v>
                </c:pt>
                <c:pt idx="176" formatCode="#,##0">
                  <c:v>377409</c:v>
                </c:pt>
                <c:pt idx="177" formatCode="#,##0">
                  <c:v>371126</c:v>
                </c:pt>
                <c:pt idx="178" formatCode="#,##0">
                  <c:v>383667</c:v>
                </c:pt>
                <c:pt idx="179" formatCode="#,##0">
                  <c:v>391219</c:v>
                </c:pt>
                <c:pt idx="180" formatCode="#,##0">
                  <c:v>398667</c:v>
                </c:pt>
                <c:pt idx="181" formatCode="#,##0">
                  <c:v>409912</c:v>
                </c:pt>
                <c:pt idx="182" formatCode="#,##0">
                  <c:v>414359</c:v>
                </c:pt>
                <c:pt idx="183" formatCode="#,##0">
                  <c:v>451690</c:v>
                </c:pt>
                <c:pt idx="184" formatCode="#,##0">
                  <c:v>439772</c:v>
                </c:pt>
                <c:pt idx="185" formatCode="#,##0">
                  <c:v>434584</c:v>
                </c:pt>
                <c:pt idx="186" formatCode="#,##0">
                  <c:v>430829</c:v>
                </c:pt>
                <c:pt idx="187" formatCode="#,##0">
                  <c:v>476669</c:v>
                </c:pt>
                <c:pt idx="188" formatCode="#,##0">
                  <c:v>465676</c:v>
                </c:pt>
                <c:pt idx="189" formatCode="#,##0">
                  <c:v>437305</c:v>
                </c:pt>
                <c:pt idx="190" formatCode="#,##0">
                  <c:v>431799</c:v>
                </c:pt>
                <c:pt idx="191" formatCode="#,##0">
                  <c:v>434090</c:v>
                </c:pt>
                <c:pt idx="192" formatCode="#,##0">
                  <c:v>440840</c:v>
                </c:pt>
                <c:pt idx="193" formatCode="#,##0">
                  <c:v>441643</c:v>
                </c:pt>
                <c:pt idx="194" formatCode="#,##0">
                  <c:v>444261</c:v>
                </c:pt>
                <c:pt idx="195" formatCode="#,##0">
                  <c:v>446395</c:v>
                </c:pt>
              </c:numCache>
            </c:numRef>
          </c:val>
          <c:smooth val="0"/>
        </c:ser>
        <c:dLbls>
          <c:showLegendKey val="0"/>
          <c:showVal val="0"/>
          <c:showCatName val="0"/>
          <c:showSerName val="0"/>
          <c:showPercent val="0"/>
          <c:showBubbleSize val="0"/>
        </c:dLbls>
        <c:marker val="1"/>
        <c:smooth val="0"/>
        <c:axId val="139943296"/>
        <c:axId val="139957376"/>
      </c:lineChart>
      <c:dateAx>
        <c:axId val="139943296"/>
        <c:scaling>
          <c:orientation val="minMax"/>
        </c:scaling>
        <c:delete val="0"/>
        <c:axPos val="b"/>
        <c:numFmt formatCode="m/d/yyyy" sourceLinked="1"/>
        <c:majorTickMark val="out"/>
        <c:minorTickMark val="none"/>
        <c:tickLblPos val="nextTo"/>
        <c:crossAx val="139957376"/>
        <c:crosses val="autoZero"/>
        <c:auto val="1"/>
        <c:lblOffset val="100"/>
        <c:baseTimeUnit val="days"/>
      </c:dateAx>
      <c:valAx>
        <c:axId val="139957376"/>
        <c:scaling>
          <c:orientation val="minMax"/>
          <c:max val="500000"/>
          <c:min val="230000"/>
        </c:scaling>
        <c:delete val="0"/>
        <c:axPos val="l"/>
        <c:majorGridlines/>
        <c:numFmt formatCode="#,##0" sourceLinked="1"/>
        <c:majorTickMark val="out"/>
        <c:minorTickMark val="none"/>
        <c:tickLblPos val="nextTo"/>
        <c:crossAx val="139943296"/>
        <c:crosses val="autoZero"/>
        <c:crossBetween val="between"/>
      </c:valAx>
    </c:plotArea>
    <c:plotVisOnly val="1"/>
    <c:dispBlanksAs val="zero"/>
    <c:showDLblsOverMax val="0"/>
  </c:chart>
  <c:spPr>
    <a:ln w="57150">
      <a:solidFill>
        <a:sysClr val="windowText" lastClr="000000"/>
      </a:solidFill>
    </a:ln>
  </c:spPr>
  <c:printSettings>
    <c:headerFooter/>
    <c:pageMargins b="0.75000000000000377" l="0.70000000000000062" r="0.70000000000000062" t="0.75000000000000377"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확인'!$B$5:$B$25</c:f>
              <c:numCache>
                <c:formatCode>m/d/yyyy</c:formatCode>
                <c:ptCount val="21"/>
                <c:pt idx="0">
                  <c:v>39759</c:v>
                </c:pt>
                <c:pt idx="1">
                  <c:v>39793</c:v>
                </c:pt>
                <c:pt idx="2">
                  <c:v>39822</c:v>
                </c:pt>
                <c:pt idx="3">
                  <c:v>39856</c:v>
                </c:pt>
                <c:pt idx="4">
                  <c:v>40368</c:v>
                </c:pt>
                <c:pt idx="5">
                  <c:v>40498</c:v>
                </c:pt>
                <c:pt idx="6">
                  <c:v>40556</c:v>
                </c:pt>
                <c:pt idx="7">
                  <c:v>40612</c:v>
                </c:pt>
                <c:pt idx="8">
                  <c:v>40704</c:v>
                </c:pt>
                <c:pt idx="9">
                  <c:v>41102</c:v>
                </c:pt>
                <c:pt idx="10">
                  <c:v>41193</c:v>
                </c:pt>
                <c:pt idx="11">
                  <c:v>41403</c:v>
                </c:pt>
                <c:pt idx="12">
                  <c:v>41865</c:v>
                </c:pt>
                <c:pt idx="13">
                  <c:v>41927</c:v>
                </c:pt>
                <c:pt idx="14">
                  <c:v>42075</c:v>
                </c:pt>
                <c:pt idx="15">
                  <c:v>42166</c:v>
                </c:pt>
                <c:pt idx="16">
                  <c:v>42530</c:v>
                </c:pt>
                <c:pt idx="17">
                  <c:v>43069</c:v>
                </c:pt>
                <c:pt idx="18">
                  <c:v>43434</c:v>
                </c:pt>
                <c:pt idx="19">
                  <c:v>43664</c:v>
                </c:pt>
                <c:pt idx="20">
                  <c:v>43754</c:v>
                </c:pt>
              </c:numCache>
            </c:numRef>
          </c:cat>
          <c:val>
            <c:numRef>
              <c:f>'기간 단위 확인'!$C$5:$C$25</c:f>
              <c:numCache>
                <c:formatCode>#,#00.00</c:formatCode>
                <c:ptCount val="21"/>
                <c:pt idx="0">
                  <c:v>4</c:v>
                </c:pt>
                <c:pt idx="1">
                  <c:v>3</c:v>
                </c:pt>
                <c:pt idx="2">
                  <c:v>2.5</c:v>
                </c:pt>
                <c:pt idx="3">
                  <c:v>2</c:v>
                </c:pt>
                <c:pt idx="4">
                  <c:v>2.25</c:v>
                </c:pt>
                <c:pt idx="5">
                  <c:v>2.5</c:v>
                </c:pt>
                <c:pt idx="6">
                  <c:v>2.75</c:v>
                </c:pt>
                <c:pt idx="7">
                  <c:v>3</c:v>
                </c:pt>
                <c:pt idx="8">
                  <c:v>3.25</c:v>
                </c:pt>
                <c:pt idx="9">
                  <c:v>3</c:v>
                </c:pt>
                <c:pt idx="10">
                  <c:v>2.75</c:v>
                </c:pt>
                <c:pt idx="11">
                  <c:v>2.5</c:v>
                </c:pt>
                <c:pt idx="12">
                  <c:v>2.25</c:v>
                </c:pt>
                <c:pt idx="13">
                  <c:v>2</c:v>
                </c:pt>
                <c:pt idx="14">
                  <c:v>1.75</c:v>
                </c:pt>
                <c:pt idx="15">
                  <c:v>1.5</c:v>
                </c:pt>
                <c:pt idx="16">
                  <c:v>1.25</c:v>
                </c:pt>
                <c:pt idx="17">
                  <c:v>1.5</c:v>
                </c:pt>
                <c:pt idx="18">
                  <c:v>1.75</c:v>
                </c:pt>
                <c:pt idx="19">
                  <c:v>1.5</c:v>
                </c:pt>
                <c:pt idx="20">
                  <c:v>1.25</c:v>
                </c:pt>
              </c:numCache>
            </c:numRef>
          </c:val>
          <c:smooth val="0"/>
        </c:ser>
        <c:dLbls>
          <c:showLegendKey val="0"/>
          <c:showVal val="0"/>
          <c:showCatName val="0"/>
          <c:showSerName val="0"/>
          <c:showPercent val="0"/>
          <c:showBubbleSize val="0"/>
        </c:dLbls>
        <c:marker val="1"/>
        <c:smooth val="0"/>
        <c:axId val="144792960"/>
        <c:axId val="144798848"/>
      </c:lineChart>
      <c:dateAx>
        <c:axId val="144792960"/>
        <c:scaling>
          <c:orientation val="minMax"/>
        </c:scaling>
        <c:delete val="0"/>
        <c:axPos val="b"/>
        <c:numFmt formatCode="m/d/yyyy" sourceLinked="1"/>
        <c:majorTickMark val="out"/>
        <c:minorTickMark val="none"/>
        <c:tickLblPos val="nextTo"/>
        <c:crossAx val="144798848"/>
        <c:crosses val="autoZero"/>
        <c:auto val="1"/>
        <c:lblOffset val="100"/>
        <c:baseTimeUnit val="months"/>
      </c:dateAx>
      <c:valAx>
        <c:axId val="144798848"/>
        <c:scaling>
          <c:orientation val="minMax"/>
        </c:scaling>
        <c:delete val="0"/>
        <c:axPos val="l"/>
        <c:majorGridlines/>
        <c:numFmt formatCode="#,#00.00" sourceLinked="1"/>
        <c:majorTickMark val="out"/>
        <c:minorTickMark val="none"/>
        <c:tickLblPos val="nextTo"/>
        <c:crossAx val="144792960"/>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확인'!$H$5:$H$24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확인'!$I$5:$I$24</c:f>
              <c:numCache>
                <c:formatCode>0.00</c:formatCode>
                <c:ptCount val="20"/>
                <c:pt idx="0">
                  <c:v>214.66</c:v>
                </c:pt>
                <c:pt idx="1">
                  <c:v>210.57</c:v>
                </c:pt>
                <c:pt idx="2">
                  <c:v>182.2</c:v>
                </c:pt>
                <c:pt idx="3">
                  <c:v>135.44</c:v>
                </c:pt>
                <c:pt idx="4">
                  <c:v>123.39</c:v>
                </c:pt>
                <c:pt idx="5">
                  <c:v>104.24</c:v>
                </c:pt>
                <c:pt idx="6">
                  <c:v>100.9</c:v>
                </c:pt>
                <c:pt idx="7">
                  <c:v>98.88</c:v>
                </c:pt>
                <c:pt idx="8">
                  <c:v>107.1</c:v>
                </c:pt>
                <c:pt idx="9">
                  <c:v>123.23</c:v>
                </c:pt>
                <c:pt idx="10">
                  <c:v>116.8</c:v>
                </c:pt>
                <c:pt idx="11">
                  <c:v>108.3</c:v>
                </c:pt>
                <c:pt idx="12">
                  <c:v>109.19</c:v>
                </c:pt>
                <c:pt idx="13">
                  <c:v>101.04</c:v>
                </c:pt>
                <c:pt idx="14">
                  <c:v>92.95</c:v>
                </c:pt>
                <c:pt idx="15">
                  <c:v>89.24</c:v>
                </c:pt>
                <c:pt idx="16">
                  <c:v>85.28</c:v>
                </c:pt>
                <c:pt idx="17">
                  <c:v>80.2</c:v>
                </c:pt>
                <c:pt idx="18">
                  <c:v>76.989999999999995</c:v>
                </c:pt>
                <c:pt idx="19">
                  <c:v>73.55</c:v>
                </c:pt>
              </c:numCache>
            </c:numRef>
          </c:val>
          <c:smooth val="0"/>
        </c:ser>
        <c:dLbls>
          <c:showLegendKey val="0"/>
          <c:showVal val="0"/>
          <c:showCatName val="0"/>
          <c:showSerName val="0"/>
          <c:showPercent val="0"/>
          <c:showBubbleSize val="0"/>
        </c:dLbls>
        <c:marker val="1"/>
        <c:smooth val="0"/>
        <c:axId val="144805248"/>
        <c:axId val="144815232"/>
      </c:lineChart>
      <c:catAx>
        <c:axId val="144805248"/>
        <c:scaling>
          <c:orientation val="minMax"/>
        </c:scaling>
        <c:delete val="0"/>
        <c:axPos val="b"/>
        <c:majorTickMark val="out"/>
        <c:minorTickMark val="none"/>
        <c:tickLblPos val="nextTo"/>
        <c:crossAx val="144815232"/>
        <c:crosses val="autoZero"/>
        <c:auto val="1"/>
        <c:lblAlgn val="ctr"/>
        <c:lblOffset val="100"/>
        <c:noMultiLvlLbl val="0"/>
      </c:catAx>
      <c:valAx>
        <c:axId val="144815232"/>
        <c:scaling>
          <c:orientation val="minMax"/>
        </c:scaling>
        <c:delete val="0"/>
        <c:axPos val="l"/>
        <c:majorGridlines/>
        <c:numFmt formatCode="0.00" sourceLinked="1"/>
        <c:majorTickMark val="out"/>
        <c:minorTickMark val="none"/>
        <c:tickLblPos val="nextTo"/>
        <c:crossAx val="144805248"/>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확인'!$F$5:$F$24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확인'!$G$5:$G$24</c:f>
              <c:numCache>
                <c:formatCode>0.00</c:formatCode>
                <c:ptCount val="20"/>
                <c:pt idx="0">
                  <c:v>63.4</c:v>
                </c:pt>
                <c:pt idx="1">
                  <c:v>69.8</c:v>
                </c:pt>
                <c:pt idx="2">
                  <c:v>66</c:v>
                </c:pt>
                <c:pt idx="3">
                  <c:v>61.3</c:v>
                </c:pt>
                <c:pt idx="4">
                  <c:v>64.099999999999994</c:v>
                </c:pt>
                <c:pt idx="5">
                  <c:v>73.2</c:v>
                </c:pt>
                <c:pt idx="6">
                  <c:v>72.3</c:v>
                </c:pt>
                <c:pt idx="7">
                  <c:v>74.400000000000006</c:v>
                </c:pt>
                <c:pt idx="8">
                  <c:v>78.099999999999994</c:v>
                </c:pt>
                <c:pt idx="9">
                  <c:v>99.9</c:v>
                </c:pt>
                <c:pt idx="10">
                  <c:v>90.1</c:v>
                </c:pt>
                <c:pt idx="11">
                  <c:v>95.4</c:v>
                </c:pt>
                <c:pt idx="12">
                  <c:v>109</c:v>
                </c:pt>
                <c:pt idx="13">
                  <c:v>108.3</c:v>
                </c:pt>
                <c:pt idx="14">
                  <c:v>101.1</c:v>
                </c:pt>
                <c:pt idx="15">
                  <c:v>93.8</c:v>
                </c:pt>
                <c:pt idx="16">
                  <c:v>82</c:v>
                </c:pt>
                <c:pt idx="17">
                  <c:v>76.599999999999994</c:v>
                </c:pt>
                <c:pt idx="18">
                  <c:v>80.2</c:v>
                </c:pt>
                <c:pt idx="19">
                  <c:v>82.4</c:v>
                </c:pt>
              </c:numCache>
            </c:numRef>
          </c:val>
          <c:smooth val="0"/>
        </c:ser>
        <c:dLbls>
          <c:showLegendKey val="0"/>
          <c:showVal val="0"/>
          <c:showCatName val="0"/>
          <c:showSerName val="0"/>
          <c:showPercent val="0"/>
          <c:showBubbleSize val="0"/>
        </c:dLbls>
        <c:marker val="1"/>
        <c:smooth val="0"/>
        <c:axId val="146370944"/>
        <c:axId val="146372480"/>
      </c:lineChart>
      <c:catAx>
        <c:axId val="146370944"/>
        <c:scaling>
          <c:orientation val="minMax"/>
        </c:scaling>
        <c:delete val="0"/>
        <c:axPos val="b"/>
        <c:majorTickMark val="out"/>
        <c:minorTickMark val="none"/>
        <c:tickLblPos val="nextTo"/>
        <c:crossAx val="146372480"/>
        <c:crosses val="autoZero"/>
        <c:auto val="1"/>
        <c:lblAlgn val="ctr"/>
        <c:lblOffset val="100"/>
        <c:noMultiLvlLbl val="0"/>
      </c:catAx>
      <c:valAx>
        <c:axId val="146372480"/>
        <c:scaling>
          <c:orientation val="minMax"/>
        </c:scaling>
        <c:delete val="0"/>
        <c:axPos val="l"/>
        <c:majorGridlines/>
        <c:numFmt formatCode="0.00" sourceLinked="1"/>
        <c:majorTickMark val="out"/>
        <c:minorTickMark val="none"/>
        <c:tickLblPos val="nextTo"/>
        <c:crossAx val="146370944"/>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확인'!$J$5:$J$21</c:f>
              <c:strCache>
                <c:ptCount val="17"/>
                <c:pt idx="0">
                  <c:v>2002년</c:v>
                </c:pt>
                <c:pt idx="1">
                  <c:v>2003년</c:v>
                </c:pt>
                <c:pt idx="2">
                  <c:v>2004년</c:v>
                </c:pt>
                <c:pt idx="3">
                  <c:v>2005년</c:v>
                </c:pt>
                <c:pt idx="4">
                  <c:v>2006년</c:v>
                </c:pt>
                <c:pt idx="5">
                  <c:v>2007년</c:v>
                </c:pt>
                <c:pt idx="6">
                  <c:v>2008년</c:v>
                </c:pt>
                <c:pt idx="7">
                  <c:v>2009년</c:v>
                </c:pt>
                <c:pt idx="8">
                  <c:v>2010년</c:v>
                </c:pt>
                <c:pt idx="9">
                  <c:v>2011년</c:v>
                </c:pt>
                <c:pt idx="10">
                  <c:v>2012년</c:v>
                </c:pt>
                <c:pt idx="11">
                  <c:v>2013년</c:v>
                </c:pt>
                <c:pt idx="12">
                  <c:v>2014년</c:v>
                </c:pt>
                <c:pt idx="13">
                  <c:v>2015년</c:v>
                </c:pt>
                <c:pt idx="14">
                  <c:v>2016년</c:v>
                </c:pt>
                <c:pt idx="15">
                  <c:v>2017년</c:v>
                </c:pt>
                <c:pt idx="16">
                  <c:v>2018년</c:v>
                </c:pt>
              </c:strCache>
            </c:strRef>
          </c:cat>
          <c:val>
            <c:numRef>
              <c:f>'기간 단위 확인'!$K$5:$K$21</c:f>
              <c:numCache>
                <c:formatCode>#,##0.00</c:formatCode>
                <c:ptCount val="17"/>
                <c:pt idx="0">
                  <c:v>7.75</c:v>
                </c:pt>
                <c:pt idx="1">
                  <c:v>5.19</c:v>
                </c:pt>
                <c:pt idx="2">
                  <c:v>8.07</c:v>
                </c:pt>
                <c:pt idx="3">
                  <c:v>6.55</c:v>
                </c:pt>
                <c:pt idx="4">
                  <c:v>5.79</c:v>
                </c:pt>
                <c:pt idx="5">
                  <c:v>6.24</c:v>
                </c:pt>
                <c:pt idx="6">
                  <c:v>3.22</c:v>
                </c:pt>
                <c:pt idx="7">
                  <c:v>5.69</c:v>
                </c:pt>
                <c:pt idx="8">
                  <c:v>6.95</c:v>
                </c:pt>
                <c:pt idx="9">
                  <c:v>5.16</c:v>
                </c:pt>
                <c:pt idx="10">
                  <c:v>5.24</c:v>
                </c:pt>
                <c:pt idx="11">
                  <c:v>4.68</c:v>
                </c:pt>
                <c:pt idx="12">
                  <c:v>4.22</c:v>
                </c:pt>
                <c:pt idx="13">
                  <c:v>5</c:v>
                </c:pt>
                <c:pt idx="14">
                  <c:v>6.14</c:v>
                </c:pt>
                <c:pt idx="15">
                  <c:v>7.94</c:v>
                </c:pt>
                <c:pt idx="16">
                  <c:v>7.32</c:v>
                </c:pt>
              </c:numCache>
            </c:numRef>
          </c:val>
          <c:smooth val="0"/>
        </c:ser>
        <c:dLbls>
          <c:showLegendKey val="0"/>
          <c:showVal val="0"/>
          <c:showCatName val="0"/>
          <c:showSerName val="0"/>
          <c:showPercent val="0"/>
          <c:showBubbleSize val="0"/>
        </c:dLbls>
        <c:marker val="1"/>
        <c:smooth val="0"/>
        <c:axId val="144864384"/>
        <c:axId val="144865920"/>
      </c:lineChart>
      <c:catAx>
        <c:axId val="144864384"/>
        <c:scaling>
          <c:orientation val="minMax"/>
        </c:scaling>
        <c:delete val="0"/>
        <c:axPos val="b"/>
        <c:majorTickMark val="out"/>
        <c:minorTickMark val="none"/>
        <c:tickLblPos val="nextTo"/>
        <c:crossAx val="144865920"/>
        <c:crosses val="autoZero"/>
        <c:auto val="1"/>
        <c:lblAlgn val="ctr"/>
        <c:lblOffset val="100"/>
        <c:noMultiLvlLbl val="0"/>
      </c:catAx>
      <c:valAx>
        <c:axId val="144865920"/>
        <c:scaling>
          <c:orientation val="minMax"/>
        </c:scaling>
        <c:delete val="0"/>
        <c:axPos val="l"/>
        <c:majorGridlines/>
        <c:numFmt formatCode="#,##0.00" sourceLinked="1"/>
        <c:majorTickMark val="out"/>
        <c:minorTickMark val="none"/>
        <c:tickLblPos val="nextTo"/>
        <c:crossAx val="144864384"/>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확인'!$L$5:$L$24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확인'!$M$5:$M$24</c:f>
              <c:numCache>
                <c:formatCode>#,##0.00</c:formatCode>
                <c:ptCount val="20"/>
                <c:pt idx="0">
                  <c:v>8.02</c:v>
                </c:pt>
                <c:pt idx="1">
                  <c:v>15.2</c:v>
                </c:pt>
                <c:pt idx="2">
                  <c:v>1.69</c:v>
                </c:pt>
                <c:pt idx="3">
                  <c:v>8.26</c:v>
                </c:pt>
                <c:pt idx="4">
                  <c:v>6.12</c:v>
                </c:pt>
                <c:pt idx="5">
                  <c:v>17.100000000000001</c:v>
                </c:pt>
                <c:pt idx="6">
                  <c:v>5.87</c:v>
                </c:pt>
                <c:pt idx="7">
                  <c:v>6.26</c:v>
                </c:pt>
                <c:pt idx="8">
                  <c:v>9.32</c:v>
                </c:pt>
                <c:pt idx="9">
                  <c:v>20.43</c:v>
                </c:pt>
                <c:pt idx="10">
                  <c:v>0</c:v>
                </c:pt>
                <c:pt idx="11">
                  <c:v>18.489999999999998</c:v>
                </c:pt>
                <c:pt idx="12">
                  <c:v>13.55</c:v>
                </c:pt>
                <c:pt idx="13">
                  <c:v>4.22</c:v>
                </c:pt>
                <c:pt idx="14">
                  <c:v>0.53</c:v>
                </c:pt>
                <c:pt idx="15">
                  <c:v>-1.58</c:v>
                </c:pt>
                <c:pt idx="16">
                  <c:v>-2.82</c:v>
                </c:pt>
                <c:pt idx="17">
                  <c:v>-0.55000000000000004</c:v>
                </c:pt>
                <c:pt idx="18">
                  <c:v>9.01</c:v>
                </c:pt>
                <c:pt idx="19">
                  <c:v>4</c:v>
                </c:pt>
              </c:numCache>
            </c:numRef>
          </c:val>
          <c:smooth val="0"/>
        </c:ser>
        <c:dLbls>
          <c:showLegendKey val="0"/>
          <c:showVal val="0"/>
          <c:showCatName val="0"/>
          <c:showSerName val="0"/>
          <c:showPercent val="0"/>
          <c:showBubbleSize val="0"/>
        </c:dLbls>
        <c:marker val="1"/>
        <c:smooth val="0"/>
        <c:axId val="144885632"/>
        <c:axId val="144887168"/>
      </c:lineChart>
      <c:catAx>
        <c:axId val="144885632"/>
        <c:scaling>
          <c:orientation val="minMax"/>
        </c:scaling>
        <c:delete val="0"/>
        <c:axPos val="b"/>
        <c:majorTickMark val="out"/>
        <c:minorTickMark val="none"/>
        <c:tickLblPos val="nextTo"/>
        <c:crossAx val="144887168"/>
        <c:crosses val="autoZero"/>
        <c:auto val="1"/>
        <c:lblAlgn val="ctr"/>
        <c:lblOffset val="100"/>
        <c:noMultiLvlLbl val="0"/>
      </c:catAx>
      <c:valAx>
        <c:axId val="144887168"/>
        <c:scaling>
          <c:orientation val="minMax"/>
        </c:scaling>
        <c:delete val="0"/>
        <c:axPos val="l"/>
        <c:majorGridlines/>
        <c:numFmt formatCode="#,##0.00" sourceLinked="1"/>
        <c:majorTickMark val="out"/>
        <c:minorTickMark val="none"/>
        <c:tickLblPos val="nextTo"/>
        <c:crossAx val="144885632"/>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확인'!$N$5:$N$24</c:f>
              <c:strCache>
                <c:ptCount val="20"/>
                <c:pt idx="0">
                  <c:v>2001년</c:v>
                </c:pt>
                <c:pt idx="1">
                  <c:v>2002년</c:v>
                </c:pt>
                <c:pt idx="2">
                  <c:v>2003년</c:v>
                </c:pt>
                <c:pt idx="3">
                  <c:v>2004년</c:v>
                </c:pt>
                <c:pt idx="4">
                  <c:v>2005년</c:v>
                </c:pt>
                <c:pt idx="5">
                  <c:v>2006년</c:v>
                </c:pt>
                <c:pt idx="6">
                  <c:v>2007년</c:v>
                </c:pt>
                <c:pt idx="7">
                  <c:v>2008년</c:v>
                </c:pt>
                <c:pt idx="8">
                  <c:v>2009년</c:v>
                </c:pt>
                <c:pt idx="9">
                  <c:v>2010년</c:v>
                </c:pt>
                <c:pt idx="10">
                  <c:v>2011년</c:v>
                </c:pt>
                <c:pt idx="11">
                  <c:v>2012년</c:v>
                </c:pt>
                <c:pt idx="12">
                  <c:v>2013년</c:v>
                </c:pt>
                <c:pt idx="13">
                  <c:v>2014년</c:v>
                </c:pt>
                <c:pt idx="14">
                  <c:v>2015년</c:v>
                </c:pt>
                <c:pt idx="15">
                  <c:v>2016년</c:v>
                </c:pt>
                <c:pt idx="16">
                  <c:v>2017년</c:v>
                </c:pt>
                <c:pt idx="17">
                  <c:v>2018년</c:v>
                </c:pt>
                <c:pt idx="18">
                  <c:v>2019년</c:v>
                </c:pt>
                <c:pt idx="19">
                  <c:v>2020년</c:v>
                </c:pt>
              </c:strCache>
            </c:strRef>
          </c:cat>
          <c:val>
            <c:numRef>
              <c:f>'기간 단위 확인'!$O$5:$O$24</c:f>
              <c:numCache>
                <c:formatCode>#,#00</c:formatCode>
                <c:ptCount val="20"/>
                <c:pt idx="0">
                  <c:v>47370164</c:v>
                </c:pt>
                <c:pt idx="1">
                  <c:v>47644736</c:v>
                </c:pt>
                <c:pt idx="2">
                  <c:v>47892330</c:v>
                </c:pt>
                <c:pt idx="3">
                  <c:v>48082519</c:v>
                </c:pt>
                <c:pt idx="4">
                  <c:v>48184561</c:v>
                </c:pt>
                <c:pt idx="5">
                  <c:v>48438292</c:v>
                </c:pt>
                <c:pt idx="6">
                  <c:v>48683638</c:v>
                </c:pt>
                <c:pt idx="7">
                  <c:v>49054708</c:v>
                </c:pt>
                <c:pt idx="8">
                  <c:v>49307835</c:v>
                </c:pt>
                <c:pt idx="9">
                  <c:v>49554112</c:v>
                </c:pt>
                <c:pt idx="10">
                  <c:v>49936638</c:v>
                </c:pt>
                <c:pt idx="11">
                  <c:v>50199853</c:v>
                </c:pt>
                <c:pt idx="12">
                  <c:v>50428893</c:v>
                </c:pt>
                <c:pt idx="13">
                  <c:v>50746659</c:v>
                </c:pt>
                <c:pt idx="14">
                  <c:v>51014947</c:v>
                </c:pt>
                <c:pt idx="15">
                  <c:v>51217803</c:v>
                </c:pt>
                <c:pt idx="16">
                  <c:v>51361911</c:v>
                </c:pt>
                <c:pt idx="17">
                  <c:v>51606633</c:v>
                </c:pt>
                <c:pt idx="18">
                  <c:v>51709098</c:v>
                </c:pt>
                <c:pt idx="19">
                  <c:v>51780579</c:v>
                </c:pt>
              </c:numCache>
            </c:numRef>
          </c:val>
          <c:smooth val="0"/>
        </c:ser>
        <c:dLbls>
          <c:showLegendKey val="0"/>
          <c:showVal val="0"/>
          <c:showCatName val="0"/>
          <c:showSerName val="0"/>
          <c:showPercent val="0"/>
          <c:showBubbleSize val="0"/>
        </c:dLbls>
        <c:marker val="1"/>
        <c:smooth val="0"/>
        <c:axId val="144898688"/>
        <c:axId val="144925056"/>
      </c:lineChart>
      <c:catAx>
        <c:axId val="144898688"/>
        <c:scaling>
          <c:orientation val="minMax"/>
        </c:scaling>
        <c:delete val="0"/>
        <c:axPos val="b"/>
        <c:majorTickMark val="out"/>
        <c:minorTickMark val="none"/>
        <c:tickLblPos val="nextTo"/>
        <c:crossAx val="144925056"/>
        <c:crosses val="autoZero"/>
        <c:auto val="1"/>
        <c:lblAlgn val="ctr"/>
        <c:lblOffset val="100"/>
        <c:noMultiLvlLbl val="0"/>
      </c:catAx>
      <c:valAx>
        <c:axId val="144925056"/>
        <c:scaling>
          <c:orientation val="minMax"/>
        </c:scaling>
        <c:delete val="0"/>
        <c:axPos val="l"/>
        <c:majorGridlines/>
        <c:numFmt formatCode="#,#00" sourceLinked="1"/>
        <c:majorTickMark val="out"/>
        <c:minorTickMark val="none"/>
        <c:tickLblPos val="nextTo"/>
        <c:crossAx val="144898688"/>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확인'!$P$5:$P$24</c:f>
              <c:strCache>
                <c:ptCount val="20"/>
                <c:pt idx="0">
                  <c:v>2001년</c:v>
                </c:pt>
                <c:pt idx="1">
                  <c:v>2002년</c:v>
                </c:pt>
                <c:pt idx="2">
                  <c:v>2003년</c:v>
                </c:pt>
                <c:pt idx="3">
                  <c:v>2004년</c:v>
                </c:pt>
                <c:pt idx="4">
                  <c:v>2005년</c:v>
                </c:pt>
                <c:pt idx="5">
                  <c:v>2006년</c:v>
                </c:pt>
                <c:pt idx="6">
                  <c:v>2007년</c:v>
                </c:pt>
                <c:pt idx="7">
                  <c:v>2008년</c:v>
                </c:pt>
                <c:pt idx="8">
                  <c:v>2009년</c:v>
                </c:pt>
                <c:pt idx="9">
                  <c:v>2010년</c:v>
                </c:pt>
                <c:pt idx="10">
                  <c:v>2011년</c:v>
                </c:pt>
                <c:pt idx="11">
                  <c:v>2012년</c:v>
                </c:pt>
                <c:pt idx="12">
                  <c:v>2013년</c:v>
                </c:pt>
                <c:pt idx="13">
                  <c:v>2014년</c:v>
                </c:pt>
                <c:pt idx="14">
                  <c:v>2015년</c:v>
                </c:pt>
                <c:pt idx="15">
                  <c:v>2016년</c:v>
                </c:pt>
                <c:pt idx="16">
                  <c:v>2017년</c:v>
                </c:pt>
                <c:pt idx="17">
                  <c:v>2018년</c:v>
                </c:pt>
                <c:pt idx="18">
                  <c:v>2019년</c:v>
                </c:pt>
                <c:pt idx="19">
                  <c:v>2020년</c:v>
                </c:pt>
              </c:strCache>
            </c:strRef>
          </c:cat>
          <c:val>
            <c:numRef>
              <c:f>'기간 단위 확인'!$Q$5:$Q$24</c:f>
              <c:numCache>
                <c:formatCode>#,#00.0</c:formatCode>
                <c:ptCount val="20"/>
                <c:pt idx="0">
                  <c:v>7.5</c:v>
                </c:pt>
                <c:pt idx="1">
                  <c:v>7.9</c:v>
                </c:pt>
                <c:pt idx="2">
                  <c:v>8.1999999999999993</c:v>
                </c:pt>
                <c:pt idx="3">
                  <c:v>8.6</c:v>
                </c:pt>
                <c:pt idx="4">
                  <c:v>9</c:v>
                </c:pt>
                <c:pt idx="5">
                  <c:v>9.3000000000000007</c:v>
                </c:pt>
                <c:pt idx="6">
                  <c:v>9.8000000000000007</c:v>
                </c:pt>
                <c:pt idx="7">
                  <c:v>10.199999999999999</c:v>
                </c:pt>
                <c:pt idx="8">
                  <c:v>10.5</c:v>
                </c:pt>
                <c:pt idx="9">
                  <c:v>10.8</c:v>
                </c:pt>
                <c:pt idx="10">
                  <c:v>11</c:v>
                </c:pt>
                <c:pt idx="11">
                  <c:v>11.5</c:v>
                </c:pt>
                <c:pt idx="12">
                  <c:v>11.9</c:v>
                </c:pt>
                <c:pt idx="13">
                  <c:v>12.4</c:v>
                </c:pt>
                <c:pt idx="14">
                  <c:v>12.8</c:v>
                </c:pt>
                <c:pt idx="15">
                  <c:v>13.2</c:v>
                </c:pt>
                <c:pt idx="16">
                  <c:v>13.8</c:v>
                </c:pt>
                <c:pt idx="17">
                  <c:v>14.3</c:v>
                </c:pt>
                <c:pt idx="18">
                  <c:v>14.9</c:v>
                </c:pt>
                <c:pt idx="19">
                  <c:v>15.7</c:v>
                </c:pt>
              </c:numCache>
            </c:numRef>
          </c:val>
          <c:smooth val="0"/>
        </c:ser>
        <c:dLbls>
          <c:showLegendKey val="0"/>
          <c:showVal val="0"/>
          <c:showCatName val="0"/>
          <c:showSerName val="0"/>
          <c:showPercent val="0"/>
          <c:showBubbleSize val="0"/>
        </c:dLbls>
        <c:marker val="1"/>
        <c:smooth val="0"/>
        <c:axId val="144940416"/>
        <c:axId val="144954496"/>
      </c:lineChart>
      <c:catAx>
        <c:axId val="144940416"/>
        <c:scaling>
          <c:orientation val="minMax"/>
        </c:scaling>
        <c:delete val="0"/>
        <c:axPos val="b"/>
        <c:majorTickMark val="out"/>
        <c:minorTickMark val="none"/>
        <c:tickLblPos val="nextTo"/>
        <c:crossAx val="144954496"/>
        <c:crosses val="autoZero"/>
        <c:auto val="1"/>
        <c:lblAlgn val="ctr"/>
        <c:lblOffset val="100"/>
        <c:noMultiLvlLbl val="0"/>
      </c:catAx>
      <c:valAx>
        <c:axId val="144954496"/>
        <c:scaling>
          <c:orientation val="minMax"/>
        </c:scaling>
        <c:delete val="0"/>
        <c:axPos val="l"/>
        <c:majorGridlines/>
        <c:numFmt formatCode="#,#00.0" sourceLinked="1"/>
        <c:majorTickMark val="out"/>
        <c:minorTickMark val="none"/>
        <c:tickLblPos val="nextTo"/>
        <c:crossAx val="144940416"/>
        <c:crosses val="autoZero"/>
        <c:crossBetween val="between"/>
      </c:valAx>
    </c:plotArea>
    <c:plotVisOnly val="1"/>
    <c:dispBlanksAs val="gap"/>
    <c:showDLblsOverMax val="0"/>
  </c:chart>
  <c:printSettings>
    <c:headerFooter/>
    <c:pageMargins b="0.75000000000000366" l="0.70000000000000062" r="0.70000000000000062" t="0.75000000000000366"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확인'!$R$5:$R$24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확인'!$S$5:$S$24</c:f>
              <c:numCache>
                <c:formatCode>0.000</c:formatCode>
                <c:ptCount val="20"/>
                <c:pt idx="0">
                  <c:v>1.425</c:v>
                </c:pt>
                <c:pt idx="1">
                  <c:v>1.48</c:v>
                </c:pt>
                <c:pt idx="2">
                  <c:v>1.3089999999999999</c:v>
                </c:pt>
                <c:pt idx="3">
                  <c:v>1.1779999999999999</c:v>
                </c:pt>
                <c:pt idx="4">
                  <c:v>1.1910000000000001</c:v>
                </c:pt>
                <c:pt idx="5">
                  <c:v>1.1639999999999999</c:v>
                </c:pt>
                <c:pt idx="6">
                  <c:v>1.085</c:v>
                </c:pt>
                <c:pt idx="7">
                  <c:v>1.1319999999999999</c:v>
                </c:pt>
                <c:pt idx="8">
                  <c:v>1.2589999999999999</c:v>
                </c:pt>
                <c:pt idx="9">
                  <c:v>1.1919999999999999</c:v>
                </c:pt>
                <c:pt idx="10">
                  <c:v>1.149</c:v>
                </c:pt>
                <c:pt idx="11">
                  <c:v>1.226</c:v>
                </c:pt>
                <c:pt idx="12">
                  <c:v>1.244</c:v>
                </c:pt>
                <c:pt idx="13">
                  <c:v>1.2969999999999999</c:v>
                </c:pt>
                <c:pt idx="14">
                  <c:v>1.18</c:v>
                </c:pt>
                <c:pt idx="15">
                  <c:v>1.2050000000000001</c:v>
                </c:pt>
                <c:pt idx="16">
                  <c:v>1.2390000000000001</c:v>
                </c:pt>
                <c:pt idx="17">
                  <c:v>1.1719999999999999</c:v>
                </c:pt>
                <c:pt idx="18">
                  <c:v>1.052</c:v>
                </c:pt>
                <c:pt idx="19">
                  <c:v>0.97699999999999998</c:v>
                </c:pt>
              </c:numCache>
            </c:numRef>
          </c:val>
          <c:smooth val="0"/>
        </c:ser>
        <c:dLbls>
          <c:showLegendKey val="0"/>
          <c:showVal val="0"/>
          <c:showCatName val="0"/>
          <c:showSerName val="0"/>
          <c:showPercent val="0"/>
          <c:showBubbleSize val="0"/>
        </c:dLbls>
        <c:marker val="1"/>
        <c:smooth val="0"/>
        <c:axId val="146743680"/>
        <c:axId val="146745216"/>
      </c:lineChart>
      <c:catAx>
        <c:axId val="146743680"/>
        <c:scaling>
          <c:orientation val="minMax"/>
        </c:scaling>
        <c:delete val="0"/>
        <c:axPos val="b"/>
        <c:majorTickMark val="out"/>
        <c:minorTickMark val="none"/>
        <c:tickLblPos val="nextTo"/>
        <c:crossAx val="146745216"/>
        <c:crosses val="autoZero"/>
        <c:auto val="1"/>
        <c:lblAlgn val="ctr"/>
        <c:lblOffset val="100"/>
        <c:noMultiLvlLbl val="0"/>
      </c:catAx>
      <c:valAx>
        <c:axId val="146745216"/>
        <c:scaling>
          <c:orientation val="minMax"/>
        </c:scaling>
        <c:delete val="0"/>
        <c:axPos val="l"/>
        <c:majorGridlines/>
        <c:numFmt formatCode="0.000" sourceLinked="1"/>
        <c:majorTickMark val="out"/>
        <c:minorTickMark val="none"/>
        <c:tickLblPos val="nextTo"/>
        <c:crossAx val="14674368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확인'!$T$5:$T$24</c:f>
              <c:strCache>
                <c:ptCount val="20"/>
                <c:pt idx="0">
                  <c:v>1998년</c:v>
                </c:pt>
                <c:pt idx="1">
                  <c:v>1999년</c:v>
                </c:pt>
                <c:pt idx="2">
                  <c:v>2000년</c:v>
                </c:pt>
                <c:pt idx="3">
                  <c:v>2001년</c:v>
                </c:pt>
                <c:pt idx="4">
                  <c:v>2002년</c:v>
                </c:pt>
                <c:pt idx="5">
                  <c:v>2003년</c:v>
                </c:pt>
                <c:pt idx="6">
                  <c:v>2004년</c:v>
                </c:pt>
                <c:pt idx="7">
                  <c:v>2005년</c:v>
                </c:pt>
                <c:pt idx="8">
                  <c:v>2006년</c:v>
                </c:pt>
                <c:pt idx="9">
                  <c:v>2007년</c:v>
                </c:pt>
                <c:pt idx="10">
                  <c:v>2008년</c:v>
                </c:pt>
                <c:pt idx="11">
                  <c:v>2009년</c:v>
                </c:pt>
                <c:pt idx="12">
                  <c:v>2010년</c:v>
                </c:pt>
                <c:pt idx="13">
                  <c:v>2011년</c:v>
                </c:pt>
                <c:pt idx="14">
                  <c:v>2012년</c:v>
                </c:pt>
                <c:pt idx="15">
                  <c:v>2013년</c:v>
                </c:pt>
                <c:pt idx="16">
                  <c:v>2014년</c:v>
                </c:pt>
                <c:pt idx="17">
                  <c:v>2015년</c:v>
                </c:pt>
                <c:pt idx="18">
                  <c:v>2016년</c:v>
                </c:pt>
                <c:pt idx="19">
                  <c:v>2017년</c:v>
                </c:pt>
              </c:strCache>
            </c:strRef>
          </c:cat>
          <c:val>
            <c:numRef>
              <c:f>'기간 단위 확인'!$U$5:$U$24</c:f>
              <c:numCache>
                <c:formatCode>#,##0.00</c:formatCode>
                <c:ptCount val="20"/>
                <c:pt idx="0">
                  <c:v>92.4</c:v>
                </c:pt>
                <c:pt idx="1">
                  <c:v>93.3</c:v>
                </c:pt>
                <c:pt idx="2">
                  <c:v>96.2</c:v>
                </c:pt>
                <c:pt idx="3">
                  <c:v>98.3</c:v>
                </c:pt>
                <c:pt idx="4">
                  <c:v>100.6</c:v>
                </c:pt>
                <c:pt idx="5">
                  <c:v>101.2</c:v>
                </c:pt>
                <c:pt idx="6">
                  <c:v>102.2</c:v>
                </c:pt>
                <c:pt idx="7">
                  <c:v>98.3</c:v>
                </c:pt>
                <c:pt idx="8">
                  <c:v>99.2</c:v>
                </c:pt>
                <c:pt idx="9">
                  <c:v>99.6</c:v>
                </c:pt>
                <c:pt idx="10">
                  <c:v>100.7</c:v>
                </c:pt>
                <c:pt idx="11">
                  <c:v>101.2</c:v>
                </c:pt>
                <c:pt idx="12">
                  <c:v>100.5</c:v>
                </c:pt>
                <c:pt idx="13">
                  <c:v>100.9</c:v>
                </c:pt>
                <c:pt idx="14">
                  <c:v>101.1</c:v>
                </c:pt>
                <c:pt idx="15">
                  <c:v>101.3</c:v>
                </c:pt>
                <c:pt idx="16">
                  <c:v>101.9</c:v>
                </c:pt>
                <c:pt idx="17">
                  <c:v>102.3</c:v>
                </c:pt>
                <c:pt idx="18">
                  <c:v>102.6</c:v>
                </c:pt>
                <c:pt idx="19">
                  <c:v>103.3</c:v>
                </c:pt>
              </c:numCache>
            </c:numRef>
          </c:val>
          <c:smooth val="0"/>
        </c:ser>
        <c:dLbls>
          <c:showLegendKey val="0"/>
          <c:showVal val="0"/>
          <c:showCatName val="0"/>
          <c:showSerName val="0"/>
          <c:showPercent val="0"/>
          <c:showBubbleSize val="0"/>
        </c:dLbls>
        <c:marker val="1"/>
        <c:smooth val="0"/>
        <c:axId val="146764928"/>
        <c:axId val="146766464"/>
      </c:lineChart>
      <c:catAx>
        <c:axId val="146764928"/>
        <c:scaling>
          <c:orientation val="minMax"/>
        </c:scaling>
        <c:delete val="0"/>
        <c:axPos val="b"/>
        <c:majorTickMark val="out"/>
        <c:minorTickMark val="none"/>
        <c:tickLblPos val="nextTo"/>
        <c:crossAx val="146766464"/>
        <c:crosses val="autoZero"/>
        <c:auto val="1"/>
        <c:lblAlgn val="ctr"/>
        <c:lblOffset val="100"/>
        <c:noMultiLvlLbl val="0"/>
      </c:catAx>
      <c:valAx>
        <c:axId val="146766464"/>
        <c:scaling>
          <c:orientation val="minMax"/>
        </c:scaling>
        <c:delete val="0"/>
        <c:axPos val="l"/>
        <c:majorGridlines/>
        <c:numFmt formatCode="#,##0.00" sourceLinked="1"/>
        <c:majorTickMark val="out"/>
        <c:minorTickMark val="none"/>
        <c:tickLblPos val="nextTo"/>
        <c:crossAx val="14676492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확인'!$V$5:$V$12</c:f>
              <c:strCache>
                <c:ptCount val="8"/>
                <c:pt idx="0">
                  <c:v>2011년</c:v>
                </c:pt>
                <c:pt idx="1">
                  <c:v>2012년</c:v>
                </c:pt>
                <c:pt idx="2">
                  <c:v>2013년</c:v>
                </c:pt>
                <c:pt idx="3">
                  <c:v>2014년</c:v>
                </c:pt>
                <c:pt idx="4">
                  <c:v>2015년</c:v>
                </c:pt>
                <c:pt idx="5">
                  <c:v>2016년</c:v>
                </c:pt>
                <c:pt idx="6">
                  <c:v>2017년</c:v>
                </c:pt>
                <c:pt idx="7">
                  <c:v>2018년</c:v>
                </c:pt>
              </c:strCache>
            </c:strRef>
          </c:cat>
          <c:val>
            <c:numRef>
              <c:f>'기간 단위 확인'!$W$5:$W$12</c:f>
              <c:numCache>
                <c:formatCode>0.000</c:formatCode>
                <c:ptCount val="8"/>
                <c:pt idx="0">
                  <c:v>0.38800000000000001</c:v>
                </c:pt>
                <c:pt idx="1">
                  <c:v>0.38500000000000001</c:v>
                </c:pt>
                <c:pt idx="2">
                  <c:v>0.372</c:v>
                </c:pt>
                <c:pt idx="3">
                  <c:v>0.36299999999999999</c:v>
                </c:pt>
                <c:pt idx="4">
                  <c:v>0.35199999999999998</c:v>
                </c:pt>
                <c:pt idx="5">
                  <c:v>0.35499999999999998</c:v>
                </c:pt>
                <c:pt idx="6">
                  <c:v>0.35399999999999998</c:v>
                </c:pt>
                <c:pt idx="7">
                  <c:v>0.34499999999999997</c:v>
                </c:pt>
              </c:numCache>
            </c:numRef>
          </c:val>
          <c:smooth val="0"/>
        </c:ser>
        <c:dLbls>
          <c:showLegendKey val="0"/>
          <c:showVal val="0"/>
          <c:showCatName val="0"/>
          <c:showSerName val="0"/>
          <c:showPercent val="0"/>
          <c:showBubbleSize val="0"/>
        </c:dLbls>
        <c:marker val="1"/>
        <c:smooth val="0"/>
        <c:axId val="146794368"/>
        <c:axId val="146795904"/>
      </c:lineChart>
      <c:catAx>
        <c:axId val="146794368"/>
        <c:scaling>
          <c:orientation val="minMax"/>
        </c:scaling>
        <c:delete val="0"/>
        <c:axPos val="b"/>
        <c:majorTickMark val="out"/>
        <c:minorTickMark val="none"/>
        <c:tickLblPos val="nextTo"/>
        <c:crossAx val="146795904"/>
        <c:crosses val="autoZero"/>
        <c:auto val="1"/>
        <c:lblAlgn val="ctr"/>
        <c:lblOffset val="100"/>
        <c:noMultiLvlLbl val="0"/>
      </c:catAx>
      <c:valAx>
        <c:axId val="146795904"/>
        <c:scaling>
          <c:orientation val="minMax"/>
        </c:scaling>
        <c:delete val="0"/>
        <c:axPos val="l"/>
        <c:majorGridlines/>
        <c:numFmt formatCode="0.000" sourceLinked="1"/>
        <c:majorTickMark val="out"/>
        <c:minorTickMark val="none"/>
        <c:tickLblPos val="nextTo"/>
        <c:crossAx val="14679436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ko-KR" altLang="en-US" sz="1000"/>
              <a:t>위탁자미수금</a:t>
            </a:r>
          </a:p>
        </c:rich>
      </c:tx>
      <c:layout/>
      <c:overlay val="0"/>
    </c:title>
    <c:autoTitleDeleted val="0"/>
    <c:plotArea>
      <c:layout/>
      <c:lineChart>
        <c:grouping val="stacked"/>
        <c:varyColors val="0"/>
        <c:ser>
          <c:idx val="0"/>
          <c:order val="0"/>
          <c:marker>
            <c:symbol val="none"/>
          </c:marker>
          <c:cat>
            <c:numRef>
              <c:f>국내!$B$7:$B$202</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numCache>
            </c:numRef>
          </c:cat>
          <c:val>
            <c:numRef>
              <c:f>국내!$AA$7:$AA$202</c:f>
              <c:numCache>
                <c:formatCode>#,#00</c:formatCode>
                <c:ptCount val="196"/>
                <c:pt idx="0" formatCode="#,##0">
                  <c:v>1489</c:v>
                </c:pt>
                <c:pt idx="1">
                  <c:v>1431</c:v>
                </c:pt>
                <c:pt idx="2">
                  <c:v>1652</c:v>
                </c:pt>
                <c:pt idx="3">
                  <c:v>1445</c:v>
                </c:pt>
                <c:pt idx="4">
                  <c:v>1504</c:v>
                </c:pt>
                <c:pt idx="5">
                  <c:v>1497</c:v>
                </c:pt>
                <c:pt idx="6">
                  <c:v>1396</c:v>
                </c:pt>
                <c:pt idx="7">
                  <c:v>1601</c:v>
                </c:pt>
                <c:pt idx="8">
                  <c:v>1672</c:v>
                </c:pt>
                <c:pt idx="9">
                  <c:v>1500</c:v>
                </c:pt>
                <c:pt idx="10">
                  <c:v>1217</c:v>
                </c:pt>
                <c:pt idx="11">
                  <c:v>1157</c:v>
                </c:pt>
                <c:pt idx="12">
                  <c:v>1427</c:v>
                </c:pt>
                <c:pt idx="13">
                  <c:v>1386</c:v>
                </c:pt>
                <c:pt idx="14">
                  <c:v>1355</c:v>
                </c:pt>
                <c:pt idx="15">
                  <c:v>1364</c:v>
                </c:pt>
                <c:pt idx="16">
                  <c:v>1240</c:v>
                </c:pt>
                <c:pt idx="17">
                  <c:v>1206</c:v>
                </c:pt>
                <c:pt idx="18">
                  <c:v>1282</c:v>
                </c:pt>
                <c:pt idx="19">
                  <c:v>1526</c:v>
                </c:pt>
                <c:pt idx="20">
                  <c:v>1557</c:v>
                </c:pt>
                <c:pt idx="21">
                  <c:v>1546</c:v>
                </c:pt>
                <c:pt idx="22">
                  <c:v>1672</c:v>
                </c:pt>
                <c:pt idx="23">
                  <c:v>1420</c:v>
                </c:pt>
                <c:pt idx="24">
                  <c:v>1358</c:v>
                </c:pt>
                <c:pt idx="25">
                  <c:v>1349</c:v>
                </c:pt>
                <c:pt idx="26">
                  <c:v>1269</c:v>
                </c:pt>
                <c:pt idx="27">
                  <c:v>1903</c:v>
                </c:pt>
                <c:pt idx="28">
                  <c:v>2451</c:v>
                </c:pt>
                <c:pt idx="29">
                  <c:v>2355</c:v>
                </c:pt>
                <c:pt idx="30">
                  <c:v>2357</c:v>
                </c:pt>
                <c:pt idx="31">
                  <c:v>1775</c:v>
                </c:pt>
                <c:pt idx="32">
                  <c:v>1493</c:v>
                </c:pt>
                <c:pt idx="33">
                  <c:v>1512</c:v>
                </c:pt>
                <c:pt idx="34">
                  <c:v>1534</c:v>
                </c:pt>
                <c:pt idx="35">
                  <c:v>1467</c:v>
                </c:pt>
                <c:pt idx="36">
                  <c:v>1473</c:v>
                </c:pt>
                <c:pt idx="37">
                  <c:v>1409</c:v>
                </c:pt>
                <c:pt idx="38">
                  <c:v>1344</c:v>
                </c:pt>
                <c:pt idx="39">
                  <c:v>1448</c:v>
                </c:pt>
                <c:pt idx="40">
                  <c:v>1358</c:v>
                </c:pt>
                <c:pt idx="41">
                  <c:v>1585</c:v>
                </c:pt>
                <c:pt idx="42">
                  <c:v>1490</c:v>
                </c:pt>
                <c:pt idx="43">
                  <c:v>1385</c:v>
                </c:pt>
                <c:pt idx="44">
                  <c:v>1405</c:v>
                </c:pt>
                <c:pt idx="45">
                  <c:v>1396</c:v>
                </c:pt>
                <c:pt idx="46">
                  <c:v>1318</c:v>
                </c:pt>
                <c:pt idx="47">
                  <c:v>1375</c:v>
                </c:pt>
                <c:pt idx="48">
                  <c:v>1327</c:v>
                </c:pt>
                <c:pt idx="49">
                  <c:v>1417</c:v>
                </c:pt>
                <c:pt idx="50">
                  <c:v>1545</c:v>
                </c:pt>
                <c:pt idx="51">
                  <c:v>1681</c:v>
                </c:pt>
                <c:pt idx="52">
                  <c:v>1653</c:v>
                </c:pt>
                <c:pt idx="53">
                  <c:v>1452</c:v>
                </c:pt>
                <c:pt idx="54">
                  <c:v>1522</c:v>
                </c:pt>
                <c:pt idx="55">
                  <c:v>1626</c:v>
                </c:pt>
                <c:pt idx="56">
                  <c:v>1548</c:v>
                </c:pt>
                <c:pt idx="57">
                  <c:v>1589</c:v>
                </c:pt>
                <c:pt idx="58">
                  <c:v>1487</c:v>
                </c:pt>
                <c:pt idx="59">
                  <c:v>1488</c:v>
                </c:pt>
                <c:pt idx="60">
                  <c:v>1453</c:v>
                </c:pt>
                <c:pt idx="61">
                  <c:v>1921</c:v>
                </c:pt>
                <c:pt idx="62">
                  <c:v>1896</c:v>
                </c:pt>
                <c:pt idx="63">
                  <c:v>1639</c:v>
                </c:pt>
                <c:pt idx="64">
                  <c:v>1574</c:v>
                </c:pt>
                <c:pt idx="65">
                  <c:v>1482</c:v>
                </c:pt>
                <c:pt idx="66">
                  <c:v>1798</c:v>
                </c:pt>
                <c:pt idx="67">
                  <c:v>1933</c:v>
                </c:pt>
                <c:pt idx="68">
                  <c:v>2005</c:v>
                </c:pt>
                <c:pt idx="69">
                  <c:v>2105</c:v>
                </c:pt>
                <c:pt idx="70">
                  <c:v>1892</c:v>
                </c:pt>
                <c:pt idx="71">
                  <c:v>1809</c:v>
                </c:pt>
                <c:pt idx="72">
                  <c:v>1748</c:v>
                </c:pt>
                <c:pt idx="73">
                  <c:v>1651</c:v>
                </c:pt>
                <c:pt idx="74">
                  <c:v>1616</c:v>
                </c:pt>
                <c:pt idx="75">
                  <c:v>1681</c:v>
                </c:pt>
                <c:pt idx="76">
                  <c:v>1702</c:v>
                </c:pt>
                <c:pt idx="77">
                  <c:v>1818</c:v>
                </c:pt>
                <c:pt idx="78">
                  <c:v>2250</c:v>
                </c:pt>
                <c:pt idx="79">
                  <c:v>1912</c:v>
                </c:pt>
                <c:pt idx="80">
                  <c:v>1912</c:v>
                </c:pt>
                <c:pt idx="81">
                  <c:v>1914</c:v>
                </c:pt>
                <c:pt idx="82">
                  <c:v>1850</c:v>
                </c:pt>
                <c:pt idx="83">
                  <c:v>1753</c:v>
                </c:pt>
                <c:pt idx="84">
                  <c:v>1881</c:v>
                </c:pt>
                <c:pt idx="85">
                  <c:v>2017</c:v>
                </c:pt>
                <c:pt idx="86">
                  <c:v>1836</c:v>
                </c:pt>
                <c:pt idx="87">
                  <c:v>1893</c:v>
                </c:pt>
                <c:pt idx="88">
                  <c:v>1839</c:v>
                </c:pt>
                <c:pt idx="89">
                  <c:v>1952</c:v>
                </c:pt>
                <c:pt idx="90">
                  <c:v>1932</c:v>
                </c:pt>
                <c:pt idx="91">
                  <c:v>1744</c:v>
                </c:pt>
                <c:pt idx="92">
                  <c:v>1874</c:v>
                </c:pt>
                <c:pt idx="93">
                  <c:v>1829</c:v>
                </c:pt>
                <c:pt idx="94">
                  <c:v>1856</c:v>
                </c:pt>
                <c:pt idx="95">
                  <c:v>1881</c:v>
                </c:pt>
                <c:pt idx="96">
                  <c:v>1808</c:v>
                </c:pt>
                <c:pt idx="97">
                  <c:v>1996</c:v>
                </c:pt>
                <c:pt idx="98">
                  <c:v>1885</c:v>
                </c:pt>
                <c:pt idx="99">
                  <c:v>2056</c:v>
                </c:pt>
                <c:pt idx="100">
                  <c:v>2140</c:v>
                </c:pt>
                <c:pt idx="101">
                  <c:v>1941</c:v>
                </c:pt>
                <c:pt idx="102">
                  <c:v>1660</c:v>
                </c:pt>
                <c:pt idx="103">
                  <c:v>1681</c:v>
                </c:pt>
                <c:pt idx="104">
                  <c:v>1731</c:v>
                </c:pt>
                <c:pt idx="105">
                  <c:v>1843</c:v>
                </c:pt>
                <c:pt idx="106">
                  <c:v>1979</c:v>
                </c:pt>
                <c:pt idx="107">
                  <c:v>1860</c:v>
                </c:pt>
                <c:pt idx="108">
                  <c:v>1752</c:v>
                </c:pt>
                <c:pt idx="109">
                  <c:v>1827</c:v>
                </c:pt>
                <c:pt idx="110">
                  <c:v>1881</c:v>
                </c:pt>
                <c:pt idx="111">
                  <c:v>1592</c:v>
                </c:pt>
                <c:pt idx="112">
                  <c:v>1634</c:v>
                </c:pt>
                <c:pt idx="113">
                  <c:v>1660</c:v>
                </c:pt>
                <c:pt idx="114">
                  <c:v>1586</c:v>
                </c:pt>
                <c:pt idx="115">
                  <c:v>1580</c:v>
                </c:pt>
                <c:pt idx="116">
                  <c:v>1551</c:v>
                </c:pt>
                <c:pt idx="117">
                  <c:v>1649</c:v>
                </c:pt>
                <c:pt idx="118">
                  <c:v>1738</c:v>
                </c:pt>
                <c:pt idx="119">
                  <c:v>1806</c:v>
                </c:pt>
                <c:pt idx="120">
                  <c:v>1675</c:v>
                </c:pt>
                <c:pt idx="121">
                  <c:v>1770</c:v>
                </c:pt>
                <c:pt idx="122">
                  <c:v>1861</c:v>
                </c:pt>
                <c:pt idx="123">
                  <c:v>2132</c:v>
                </c:pt>
                <c:pt idx="124">
                  <c:v>2126</c:v>
                </c:pt>
                <c:pt idx="125">
                  <c:v>1670</c:v>
                </c:pt>
                <c:pt idx="126">
                  <c:v>1563</c:v>
                </c:pt>
                <c:pt idx="127">
                  <c:v>1817</c:v>
                </c:pt>
                <c:pt idx="128">
                  <c:v>2006</c:v>
                </c:pt>
                <c:pt idx="129">
                  <c:v>2202</c:v>
                </c:pt>
                <c:pt idx="130">
                  <c:v>2063</c:v>
                </c:pt>
                <c:pt idx="131">
                  <c:v>2201</c:v>
                </c:pt>
                <c:pt idx="132">
                  <c:v>1974</c:v>
                </c:pt>
                <c:pt idx="133" formatCode="#,##0">
                  <c:v>1849</c:v>
                </c:pt>
                <c:pt idx="134" formatCode="#,##0">
                  <c:v>1876</c:v>
                </c:pt>
                <c:pt idx="135" formatCode="#,##0">
                  <c:v>1897</c:v>
                </c:pt>
                <c:pt idx="136" formatCode="#,##0">
                  <c:v>1939</c:v>
                </c:pt>
                <c:pt idx="137" formatCode="#,##0">
                  <c:v>1994</c:v>
                </c:pt>
                <c:pt idx="138" formatCode="#,##0">
                  <c:v>1898</c:v>
                </c:pt>
                <c:pt idx="139" formatCode="#,##0">
                  <c:v>1973</c:v>
                </c:pt>
                <c:pt idx="140" formatCode="#,##0">
                  <c:v>1981</c:v>
                </c:pt>
                <c:pt idx="141" formatCode="#,##0">
                  <c:v>1692</c:v>
                </c:pt>
                <c:pt idx="142" formatCode="#,##0">
                  <c:v>1821</c:v>
                </c:pt>
                <c:pt idx="143" formatCode="#,##0">
                  <c:v>2524</c:v>
                </c:pt>
                <c:pt idx="144" formatCode="#,##0">
                  <c:v>2213</c:v>
                </c:pt>
                <c:pt idx="145" formatCode="#,##0">
                  <c:v>2500</c:v>
                </c:pt>
                <c:pt idx="146" formatCode="#,##0">
                  <c:v>2334</c:v>
                </c:pt>
                <c:pt idx="147" formatCode="#,##0">
                  <c:v>2092</c:v>
                </c:pt>
                <c:pt idx="148" formatCode="#,##0">
                  <c:v>1862</c:v>
                </c:pt>
                <c:pt idx="149" formatCode="#,##0">
                  <c:v>1865</c:v>
                </c:pt>
                <c:pt idx="150" formatCode="#,##0">
                  <c:v>1903</c:v>
                </c:pt>
                <c:pt idx="151" formatCode="#,##0">
                  <c:v>1869</c:v>
                </c:pt>
                <c:pt idx="152" formatCode="#,##0">
                  <c:v>1935</c:v>
                </c:pt>
                <c:pt idx="153" formatCode="#,##0">
                  <c:v>1789</c:v>
                </c:pt>
                <c:pt idx="154" formatCode="#,##0">
                  <c:v>1862</c:v>
                </c:pt>
                <c:pt idx="155" formatCode="#,##0">
                  <c:v>2168</c:v>
                </c:pt>
                <c:pt idx="156" formatCode="#,##0">
                  <c:v>1968</c:v>
                </c:pt>
                <c:pt idx="157" formatCode="#,##0">
                  <c:v>1999</c:v>
                </c:pt>
                <c:pt idx="158" formatCode="#,##0">
                  <c:v>2157</c:v>
                </c:pt>
                <c:pt idx="159" formatCode="#,##0">
                  <c:v>2181</c:v>
                </c:pt>
                <c:pt idx="160" formatCode="#,##0">
                  <c:v>2240</c:v>
                </c:pt>
                <c:pt idx="161" formatCode="#,##0">
                  <c:v>2254</c:v>
                </c:pt>
                <c:pt idx="162" formatCode="#,##0">
                  <c:v>2858</c:v>
                </c:pt>
                <c:pt idx="163" formatCode="#,##0">
                  <c:v>2430</c:v>
                </c:pt>
                <c:pt idx="164" formatCode="#,##0">
                  <c:v>2051</c:v>
                </c:pt>
                <c:pt idx="165" formatCode="#,##0">
                  <c:v>2194</c:v>
                </c:pt>
                <c:pt idx="166" formatCode="#,##0">
                  <c:v>2436</c:v>
                </c:pt>
                <c:pt idx="167" formatCode="#,##0">
                  <c:v>2085</c:v>
                </c:pt>
                <c:pt idx="168" formatCode="#,##0">
                  <c:v>2103</c:v>
                </c:pt>
                <c:pt idx="169" formatCode="#,##0">
                  <c:v>1875</c:v>
                </c:pt>
                <c:pt idx="170" formatCode="#,##0">
                  <c:v>1822</c:v>
                </c:pt>
                <c:pt idx="171" formatCode="#,##0">
                  <c:v>2155</c:v>
                </c:pt>
                <c:pt idx="172" formatCode="#,##0">
                  <c:v>2968</c:v>
                </c:pt>
                <c:pt idx="173" formatCode="#,##0">
                  <c:v>2579</c:v>
                </c:pt>
                <c:pt idx="174" formatCode="#,##0">
                  <c:v>2864</c:v>
                </c:pt>
                <c:pt idx="175" formatCode="#,##0">
                  <c:v>3121</c:v>
                </c:pt>
                <c:pt idx="176" formatCode="#,##0">
                  <c:v>3191</c:v>
                </c:pt>
                <c:pt idx="177" formatCode="#,##0">
                  <c:v>3406</c:v>
                </c:pt>
                <c:pt idx="178" formatCode="#,##0">
                  <c:v>3185</c:v>
                </c:pt>
                <c:pt idx="179" formatCode="#,##0">
                  <c:v>2883</c:v>
                </c:pt>
                <c:pt idx="180" formatCode="#,##0">
                  <c:v>3872</c:v>
                </c:pt>
                <c:pt idx="181" formatCode="#,##0">
                  <c:v>2643</c:v>
                </c:pt>
                <c:pt idx="182" formatCode="#,##0">
                  <c:v>2617</c:v>
                </c:pt>
                <c:pt idx="183" formatCode="#,##0">
                  <c:v>2221</c:v>
                </c:pt>
                <c:pt idx="184" formatCode="#,##0">
                  <c:v>2657</c:v>
                </c:pt>
                <c:pt idx="185" formatCode="#,##0">
                  <c:v>3249</c:v>
                </c:pt>
                <c:pt idx="186" formatCode="#,##0">
                  <c:v>2322</c:v>
                </c:pt>
                <c:pt idx="187" formatCode="#,##0">
                  <c:v>2145</c:v>
                </c:pt>
                <c:pt idx="188" formatCode="#,##0">
                  <c:v>2448</c:v>
                </c:pt>
                <c:pt idx="189" formatCode="#,##0">
                  <c:v>2877</c:v>
                </c:pt>
                <c:pt idx="190" formatCode="#,##0">
                  <c:v>2451</c:v>
                </c:pt>
                <c:pt idx="191" formatCode="#,##0">
                  <c:v>2190</c:v>
                </c:pt>
                <c:pt idx="192" formatCode="#,##0">
                  <c:v>2055</c:v>
                </c:pt>
                <c:pt idx="193" formatCode="#,##0">
                  <c:v>2250</c:v>
                </c:pt>
                <c:pt idx="194" formatCode="#,##0">
                  <c:v>2262</c:v>
                </c:pt>
                <c:pt idx="195" formatCode="#,##0">
                  <c:v>2229</c:v>
                </c:pt>
              </c:numCache>
            </c:numRef>
          </c:val>
          <c:smooth val="0"/>
        </c:ser>
        <c:dLbls>
          <c:showLegendKey val="0"/>
          <c:showVal val="0"/>
          <c:showCatName val="0"/>
          <c:showSerName val="0"/>
          <c:showPercent val="0"/>
          <c:showBubbleSize val="0"/>
        </c:dLbls>
        <c:marker val="1"/>
        <c:smooth val="0"/>
        <c:axId val="139977472"/>
        <c:axId val="139979008"/>
      </c:lineChart>
      <c:dateAx>
        <c:axId val="139977472"/>
        <c:scaling>
          <c:orientation val="minMax"/>
        </c:scaling>
        <c:delete val="0"/>
        <c:axPos val="b"/>
        <c:numFmt formatCode="m/d/yyyy" sourceLinked="1"/>
        <c:majorTickMark val="out"/>
        <c:minorTickMark val="none"/>
        <c:tickLblPos val="nextTo"/>
        <c:crossAx val="139979008"/>
        <c:crosses val="autoZero"/>
        <c:auto val="1"/>
        <c:lblOffset val="100"/>
        <c:baseTimeUnit val="days"/>
      </c:dateAx>
      <c:valAx>
        <c:axId val="139979008"/>
        <c:scaling>
          <c:orientation val="minMax"/>
          <c:max val="3500"/>
          <c:min val="1000"/>
        </c:scaling>
        <c:delete val="0"/>
        <c:axPos val="l"/>
        <c:majorGridlines/>
        <c:numFmt formatCode="#,##0" sourceLinked="1"/>
        <c:majorTickMark val="out"/>
        <c:minorTickMark val="none"/>
        <c:tickLblPos val="nextTo"/>
        <c:crossAx val="139977472"/>
        <c:crosses val="autoZero"/>
        <c:crossBetween val="between"/>
      </c:valAx>
    </c:plotArea>
    <c:plotVisOnly val="1"/>
    <c:dispBlanksAs val="zero"/>
    <c:showDLblsOverMax val="0"/>
  </c:chart>
  <c:spPr>
    <a:ln w="57150">
      <a:solidFill>
        <a:sysClr val="windowText" lastClr="000000"/>
      </a:solidFill>
    </a:ln>
  </c:spPr>
  <c:printSettings>
    <c:headerFooter/>
    <c:pageMargins b="0.750000000000004" l="0.70000000000000062" r="0.70000000000000062" t="0.750000000000004"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확인'!$B$40:$B$59</c:f>
              <c:strCache>
                <c:ptCount val="20"/>
                <c:pt idx="0">
                  <c:v>2014 4분기</c:v>
                </c:pt>
                <c:pt idx="1">
                  <c:v>2015 1분기</c:v>
                </c:pt>
                <c:pt idx="2">
                  <c:v>2015 2분기</c:v>
                </c:pt>
                <c:pt idx="3">
                  <c:v>2015 3분기</c:v>
                </c:pt>
                <c:pt idx="4">
                  <c:v>2015 4분기</c:v>
                </c:pt>
                <c:pt idx="5">
                  <c:v>2016 1분기</c:v>
                </c:pt>
                <c:pt idx="6">
                  <c:v>2016 2분기</c:v>
                </c:pt>
                <c:pt idx="7">
                  <c:v>2016 3분기</c:v>
                </c:pt>
                <c:pt idx="8">
                  <c:v>2016 4분기</c:v>
                </c:pt>
                <c:pt idx="9">
                  <c:v>2017 1분기</c:v>
                </c:pt>
                <c:pt idx="10">
                  <c:v>2017 2분기</c:v>
                </c:pt>
                <c:pt idx="11">
                  <c:v>2017 3분기</c:v>
                </c:pt>
                <c:pt idx="12">
                  <c:v>2017 4분기</c:v>
                </c:pt>
                <c:pt idx="13">
                  <c:v>2018 1분기</c:v>
                </c:pt>
                <c:pt idx="14">
                  <c:v>2018 2분기</c:v>
                </c:pt>
                <c:pt idx="15">
                  <c:v>2018 3분기</c:v>
                </c:pt>
                <c:pt idx="16">
                  <c:v>2018 4분기</c:v>
                </c:pt>
                <c:pt idx="17">
                  <c:v>2019 1분기</c:v>
                </c:pt>
                <c:pt idx="18">
                  <c:v>2019 2분기</c:v>
                </c:pt>
                <c:pt idx="19">
                  <c:v>2019 3분기</c:v>
                </c:pt>
              </c:strCache>
            </c:strRef>
          </c:cat>
          <c:val>
            <c:numRef>
              <c:f>'기간 단위 확인'!$C$40:$C$59</c:f>
              <c:numCache>
                <c:formatCode>0.0</c:formatCode>
                <c:ptCount val="20"/>
                <c:pt idx="0">
                  <c:v>0.6</c:v>
                </c:pt>
                <c:pt idx="1">
                  <c:v>0.9</c:v>
                </c:pt>
                <c:pt idx="2">
                  <c:v>0.2</c:v>
                </c:pt>
                <c:pt idx="3">
                  <c:v>1.5</c:v>
                </c:pt>
                <c:pt idx="4">
                  <c:v>0.7</c:v>
                </c:pt>
                <c:pt idx="5">
                  <c:v>0.4</c:v>
                </c:pt>
                <c:pt idx="6">
                  <c:v>1</c:v>
                </c:pt>
                <c:pt idx="7">
                  <c:v>0.5</c:v>
                </c:pt>
                <c:pt idx="8">
                  <c:v>0.8</c:v>
                </c:pt>
                <c:pt idx="9">
                  <c:v>0.9</c:v>
                </c:pt>
                <c:pt idx="10">
                  <c:v>0.5</c:v>
                </c:pt>
                <c:pt idx="11">
                  <c:v>1.5</c:v>
                </c:pt>
                <c:pt idx="12">
                  <c:v>-0.1</c:v>
                </c:pt>
                <c:pt idx="13">
                  <c:v>1</c:v>
                </c:pt>
                <c:pt idx="14">
                  <c:v>0.6</c:v>
                </c:pt>
                <c:pt idx="15">
                  <c:v>0.5</c:v>
                </c:pt>
                <c:pt idx="16">
                  <c:v>0.9</c:v>
                </c:pt>
                <c:pt idx="17">
                  <c:v>-0.4</c:v>
                </c:pt>
                <c:pt idx="18">
                  <c:v>1</c:v>
                </c:pt>
                <c:pt idx="19">
                  <c:v>0.4</c:v>
                </c:pt>
              </c:numCache>
            </c:numRef>
          </c:val>
          <c:smooth val="0"/>
        </c:ser>
        <c:dLbls>
          <c:showLegendKey val="0"/>
          <c:showVal val="0"/>
          <c:showCatName val="0"/>
          <c:showSerName val="0"/>
          <c:showPercent val="0"/>
          <c:showBubbleSize val="0"/>
        </c:dLbls>
        <c:marker val="1"/>
        <c:smooth val="0"/>
        <c:axId val="146811520"/>
        <c:axId val="146821504"/>
      </c:lineChart>
      <c:catAx>
        <c:axId val="146811520"/>
        <c:scaling>
          <c:orientation val="minMax"/>
        </c:scaling>
        <c:delete val="0"/>
        <c:axPos val="b"/>
        <c:numFmt formatCode="yyyy/mm/dd" sourceLinked="1"/>
        <c:majorTickMark val="out"/>
        <c:minorTickMark val="none"/>
        <c:tickLblPos val="nextTo"/>
        <c:crossAx val="146821504"/>
        <c:crosses val="autoZero"/>
        <c:auto val="1"/>
        <c:lblAlgn val="ctr"/>
        <c:lblOffset val="100"/>
        <c:noMultiLvlLbl val="0"/>
      </c:catAx>
      <c:valAx>
        <c:axId val="146821504"/>
        <c:scaling>
          <c:orientation val="minMax"/>
        </c:scaling>
        <c:delete val="0"/>
        <c:axPos val="l"/>
        <c:majorGridlines/>
        <c:numFmt formatCode="0.0" sourceLinked="1"/>
        <c:majorTickMark val="out"/>
        <c:minorTickMark val="none"/>
        <c:tickLblPos val="nextTo"/>
        <c:crossAx val="14681152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확인'!$D$40:$D$59</c:f>
              <c:strCache>
                <c:ptCount val="20"/>
                <c:pt idx="0">
                  <c:v>2014 4분기</c:v>
                </c:pt>
                <c:pt idx="1">
                  <c:v>2015 1분기</c:v>
                </c:pt>
                <c:pt idx="2">
                  <c:v>2015 2분기</c:v>
                </c:pt>
                <c:pt idx="3">
                  <c:v>2015 3분기</c:v>
                </c:pt>
                <c:pt idx="4">
                  <c:v>2015 4분기</c:v>
                </c:pt>
                <c:pt idx="5">
                  <c:v>2016 1분기</c:v>
                </c:pt>
                <c:pt idx="6">
                  <c:v>2016 2분기</c:v>
                </c:pt>
                <c:pt idx="7">
                  <c:v>2016 3분기</c:v>
                </c:pt>
                <c:pt idx="8">
                  <c:v>2016 4분기</c:v>
                </c:pt>
                <c:pt idx="9">
                  <c:v>2017 1분기</c:v>
                </c:pt>
                <c:pt idx="10">
                  <c:v>2017 2분기</c:v>
                </c:pt>
                <c:pt idx="11">
                  <c:v>2017 3분기</c:v>
                </c:pt>
                <c:pt idx="12">
                  <c:v>2017 4분기</c:v>
                </c:pt>
                <c:pt idx="13">
                  <c:v>2018 1분기</c:v>
                </c:pt>
                <c:pt idx="14">
                  <c:v>2018 2분기</c:v>
                </c:pt>
                <c:pt idx="15">
                  <c:v>2018 3분기</c:v>
                </c:pt>
                <c:pt idx="16">
                  <c:v>2018 4분기</c:v>
                </c:pt>
                <c:pt idx="17">
                  <c:v>2019 1분기</c:v>
                </c:pt>
                <c:pt idx="18">
                  <c:v>2019 2분기</c:v>
                </c:pt>
                <c:pt idx="19">
                  <c:v>2019 3분기</c:v>
                </c:pt>
              </c:strCache>
            </c:strRef>
          </c:cat>
          <c:val>
            <c:numRef>
              <c:f>'기간 단위 확인'!$E$40:$E$59</c:f>
              <c:numCache>
                <c:formatCode>#,#00.0</c:formatCode>
                <c:ptCount val="20"/>
                <c:pt idx="0">
                  <c:v>396323.5</c:v>
                </c:pt>
                <c:pt idx="1">
                  <c:v>409789.5</c:v>
                </c:pt>
                <c:pt idx="2">
                  <c:v>411163</c:v>
                </c:pt>
                <c:pt idx="3">
                  <c:v>416864.2</c:v>
                </c:pt>
                <c:pt idx="4">
                  <c:v>420203.6</c:v>
                </c:pt>
                <c:pt idx="5">
                  <c:v>429695.3</c:v>
                </c:pt>
                <c:pt idx="6">
                  <c:v>434907.7</c:v>
                </c:pt>
                <c:pt idx="7">
                  <c:v>434128.4</c:v>
                </c:pt>
                <c:pt idx="8">
                  <c:v>442048.1</c:v>
                </c:pt>
                <c:pt idx="9">
                  <c:v>451042.6</c:v>
                </c:pt>
                <c:pt idx="10">
                  <c:v>454503.8</c:v>
                </c:pt>
                <c:pt idx="11">
                  <c:v>467363.5</c:v>
                </c:pt>
                <c:pt idx="12">
                  <c:v>462788.4</c:v>
                </c:pt>
                <c:pt idx="13">
                  <c:v>467293.1</c:v>
                </c:pt>
                <c:pt idx="14">
                  <c:v>472390.6</c:v>
                </c:pt>
                <c:pt idx="15">
                  <c:v>477714.5</c:v>
                </c:pt>
                <c:pt idx="16">
                  <c:v>476098.8</c:v>
                </c:pt>
                <c:pt idx="17">
                  <c:v>472103.9</c:v>
                </c:pt>
                <c:pt idx="18">
                  <c:v>479125</c:v>
                </c:pt>
                <c:pt idx="19">
                  <c:v>479487</c:v>
                </c:pt>
              </c:numCache>
            </c:numRef>
          </c:val>
          <c:smooth val="0"/>
        </c:ser>
        <c:dLbls>
          <c:showLegendKey val="0"/>
          <c:showVal val="0"/>
          <c:showCatName val="0"/>
          <c:showSerName val="0"/>
          <c:showPercent val="0"/>
          <c:showBubbleSize val="0"/>
        </c:dLbls>
        <c:marker val="1"/>
        <c:smooth val="0"/>
        <c:axId val="146845056"/>
        <c:axId val="146855040"/>
      </c:lineChart>
      <c:catAx>
        <c:axId val="146845056"/>
        <c:scaling>
          <c:orientation val="minMax"/>
        </c:scaling>
        <c:delete val="0"/>
        <c:axPos val="b"/>
        <c:majorTickMark val="out"/>
        <c:minorTickMark val="none"/>
        <c:tickLblPos val="nextTo"/>
        <c:crossAx val="146855040"/>
        <c:crosses val="autoZero"/>
        <c:auto val="1"/>
        <c:lblAlgn val="ctr"/>
        <c:lblOffset val="100"/>
        <c:noMultiLvlLbl val="0"/>
      </c:catAx>
      <c:valAx>
        <c:axId val="146855040"/>
        <c:scaling>
          <c:orientation val="minMax"/>
          <c:max val="500000"/>
          <c:min val="380000"/>
        </c:scaling>
        <c:delete val="0"/>
        <c:axPos val="l"/>
        <c:majorGridlines/>
        <c:numFmt formatCode="#,#00.0" sourceLinked="1"/>
        <c:majorTickMark val="out"/>
        <c:minorTickMark val="none"/>
        <c:tickLblPos val="nextTo"/>
        <c:crossAx val="146845056"/>
        <c:crosses val="autoZero"/>
        <c:crossBetween val="between"/>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확인'!$H$40:$H$59</c:f>
              <c:strCache>
                <c:ptCount val="20"/>
                <c:pt idx="0">
                  <c:v>2014 4분기</c:v>
                </c:pt>
                <c:pt idx="1">
                  <c:v>2015 1분기</c:v>
                </c:pt>
                <c:pt idx="2">
                  <c:v>2015 2분기</c:v>
                </c:pt>
                <c:pt idx="3">
                  <c:v>2015 3분기</c:v>
                </c:pt>
                <c:pt idx="4">
                  <c:v>2015 4분기</c:v>
                </c:pt>
                <c:pt idx="5">
                  <c:v>2016 1분기</c:v>
                </c:pt>
                <c:pt idx="6">
                  <c:v>2016 2분기</c:v>
                </c:pt>
                <c:pt idx="7">
                  <c:v>2016 3분기</c:v>
                </c:pt>
                <c:pt idx="8">
                  <c:v>2016 4분기</c:v>
                </c:pt>
                <c:pt idx="9">
                  <c:v>2017 1분기</c:v>
                </c:pt>
                <c:pt idx="10">
                  <c:v>2017 2분기</c:v>
                </c:pt>
                <c:pt idx="11">
                  <c:v>2017 3분기</c:v>
                </c:pt>
                <c:pt idx="12">
                  <c:v>2017 4분기</c:v>
                </c:pt>
                <c:pt idx="13">
                  <c:v>2018 1분기</c:v>
                </c:pt>
                <c:pt idx="14">
                  <c:v>2018 2분기</c:v>
                </c:pt>
                <c:pt idx="15">
                  <c:v>2018 3분기</c:v>
                </c:pt>
                <c:pt idx="16">
                  <c:v>2018 4분기</c:v>
                </c:pt>
                <c:pt idx="17">
                  <c:v>2019 1분기</c:v>
                </c:pt>
                <c:pt idx="18">
                  <c:v>2019 2분기</c:v>
                </c:pt>
                <c:pt idx="19">
                  <c:v>2019 3분기</c:v>
                </c:pt>
              </c:strCache>
            </c:strRef>
          </c:cat>
          <c:val>
            <c:numRef>
              <c:f>'기간 단위 확인'!$I$40:$I$59</c:f>
              <c:numCache>
                <c:formatCode>0.0</c:formatCode>
                <c:ptCount val="20"/>
                <c:pt idx="0">
                  <c:v>29.3</c:v>
                </c:pt>
                <c:pt idx="1">
                  <c:v>29.2</c:v>
                </c:pt>
                <c:pt idx="2">
                  <c:v>29.1</c:v>
                </c:pt>
                <c:pt idx="3">
                  <c:v>29.9</c:v>
                </c:pt>
                <c:pt idx="4">
                  <c:v>29.9</c:v>
                </c:pt>
                <c:pt idx="5">
                  <c:v>28.4</c:v>
                </c:pt>
                <c:pt idx="6">
                  <c:v>30.2</c:v>
                </c:pt>
                <c:pt idx="7">
                  <c:v>30.8</c:v>
                </c:pt>
                <c:pt idx="8">
                  <c:v>31</c:v>
                </c:pt>
                <c:pt idx="9">
                  <c:v>31.7</c:v>
                </c:pt>
                <c:pt idx="10">
                  <c:v>32.700000000000003</c:v>
                </c:pt>
                <c:pt idx="11">
                  <c:v>31.9</c:v>
                </c:pt>
                <c:pt idx="12">
                  <c:v>32.799999999999997</c:v>
                </c:pt>
                <c:pt idx="13">
                  <c:v>32.1</c:v>
                </c:pt>
                <c:pt idx="14">
                  <c:v>32</c:v>
                </c:pt>
                <c:pt idx="15">
                  <c:v>30</c:v>
                </c:pt>
                <c:pt idx="16">
                  <c:v>31.4</c:v>
                </c:pt>
                <c:pt idx="17">
                  <c:v>30.7</c:v>
                </c:pt>
                <c:pt idx="18">
                  <c:v>31.9</c:v>
                </c:pt>
                <c:pt idx="19">
                  <c:v>30.4</c:v>
                </c:pt>
              </c:numCache>
            </c:numRef>
          </c:val>
          <c:smooth val="0"/>
        </c:ser>
        <c:dLbls>
          <c:showLegendKey val="0"/>
          <c:showVal val="0"/>
          <c:showCatName val="0"/>
          <c:showSerName val="0"/>
          <c:showPercent val="0"/>
          <c:showBubbleSize val="0"/>
        </c:dLbls>
        <c:marker val="1"/>
        <c:smooth val="0"/>
        <c:axId val="146882944"/>
        <c:axId val="146884480"/>
      </c:lineChart>
      <c:catAx>
        <c:axId val="146882944"/>
        <c:scaling>
          <c:orientation val="minMax"/>
        </c:scaling>
        <c:delete val="0"/>
        <c:axPos val="b"/>
        <c:majorTickMark val="out"/>
        <c:minorTickMark val="none"/>
        <c:tickLblPos val="nextTo"/>
        <c:crossAx val="146884480"/>
        <c:crosses val="autoZero"/>
        <c:auto val="1"/>
        <c:lblAlgn val="ctr"/>
        <c:lblOffset val="100"/>
        <c:noMultiLvlLbl val="0"/>
      </c:catAx>
      <c:valAx>
        <c:axId val="146884480"/>
        <c:scaling>
          <c:orientation val="minMax"/>
          <c:min val="28"/>
        </c:scaling>
        <c:delete val="0"/>
        <c:axPos val="l"/>
        <c:majorGridlines/>
        <c:numFmt formatCode="0.0" sourceLinked="1"/>
        <c:majorTickMark val="out"/>
        <c:minorTickMark val="none"/>
        <c:tickLblPos val="nextTo"/>
        <c:crossAx val="14688294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확인'!$F$5:$F$24</c:f>
              <c:strCache>
                <c:ptCount val="20"/>
                <c:pt idx="0">
                  <c:v>1999년</c:v>
                </c:pt>
                <c:pt idx="1">
                  <c:v>2000년</c:v>
                </c:pt>
                <c:pt idx="2">
                  <c:v>2001년</c:v>
                </c:pt>
                <c:pt idx="3">
                  <c:v>2002년</c:v>
                </c:pt>
                <c:pt idx="4">
                  <c:v>2003년</c:v>
                </c:pt>
                <c:pt idx="5">
                  <c:v>2004년</c:v>
                </c:pt>
                <c:pt idx="6">
                  <c:v>2005년</c:v>
                </c:pt>
                <c:pt idx="7">
                  <c:v>2006년</c:v>
                </c:pt>
                <c:pt idx="8">
                  <c:v>2007년</c:v>
                </c:pt>
                <c:pt idx="9">
                  <c:v>2008년</c:v>
                </c:pt>
                <c:pt idx="10">
                  <c:v>2009년</c:v>
                </c:pt>
                <c:pt idx="11">
                  <c:v>2010년</c:v>
                </c:pt>
                <c:pt idx="12">
                  <c:v>2011년</c:v>
                </c:pt>
                <c:pt idx="13">
                  <c:v>2012년</c:v>
                </c:pt>
                <c:pt idx="14">
                  <c:v>2013년</c:v>
                </c:pt>
                <c:pt idx="15">
                  <c:v>2014년</c:v>
                </c:pt>
                <c:pt idx="16">
                  <c:v>2015년</c:v>
                </c:pt>
                <c:pt idx="17">
                  <c:v>2016년</c:v>
                </c:pt>
                <c:pt idx="18">
                  <c:v>2017년</c:v>
                </c:pt>
                <c:pt idx="19">
                  <c:v>2018년</c:v>
                </c:pt>
              </c:strCache>
            </c:strRef>
          </c:cat>
          <c:val>
            <c:numRef>
              <c:f>'기간 단위 확인'!$G$5:$G$24</c:f>
              <c:numCache>
                <c:formatCode>0.00</c:formatCode>
                <c:ptCount val="20"/>
                <c:pt idx="0">
                  <c:v>63.4</c:v>
                </c:pt>
                <c:pt idx="1">
                  <c:v>69.8</c:v>
                </c:pt>
                <c:pt idx="2">
                  <c:v>66</c:v>
                </c:pt>
                <c:pt idx="3">
                  <c:v>61.3</c:v>
                </c:pt>
                <c:pt idx="4">
                  <c:v>64.099999999999994</c:v>
                </c:pt>
                <c:pt idx="5">
                  <c:v>73.2</c:v>
                </c:pt>
                <c:pt idx="6">
                  <c:v>72.3</c:v>
                </c:pt>
                <c:pt idx="7">
                  <c:v>74.400000000000006</c:v>
                </c:pt>
                <c:pt idx="8">
                  <c:v>78.099999999999994</c:v>
                </c:pt>
                <c:pt idx="9">
                  <c:v>99.9</c:v>
                </c:pt>
                <c:pt idx="10">
                  <c:v>90.1</c:v>
                </c:pt>
                <c:pt idx="11">
                  <c:v>95.4</c:v>
                </c:pt>
                <c:pt idx="12">
                  <c:v>109</c:v>
                </c:pt>
                <c:pt idx="13">
                  <c:v>108.3</c:v>
                </c:pt>
                <c:pt idx="14">
                  <c:v>101.1</c:v>
                </c:pt>
                <c:pt idx="15">
                  <c:v>93.8</c:v>
                </c:pt>
                <c:pt idx="16">
                  <c:v>82</c:v>
                </c:pt>
                <c:pt idx="17">
                  <c:v>76.599999999999994</c:v>
                </c:pt>
                <c:pt idx="18">
                  <c:v>80.2</c:v>
                </c:pt>
                <c:pt idx="19">
                  <c:v>82.4</c:v>
                </c:pt>
              </c:numCache>
            </c:numRef>
          </c:val>
          <c:smooth val="0"/>
        </c:ser>
        <c:dLbls>
          <c:showLegendKey val="0"/>
          <c:showVal val="0"/>
          <c:showCatName val="0"/>
          <c:showSerName val="0"/>
          <c:showPercent val="0"/>
          <c:showBubbleSize val="0"/>
        </c:dLbls>
        <c:marker val="1"/>
        <c:smooth val="0"/>
        <c:axId val="146916480"/>
        <c:axId val="146918016"/>
      </c:lineChart>
      <c:catAx>
        <c:axId val="146916480"/>
        <c:scaling>
          <c:orientation val="minMax"/>
        </c:scaling>
        <c:delete val="0"/>
        <c:axPos val="b"/>
        <c:majorTickMark val="out"/>
        <c:minorTickMark val="none"/>
        <c:tickLblPos val="nextTo"/>
        <c:crossAx val="146918016"/>
        <c:crosses val="autoZero"/>
        <c:auto val="1"/>
        <c:lblAlgn val="ctr"/>
        <c:lblOffset val="100"/>
        <c:noMultiLvlLbl val="0"/>
      </c:catAx>
      <c:valAx>
        <c:axId val="146918016"/>
        <c:scaling>
          <c:orientation val="minMax"/>
          <c:max val="115"/>
          <c:min val="50"/>
        </c:scaling>
        <c:delete val="0"/>
        <c:axPos val="l"/>
        <c:majorGridlines/>
        <c:numFmt formatCode="0.00" sourceLinked="1"/>
        <c:majorTickMark val="out"/>
        <c:minorTickMark val="none"/>
        <c:tickLblPos val="nextTo"/>
        <c:crossAx val="14691648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확인'!$J$5:$J$21</c:f>
              <c:strCache>
                <c:ptCount val="17"/>
                <c:pt idx="0">
                  <c:v>2002년</c:v>
                </c:pt>
                <c:pt idx="1">
                  <c:v>2003년</c:v>
                </c:pt>
                <c:pt idx="2">
                  <c:v>2004년</c:v>
                </c:pt>
                <c:pt idx="3">
                  <c:v>2005년</c:v>
                </c:pt>
                <c:pt idx="4">
                  <c:v>2006년</c:v>
                </c:pt>
                <c:pt idx="5">
                  <c:v>2007년</c:v>
                </c:pt>
                <c:pt idx="6">
                  <c:v>2008년</c:v>
                </c:pt>
                <c:pt idx="7">
                  <c:v>2009년</c:v>
                </c:pt>
                <c:pt idx="8">
                  <c:v>2010년</c:v>
                </c:pt>
                <c:pt idx="9">
                  <c:v>2011년</c:v>
                </c:pt>
                <c:pt idx="10">
                  <c:v>2012년</c:v>
                </c:pt>
                <c:pt idx="11">
                  <c:v>2013년</c:v>
                </c:pt>
                <c:pt idx="12">
                  <c:v>2014년</c:v>
                </c:pt>
                <c:pt idx="13">
                  <c:v>2015년</c:v>
                </c:pt>
                <c:pt idx="14">
                  <c:v>2016년</c:v>
                </c:pt>
                <c:pt idx="15">
                  <c:v>2017년</c:v>
                </c:pt>
                <c:pt idx="16">
                  <c:v>2018년</c:v>
                </c:pt>
              </c:strCache>
            </c:strRef>
          </c:cat>
          <c:val>
            <c:numRef>
              <c:f>'기간 단위 확인'!$K$5:$K$21</c:f>
              <c:numCache>
                <c:formatCode>#,##0.00</c:formatCode>
                <c:ptCount val="17"/>
                <c:pt idx="0">
                  <c:v>7.75</c:v>
                </c:pt>
                <c:pt idx="1">
                  <c:v>5.19</c:v>
                </c:pt>
                <c:pt idx="2">
                  <c:v>8.07</c:v>
                </c:pt>
                <c:pt idx="3">
                  <c:v>6.55</c:v>
                </c:pt>
                <c:pt idx="4">
                  <c:v>5.79</c:v>
                </c:pt>
                <c:pt idx="5">
                  <c:v>6.24</c:v>
                </c:pt>
                <c:pt idx="6">
                  <c:v>3.22</c:v>
                </c:pt>
                <c:pt idx="7">
                  <c:v>5.69</c:v>
                </c:pt>
                <c:pt idx="8">
                  <c:v>6.95</c:v>
                </c:pt>
                <c:pt idx="9">
                  <c:v>5.16</c:v>
                </c:pt>
                <c:pt idx="10">
                  <c:v>5.24</c:v>
                </c:pt>
                <c:pt idx="11">
                  <c:v>4.68</c:v>
                </c:pt>
                <c:pt idx="12">
                  <c:v>4.22</c:v>
                </c:pt>
                <c:pt idx="13">
                  <c:v>5</c:v>
                </c:pt>
                <c:pt idx="14">
                  <c:v>6.14</c:v>
                </c:pt>
                <c:pt idx="15">
                  <c:v>7.94</c:v>
                </c:pt>
                <c:pt idx="16">
                  <c:v>7.32</c:v>
                </c:pt>
              </c:numCache>
            </c:numRef>
          </c:val>
          <c:smooth val="0"/>
        </c:ser>
        <c:dLbls>
          <c:showLegendKey val="0"/>
          <c:showVal val="0"/>
          <c:showCatName val="0"/>
          <c:showSerName val="0"/>
          <c:showPercent val="0"/>
          <c:showBubbleSize val="0"/>
        </c:dLbls>
        <c:marker val="1"/>
        <c:smooth val="0"/>
        <c:axId val="146925440"/>
        <c:axId val="146926976"/>
      </c:lineChart>
      <c:catAx>
        <c:axId val="146925440"/>
        <c:scaling>
          <c:orientation val="minMax"/>
        </c:scaling>
        <c:delete val="0"/>
        <c:axPos val="b"/>
        <c:majorTickMark val="out"/>
        <c:minorTickMark val="none"/>
        <c:tickLblPos val="nextTo"/>
        <c:crossAx val="146926976"/>
        <c:crosses val="autoZero"/>
        <c:auto val="1"/>
        <c:lblAlgn val="ctr"/>
        <c:lblOffset val="100"/>
        <c:noMultiLvlLbl val="0"/>
      </c:catAx>
      <c:valAx>
        <c:axId val="146926976"/>
        <c:scaling>
          <c:orientation val="minMax"/>
          <c:min val="3"/>
        </c:scaling>
        <c:delete val="0"/>
        <c:axPos val="l"/>
        <c:majorGridlines/>
        <c:numFmt formatCode="#,##0.00" sourceLinked="1"/>
        <c:majorTickMark val="out"/>
        <c:minorTickMark val="none"/>
        <c:tickLblPos val="nextTo"/>
        <c:crossAx val="14692544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확인'!$L$40:$L$52</c:f>
              <c:strCache>
                <c:ptCount val="13"/>
                <c:pt idx="0">
                  <c:v>2012년</c:v>
                </c:pt>
                <c:pt idx="1">
                  <c:v>2013년</c:v>
                </c:pt>
                <c:pt idx="2">
                  <c:v>2014년</c:v>
                </c:pt>
                <c:pt idx="3">
                  <c:v>2015년</c:v>
                </c:pt>
                <c:pt idx="4">
                  <c:v>2016년</c:v>
                </c:pt>
                <c:pt idx="5">
                  <c:v>2017년</c:v>
                </c:pt>
                <c:pt idx="6">
                  <c:v>2018 1분기</c:v>
                </c:pt>
                <c:pt idx="7">
                  <c:v>2018 2분기</c:v>
                </c:pt>
                <c:pt idx="8">
                  <c:v>2018 3분기</c:v>
                </c:pt>
                <c:pt idx="9">
                  <c:v>2018 4분기</c:v>
                </c:pt>
                <c:pt idx="10">
                  <c:v>2019 1분기</c:v>
                </c:pt>
                <c:pt idx="11">
                  <c:v>2019 2분기</c:v>
                </c:pt>
                <c:pt idx="12">
                  <c:v>2019 3분기</c:v>
                </c:pt>
              </c:strCache>
            </c:strRef>
          </c:cat>
          <c:val>
            <c:numRef>
              <c:f>'기간 단위 확인'!$M$40:$M$52</c:f>
              <c:numCache>
                <c:formatCode>#,##0.00</c:formatCode>
                <c:ptCount val="13"/>
                <c:pt idx="0">
                  <c:v>963794.4</c:v>
                </c:pt>
                <c:pt idx="1">
                  <c:v>1019040.5</c:v>
                </c:pt>
                <c:pt idx="2">
                  <c:v>1085259.2</c:v>
                </c:pt>
                <c:pt idx="3">
                  <c:v>1203099.2</c:v>
                </c:pt>
                <c:pt idx="4">
                  <c:v>1342526.8</c:v>
                </c:pt>
                <c:pt idx="5">
                  <c:v>1450627.4</c:v>
                </c:pt>
                <c:pt idx="6">
                  <c:v>1468242</c:v>
                </c:pt>
                <c:pt idx="7">
                  <c:v>1492352.4</c:v>
                </c:pt>
                <c:pt idx="8">
                  <c:v>1513890.5</c:v>
                </c:pt>
                <c:pt idx="9">
                  <c:v>1536712.3</c:v>
                </c:pt>
                <c:pt idx="10">
                  <c:v>1539900.5</c:v>
                </c:pt>
                <c:pt idx="11">
                  <c:v>1556726.4</c:v>
                </c:pt>
                <c:pt idx="12">
                  <c:v>1572659.9</c:v>
                </c:pt>
              </c:numCache>
            </c:numRef>
          </c:val>
          <c:smooth val="0"/>
        </c:ser>
        <c:dLbls>
          <c:showLegendKey val="0"/>
          <c:showVal val="0"/>
          <c:showCatName val="0"/>
          <c:showSerName val="0"/>
          <c:showPercent val="0"/>
          <c:showBubbleSize val="0"/>
        </c:dLbls>
        <c:marker val="1"/>
        <c:smooth val="0"/>
        <c:axId val="147024512"/>
        <c:axId val="147034496"/>
      </c:lineChart>
      <c:catAx>
        <c:axId val="147024512"/>
        <c:scaling>
          <c:orientation val="minMax"/>
        </c:scaling>
        <c:delete val="0"/>
        <c:axPos val="b"/>
        <c:majorTickMark val="out"/>
        <c:minorTickMark val="none"/>
        <c:tickLblPos val="nextTo"/>
        <c:crossAx val="147034496"/>
        <c:crosses val="autoZero"/>
        <c:auto val="1"/>
        <c:lblAlgn val="ctr"/>
        <c:lblOffset val="100"/>
        <c:noMultiLvlLbl val="0"/>
      </c:catAx>
      <c:valAx>
        <c:axId val="147034496"/>
        <c:scaling>
          <c:orientation val="minMax"/>
          <c:min val="800000"/>
        </c:scaling>
        <c:delete val="0"/>
        <c:axPos val="l"/>
        <c:majorGridlines/>
        <c:numFmt formatCode="#,##0.00" sourceLinked="1"/>
        <c:majorTickMark val="out"/>
        <c:minorTickMark val="none"/>
        <c:tickLblPos val="nextTo"/>
        <c:crossAx val="14702451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확인'!$N$40:$N$52</c:f>
              <c:strCache>
                <c:ptCount val="13"/>
                <c:pt idx="0">
                  <c:v>2012년</c:v>
                </c:pt>
                <c:pt idx="1">
                  <c:v>2013년</c:v>
                </c:pt>
                <c:pt idx="2">
                  <c:v>2014년</c:v>
                </c:pt>
                <c:pt idx="3">
                  <c:v>2015년</c:v>
                </c:pt>
                <c:pt idx="4">
                  <c:v>2016년</c:v>
                </c:pt>
                <c:pt idx="5">
                  <c:v>2017년</c:v>
                </c:pt>
                <c:pt idx="6">
                  <c:v>2018 1분기</c:v>
                </c:pt>
                <c:pt idx="7">
                  <c:v>2018 2분기</c:v>
                </c:pt>
                <c:pt idx="8">
                  <c:v>2018 3분기</c:v>
                </c:pt>
                <c:pt idx="9">
                  <c:v>2018 4분기</c:v>
                </c:pt>
                <c:pt idx="10">
                  <c:v>2019 1분기</c:v>
                </c:pt>
                <c:pt idx="11">
                  <c:v>2019 2분기</c:v>
                </c:pt>
                <c:pt idx="12">
                  <c:v>2019 3분기</c:v>
                </c:pt>
              </c:strCache>
            </c:strRef>
          </c:cat>
          <c:val>
            <c:numRef>
              <c:f>'기간 단위 확인'!$O$40:$O$52</c:f>
              <c:numCache>
                <c:formatCode>#,#00.0</c:formatCode>
                <c:ptCount val="13"/>
                <c:pt idx="0">
                  <c:v>408928</c:v>
                </c:pt>
                <c:pt idx="1">
                  <c:v>423504.7</c:v>
                </c:pt>
                <c:pt idx="2">
                  <c:v>424325.3</c:v>
                </c:pt>
                <c:pt idx="3">
                  <c:v>396058.1</c:v>
                </c:pt>
                <c:pt idx="4">
                  <c:v>382161.5</c:v>
                </c:pt>
                <c:pt idx="5">
                  <c:v>412028.4</c:v>
                </c:pt>
                <c:pt idx="6">
                  <c:v>427002.6</c:v>
                </c:pt>
                <c:pt idx="7">
                  <c:v>433275.1</c:v>
                </c:pt>
                <c:pt idx="8">
                  <c:v>441691.5</c:v>
                </c:pt>
                <c:pt idx="9">
                  <c:v>440598.5</c:v>
                </c:pt>
                <c:pt idx="10">
                  <c:v>440584.6</c:v>
                </c:pt>
                <c:pt idx="11">
                  <c:v>462061.9</c:v>
                </c:pt>
                <c:pt idx="12">
                  <c:v>458199.9</c:v>
                </c:pt>
              </c:numCache>
            </c:numRef>
          </c:val>
          <c:smooth val="0"/>
        </c:ser>
        <c:dLbls>
          <c:showLegendKey val="0"/>
          <c:showVal val="0"/>
          <c:showCatName val="0"/>
          <c:showSerName val="0"/>
          <c:showPercent val="0"/>
          <c:showBubbleSize val="0"/>
        </c:dLbls>
        <c:marker val="1"/>
        <c:smooth val="0"/>
        <c:axId val="147045760"/>
        <c:axId val="147059840"/>
      </c:lineChart>
      <c:catAx>
        <c:axId val="147045760"/>
        <c:scaling>
          <c:orientation val="minMax"/>
        </c:scaling>
        <c:delete val="0"/>
        <c:axPos val="b"/>
        <c:majorTickMark val="out"/>
        <c:minorTickMark val="none"/>
        <c:tickLblPos val="nextTo"/>
        <c:crossAx val="147059840"/>
        <c:crosses val="autoZero"/>
        <c:auto val="1"/>
        <c:lblAlgn val="ctr"/>
        <c:lblOffset val="100"/>
        <c:noMultiLvlLbl val="0"/>
      </c:catAx>
      <c:valAx>
        <c:axId val="147059840"/>
        <c:scaling>
          <c:orientation val="minMax"/>
          <c:min val="350000"/>
        </c:scaling>
        <c:delete val="0"/>
        <c:axPos val="l"/>
        <c:majorGridlines/>
        <c:numFmt formatCode="#,#00.0" sourceLinked="1"/>
        <c:majorTickMark val="out"/>
        <c:minorTickMark val="none"/>
        <c:tickLblPos val="nextTo"/>
        <c:crossAx val="14704576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확인'!$D$74:$D$93</c:f>
              <c:numCache>
                <c:formatCode>m/d/yyyy</c:formatCode>
                <c:ptCount val="20"/>
                <c:pt idx="0">
                  <c:v>43221</c:v>
                </c:pt>
                <c:pt idx="1">
                  <c:v>43252</c:v>
                </c:pt>
                <c:pt idx="2">
                  <c:v>43282</c:v>
                </c:pt>
                <c:pt idx="3">
                  <c:v>43313</c:v>
                </c:pt>
                <c:pt idx="4">
                  <c:v>43344</c:v>
                </c:pt>
                <c:pt idx="5">
                  <c:v>43374</c:v>
                </c:pt>
                <c:pt idx="6">
                  <c:v>43405</c:v>
                </c:pt>
                <c:pt idx="7">
                  <c:v>43435</c:v>
                </c:pt>
                <c:pt idx="8">
                  <c:v>43466</c:v>
                </c:pt>
                <c:pt idx="9">
                  <c:v>43497</c:v>
                </c:pt>
                <c:pt idx="10">
                  <c:v>43525</c:v>
                </c:pt>
                <c:pt idx="11">
                  <c:v>43556</c:v>
                </c:pt>
                <c:pt idx="12">
                  <c:v>43586</c:v>
                </c:pt>
                <c:pt idx="13">
                  <c:v>43617</c:v>
                </c:pt>
                <c:pt idx="14">
                  <c:v>43647</c:v>
                </c:pt>
                <c:pt idx="15">
                  <c:v>43678</c:v>
                </c:pt>
                <c:pt idx="16">
                  <c:v>43709</c:v>
                </c:pt>
                <c:pt idx="17">
                  <c:v>43739</c:v>
                </c:pt>
                <c:pt idx="18">
                  <c:v>43770</c:v>
                </c:pt>
                <c:pt idx="19">
                  <c:v>43800</c:v>
                </c:pt>
              </c:numCache>
            </c:numRef>
          </c:cat>
          <c:val>
            <c:numRef>
              <c:f>'기간 단위 확인'!$E$74:$E$93</c:f>
              <c:numCache>
                <c:formatCode>#,#00.0</c:formatCode>
                <c:ptCount val="20"/>
                <c:pt idx="0">
                  <c:v>107.9</c:v>
                </c:pt>
                <c:pt idx="1">
                  <c:v>105.4</c:v>
                </c:pt>
                <c:pt idx="2">
                  <c:v>100.8</c:v>
                </c:pt>
                <c:pt idx="3">
                  <c:v>98.9</c:v>
                </c:pt>
                <c:pt idx="4">
                  <c:v>100</c:v>
                </c:pt>
                <c:pt idx="5">
                  <c:v>99.2</c:v>
                </c:pt>
                <c:pt idx="6">
                  <c:v>95.7</c:v>
                </c:pt>
                <c:pt idx="7">
                  <c:v>96.9</c:v>
                </c:pt>
                <c:pt idx="8">
                  <c:v>97.5</c:v>
                </c:pt>
                <c:pt idx="9">
                  <c:v>99.5</c:v>
                </c:pt>
                <c:pt idx="10">
                  <c:v>99.8</c:v>
                </c:pt>
                <c:pt idx="11">
                  <c:v>101.6</c:v>
                </c:pt>
                <c:pt idx="12">
                  <c:v>97.9</c:v>
                </c:pt>
                <c:pt idx="13">
                  <c:v>97.5</c:v>
                </c:pt>
                <c:pt idx="14">
                  <c:v>95.9</c:v>
                </c:pt>
                <c:pt idx="15">
                  <c:v>92.5</c:v>
                </c:pt>
                <c:pt idx="16">
                  <c:v>96.9</c:v>
                </c:pt>
                <c:pt idx="17">
                  <c:v>98.6</c:v>
                </c:pt>
                <c:pt idx="18">
                  <c:v>100.9</c:v>
                </c:pt>
                <c:pt idx="19">
                  <c:v>100.4</c:v>
                </c:pt>
              </c:numCache>
            </c:numRef>
          </c:val>
          <c:smooth val="0"/>
        </c:ser>
        <c:dLbls>
          <c:showLegendKey val="0"/>
          <c:showVal val="0"/>
          <c:showCatName val="0"/>
          <c:showSerName val="0"/>
          <c:showPercent val="0"/>
          <c:showBubbleSize val="0"/>
        </c:dLbls>
        <c:marker val="1"/>
        <c:smooth val="0"/>
        <c:axId val="147087744"/>
        <c:axId val="147089280"/>
      </c:lineChart>
      <c:dateAx>
        <c:axId val="147087744"/>
        <c:scaling>
          <c:orientation val="minMax"/>
        </c:scaling>
        <c:delete val="0"/>
        <c:axPos val="b"/>
        <c:numFmt formatCode="m/d/yyyy" sourceLinked="1"/>
        <c:majorTickMark val="out"/>
        <c:minorTickMark val="none"/>
        <c:tickLblPos val="nextTo"/>
        <c:crossAx val="147089280"/>
        <c:crosses val="autoZero"/>
        <c:auto val="1"/>
        <c:lblOffset val="100"/>
        <c:baseTimeUnit val="months"/>
      </c:dateAx>
      <c:valAx>
        <c:axId val="147089280"/>
        <c:scaling>
          <c:orientation val="minMax"/>
          <c:max val="110"/>
          <c:min val="90"/>
        </c:scaling>
        <c:delete val="0"/>
        <c:axPos val="l"/>
        <c:majorGridlines/>
        <c:numFmt formatCode="#,#00.0" sourceLinked="1"/>
        <c:majorTickMark val="out"/>
        <c:minorTickMark val="none"/>
        <c:tickLblPos val="nextTo"/>
        <c:crossAx val="147087744"/>
        <c:crosses val="autoZero"/>
        <c:crossBetween val="between"/>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확인'!$B$74:$B$93</c:f>
              <c:numCache>
                <c:formatCode>m/d/yyyy</c:formatCode>
                <c:ptCount val="20"/>
                <c:pt idx="0">
                  <c:v>43221</c:v>
                </c:pt>
                <c:pt idx="1">
                  <c:v>43252</c:v>
                </c:pt>
                <c:pt idx="2">
                  <c:v>43282</c:v>
                </c:pt>
                <c:pt idx="3">
                  <c:v>43313</c:v>
                </c:pt>
                <c:pt idx="4">
                  <c:v>43344</c:v>
                </c:pt>
                <c:pt idx="5">
                  <c:v>43374</c:v>
                </c:pt>
                <c:pt idx="6">
                  <c:v>43405</c:v>
                </c:pt>
                <c:pt idx="7">
                  <c:v>43435</c:v>
                </c:pt>
                <c:pt idx="8">
                  <c:v>43466</c:v>
                </c:pt>
                <c:pt idx="9">
                  <c:v>43497</c:v>
                </c:pt>
                <c:pt idx="10">
                  <c:v>43525</c:v>
                </c:pt>
                <c:pt idx="11">
                  <c:v>43556</c:v>
                </c:pt>
                <c:pt idx="12">
                  <c:v>43586</c:v>
                </c:pt>
                <c:pt idx="13">
                  <c:v>43617</c:v>
                </c:pt>
                <c:pt idx="14">
                  <c:v>43647</c:v>
                </c:pt>
                <c:pt idx="15">
                  <c:v>43678</c:v>
                </c:pt>
                <c:pt idx="16">
                  <c:v>43709</c:v>
                </c:pt>
                <c:pt idx="17">
                  <c:v>43739</c:v>
                </c:pt>
                <c:pt idx="18">
                  <c:v>43770</c:v>
                </c:pt>
                <c:pt idx="19">
                  <c:v>43800</c:v>
                </c:pt>
              </c:numCache>
            </c:numRef>
          </c:cat>
          <c:val>
            <c:numRef>
              <c:f>'기간 단위 확인'!$C$74:$C$93</c:f>
              <c:numCache>
                <c:formatCode>#,#00.00</c:formatCode>
                <c:ptCount val="20"/>
                <c:pt idx="0">
                  <c:v>78</c:v>
                </c:pt>
                <c:pt idx="1">
                  <c:v>80</c:v>
                </c:pt>
                <c:pt idx="2">
                  <c:v>74</c:v>
                </c:pt>
                <c:pt idx="3">
                  <c:v>73</c:v>
                </c:pt>
                <c:pt idx="4">
                  <c:v>73</c:v>
                </c:pt>
                <c:pt idx="5">
                  <c:v>71</c:v>
                </c:pt>
                <c:pt idx="6">
                  <c:v>73</c:v>
                </c:pt>
                <c:pt idx="7">
                  <c:v>71</c:v>
                </c:pt>
                <c:pt idx="8">
                  <c:v>67</c:v>
                </c:pt>
                <c:pt idx="9">
                  <c:v>69</c:v>
                </c:pt>
                <c:pt idx="10">
                  <c:v>73</c:v>
                </c:pt>
                <c:pt idx="11">
                  <c:v>75</c:v>
                </c:pt>
                <c:pt idx="12">
                  <c:v>76</c:v>
                </c:pt>
                <c:pt idx="13">
                  <c:v>75</c:v>
                </c:pt>
                <c:pt idx="14">
                  <c:v>73</c:v>
                </c:pt>
                <c:pt idx="15">
                  <c:v>68</c:v>
                </c:pt>
                <c:pt idx="16">
                  <c:v>71</c:v>
                </c:pt>
                <c:pt idx="17">
                  <c:v>72</c:v>
                </c:pt>
                <c:pt idx="18">
                  <c:v>74</c:v>
                </c:pt>
                <c:pt idx="19">
                  <c:v>74</c:v>
                </c:pt>
              </c:numCache>
            </c:numRef>
          </c:val>
          <c:smooth val="0"/>
        </c:ser>
        <c:dLbls>
          <c:showLegendKey val="0"/>
          <c:showVal val="0"/>
          <c:showCatName val="0"/>
          <c:showSerName val="0"/>
          <c:showPercent val="0"/>
          <c:showBubbleSize val="0"/>
        </c:dLbls>
        <c:marker val="1"/>
        <c:smooth val="0"/>
        <c:axId val="147108992"/>
        <c:axId val="147110528"/>
      </c:lineChart>
      <c:dateAx>
        <c:axId val="147108992"/>
        <c:scaling>
          <c:orientation val="minMax"/>
        </c:scaling>
        <c:delete val="0"/>
        <c:axPos val="b"/>
        <c:numFmt formatCode="m/d/yyyy" sourceLinked="1"/>
        <c:majorTickMark val="out"/>
        <c:minorTickMark val="none"/>
        <c:tickLblPos val="nextTo"/>
        <c:crossAx val="147110528"/>
        <c:crosses val="autoZero"/>
        <c:auto val="1"/>
        <c:lblOffset val="100"/>
        <c:baseTimeUnit val="months"/>
      </c:dateAx>
      <c:valAx>
        <c:axId val="147110528"/>
        <c:scaling>
          <c:orientation val="minMax"/>
          <c:max val="82"/>
          <c:min val="65"/>
        </c:scaling>
        <c:delete val="0"/>
        <c:axPos val="l"/>
        <c:majorGridlines/>
        <c:numFmt formatCode="#,#00.00" sourceLinked="1"/>
        <c:majorTickMark val="out"/>
        <c:minorTickMark val="none"/>
        <c:tickLblPos val="nextTo"/>
        <c:crossAx val="14710899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확인'!$H$74:$H$93</c:f>
              <c:numCache>
                <c:formatCode>m/d/yyyy</c:formatCode>
                <c:ptCount val="20"/>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pt idx="18">
                  <c:v>43739</c:v>
                </c:pt>
                <c:pt idx="19">
                  <c:v>43770</c:v>
                </c:pt>
              </c:numCache>
            </c:numRef>
          </c:cat>
          <c:val>
            <c:numRef>
              <c:f>'기간 단위 확인'!$I$74:$I$93</c:f>
              <c:numCache>
                <c:formatCode>#,##0.00</c:formatCode>
                <c:ptCount val="20"/>
                <c:pt idx="0">
                  <c:v>100.9</c:v>
                </c:pt>
                <c:pt idx="1">
                  <c:v>100.8</c:v>
                </c:pt>
                <c:pt idx="2">
                  <c:v>100.7</c:v>
                </c:pt>
                <c:pt idx="3">
                  <c:v>100.6</c:v>
                </c:pt>
                <c:pt idx="4">
                  <c:v>100.5</c:v>
                </c:pt>
                <c:pt idx="5">
                  <c:v>100.2</c:v>
                </c:pt>
                <c:pt idx="6">
                  <c:v>100.1</c:v>
                </c:pt>
                <c:pt idx="7">
                  <c:v>100</c:v>
                </c:pt>
                <c:pt idx="8">
                  <c:v>99.9</c:v>
                </c:pt>
                <c:pt idx="9">
                  <c:v>99.8</c:v>
                </c:pt>
                <c:pt idx="10">
                  <c:v>99.3</c:v>
                </c:pt>
                <c:pt idx="11">
                  <c:v>99.2</c:v>
                </c:pt>
                <c:pt idx="12">
                  <c:v>99.2</c:v>
                </c:pt>
                <c:pt idx="13">
                  <c:v>99.5</c:v>
                </c:pt>
                <c:pt idx="14">
                  <c:v>99.4</c:v>
                </c:pt>
                <c:pt idx="15">
                  <c:v>99.3</c:v>
                </c:pt>
                <c:pt idx="16">
                  <c:v>99.5</c:v>
                </c:pt>
                <c:pt idx="17">
                  <c:v>99.5</c:v>
                </c:pt>
                <c:pt idx="18">
                  <c:v>99.4</c:v>
                </c:pt>
                <c:pt idx="19">
                  <c:v>99.3</c:v>
                </c:pt>
              </c:numCache>
            </c:numRef>
          </c:val>
          <c:smooth val="0"/>
        </c:ser>
        <c:dLbls>
          <c:showLegendKey val="0"/>
          <c:showVal val="0"/>
          <c:showCatName val="0"/>
          <c:showSerName val="0"/>
          <c:showPercent val="0"/>
          <c:showBubbleSize val="0"/>
        </c:dLbls>
        <c:marker val="1"/>
        <c:smooth val="0"/>
        <c:axId val="147118336"/>
        <c:axId val="147206144"/>
      </c:lineChart>
      <c:dateAx>
        <c:axId val="147118336"/>
        <c:scaling>
          <c:orientation val="minMax"/>
        </c:scaling>
        <c:delete val="0"/>
        <c:axPos val="b"/>
        <c:numFmt formatCode="m/d/yyyy" sourceLinked="1"/>
        <c:majorTickMark val="out"/>
        <c:minorTickMark val="none"/>
        <c:tickLblPos val="nextTo"/>
        <c:crossAx val="147206144"/>
        <c:crosses val="autoZero"/>
        <c:auto val="1"/>
        <c:lblOffset val="100"/>
        <c:baseTimeUnit val="months"/>
      </c:dateAx>
      <c:valAx>
        <c:axId val="147206144"/>
        <c:scaling>
          <c:orientation val="minMax"/>
          <c:max val="101.5"/>
          <c:min val="99"/>
        </c:scaling>
        <c:delete val="0"/>
        <c:axPos val="l"/>
        <c:majorGridlines/>
        <c:numFmt formatCode="#,##0.00" sourceLinked="1"/>
        <c:majorTickMark val="out"/>
        <c:minorTickMark val="none"/>
        <c:tickLblPos val="nextTo"/>
        <c:crossAx val="147118336"/>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ko-KR" altLang="en-US" sz="1000"/>
              <a:t>신용융자잔고</a:t>
            </a:r>
          </a:p>
        </c:rich>
      </c:tx>
      <c:layout/>
      <c:overlay val="0"/>
    </c:title>
    <c:autoTitleDeleted val="0"/>
    <c:plotArea>
      <c:layout/>
      <c:lineChart>
        <c:grouping val="stacked"/>
        <c:varyColors val="0"/>
        <c:ser>
          <c:idx val="0"/>
          <c:order val="0"/>
          <c:marker>
            <c:symbol val="none"/>
          </c:marker>
          <c:cat>
            <c:numRef>
              <c:f>국내!$B$7:$B$202</c:f>
              <c:numCache>
                <c:formatCode>m/d/yyyy</c:formatCode>
                <c:ptCount val="196"/>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numCache>
            </c:numRef>
          </c:cat>
          <c:val>
            <c:numRef>
              <c:f>국내!$AB$7:$AB$202</c:f>
              <c:numCache>
                <c:formatCode>#,#00</c:formatCode>
                <c:ptCount val="196"/>
                <c:pt idx="0" formatCode="#,##0">
                  <c:v>103632</c:v>
                </c:pt>
                <c:pt idx="1">
                  <c:v>102296</c:v>
                </c:pt>
                <c:pt idx="2">
                  <c:v>101556</c:v>
                </c:pt>
                <c:pt idx="3">
                  <c:v>101771</c:v>
                </c:pt>
                <c:pt idx="4">
                  <c:v>102188</c:v>
                </c:pt>
                <c:pt idx="5">
                  <c:v>101966</c:v>
                </c:pt>
                <c:pt idx="6">
                  <c:v>101756</c:v>
                </c:pt>
                <c:pt idx="7">
                  <c:v>101042</c:v>
                </c:pt>
                <c:pt idx="8">
                  <c:v>99228</c:v>
                </c:pt>
                <c:pt idx="9">
                  <c:v>98953</c:v>
                </c:pt>
                <c:pt idx="10">
                  <c:v>99076</c:v>
                </c:pt>
                <c:pt idx="11">
                  <c:v>99569</c:v>
                </c:pt>
                <c:pt idx="12">
                  <c:v>99945</c:v>
                </c:pt>
                <c:pt idx="13">
                  <c:v>100117</c:v>
                </c:pt>
                <c:pt idx="14">
                  <c:v>100136</c:v>
                </c:pt>
                <c:pt idx="15">
                  <c:v>100026</c:v>
                </c:pt>
                <c:pt idx="16">
                  <c:v>99735</c:v>
                </c:pt>
                <c:pt idx="17">
                  <c:v>100110</c:v>
                </c:pt>
                <c:pt idx="18">
                  <c:v>100090</c:v>
                </c:pt>
                <c:pt idx="19">
                  <c:v>99292</c:v>
                </c:pt>
                <c:pt idx="20">
                  <c:v>98002</c:v>
                </c:pt>
                <c:pt idx="21">
                  <c:v>96752</c:v>
                </c:pt>
                <c:pt idx="22">
                  <c:v>94788</c:v>
                </c:pt>
                <c:pt idx="23">
                  <c:v>92886</c:v>
                </c:pt>
                <c:pt idx="24">
                  <c:v>92425</c:v>
                </c:pt>
                <c:pt idx="25">
                  <c:v>91548</c:v>
                </c:pt>
                <c:pt idx="26">
                  <c:v>90164</c:v>
                </c:pt>
                <c:pt idx="27">
                  <c:v>87105</c:v>
                </c:pt>
                <c:pt idx="28">
                  <c:v>81821</c:v>
                </c:pt>
                <c:pt idx="29">
                  <c:v>80130</c:v>
                </c:pt>
                <c:pt idx="30">
                  <c:v>80309</c:v>
                </c:pt>
                <c:pt idx="31">
                  <c:v>81005</c:v>
                </c:pt>
                <c:pt idx="32">
                  <c:v>81831</c:v>
                </c:pt>
                <c:pt idx="33">
                  <c:v>82448</c:v>
                </c:pt>
                <c:pt idx="34">
                  <c:v>82917</c:v>
                </c:pt>
                <c:pt idx="35">
                  <c:v>83068</c:v>
                </c:pt>
                <c:pt idx="36">
                  <c:v>82973</c:v>
                </c:pt>
                <c:pt idx="37">
                  <c:v>83168</c:v>
                </c:pt>
                <c:pt idx="38">
                  <c:v>83822</c:v>
                </c:pt>
                <c:pt idx="39">
                  <c:v>84641</c:v>
                </c:pt>
                <c:pt idx="40">
                  <c:v>84507</c:v>
                </c:pt>
                <c:pt idx="41">
                  <c:v>84192</c:v>
                </c:pt>
                <c:pt idx="42">
                  <c:v>83954</c:v>
                </c:pt>
                <c:pt idx="43">
                  <c:v>83862</c:v>
                </c:pt>
                <c:pt idx="44">
                  <c:v>84199</c:v>
                </c:pt>
                <c:pt idx="45">
                  <c:v>83699</c:v>
                </c:pt>
                <c:pt idx="46">
                  <c:v>84163</c:v>
                </c:pt>
                <c:pt idx="47">
                  <c:v>84755</c:v>
                </c:pt>
                <c:pt idx="48">
                  <c:v>85171</c:v>
                </c:pt>
                <c:pt idx="49">
                  <c:v>85803</c:v>
                </c:pt>
                <c:pt idx="50">
                  <c:v>86282</c:v>
                </c:pt>
                <c:pt idx="51">
                  <c:v>86479</c:v>
                </c:pt>
                <c:pt idx="52">
                  <c:v>86356</c:v>
                </c:pt>
                <c:pt idx="53">
                  <c:v>86220</c:v>
                </c:pt>
                <c:pt idx="54">
                  <c:v>86726</c:v>
                </c:pt>
                <c:pt idx="55">
                  <c:v>87699</c:v>
                </c:pt>
                <c:pt idx="56">
                  <c:v>88445</c:v>
                </c:pt>
                <c:pt idx="57">
                  <c:v>88933</c:v>
                </c:pt>
                <c:pt idx="58">
                  <c:v>88978</c:v>
                </c:pt>
                <c:pt idx="59">
                  <c:v>89330</c:v>
                </c:pt>
                <c:pt idx="60">
                  <c:v>89282</c:v>
                </c:pt>
                <c:pt idx="61">
                  <c:v>88979</c:v>
                </c:pt>
                <c:pt idx="62">
                  <c:v>88002</c:v>
                </c:pt>
                <c:pt idx="63">
                  <c:v>88112</c:v>
                </c:pt>
                <c:pt idx="64">
                  <c:v>87901</c:v>
                </c:pt>
                <c:pt idx="65">
                  <c:v>87620</c:v>
                </c:pt>
                <c:pt idx="66">
                  <c:v>88187</c:v>
                </c:pt>
                <c:pt idx="67">
                  <c:v>88071</c:v>
                </c:pt>
                <c:pt idx="68">
                  <c:v>87349</c:v>
                </c:pt>
                <c:pt idx="69">
                  <c:v>86968</c:v>
                </c:pt>
                <c:pt idx="70">
                  <c:v>87777</c:v>
                </c:pt>
                <c:pt idx="71">
                  <c:v>87757</c:v>
                </c:pt>
                <c:pt idx="72">
                  <c:v>87884</c:v>
                </c:pt>
                <c:pt idx="73">
                  <c:v>88406</c:v>
                </c:pt>
                <c:pt idx="74">
                  <c:v>88560</c:v>
                </c:pt>
                <c:pt idx="75">
                  <c:v>89028</c:v>
                </c:pt>
                <c:pt idx="76">
                  <c:v>89490</c:v>
                </c:pt>
                <c:pt idx="77">
                  <c:v>89902</c:v>
                </c:pt>
                <c:pt idx="78">
                  <c:v>89783</c:v>
                </c:pt>
                <c:pt idx="79">
                  <c:v>90200</c:v>
                </c:pt>
                <c:pt idx="80">
                  <c:v>90176</c:v>
                </c:pt>
                <c:pt idx="81">
                  <c:v>90329</c:v>
                </c:pt>
                <c:pt idx="82">
                  <c:v>90015</c:v>
                </c:pt>
                <c:pt idx="83">
                  <c:v>90425</c:v>
                </c:pt>
                <c:pt idx="84">
                  <c:v>90881</c:v>
                </c:pt>
                <c:pt idx="85">
                  <c:v>91066</c:v>
                </c:pt>
                <c:pt idx="86">
                  <c:v>91303</c:v>
                </c:pt>
                <c:pt idx="87">
                  <c:v>91667</c:v>
                </c:pt>
                <c:pt idx="88">
                  <c:v>92075</c:v>
                </c:pt>
                <c:pt idx="89">
                  <c:v>92623</c:v>
                </c:pt>
                <c:pt idx="90">
                  <c:v>93354</c:v>
                </c:pt>
                <c:pt idx="91">
                  <c:v>93597</c:v>
                </c:pt>
                <c:pt idx="92">
                  <c:v>94152</c:v>
                </c:pt>
                <c:pt idx="93">
                  <c:v>94399</c:v>
                </c:pt>
                <c:pt idx="94">
                  <c:v>95015</c:v>
                </c:pt>
                <c:pt idx="95">
                  <c:v>94936</c:v>
                </c:pt>
                <c:pt idx="96">
                  <c:v>94609</c:v>
                </c:pt>
                <c:pt idx="97">
                  <c:v>95145</c:v>
                </c:pt>
                <c:pt idx="98">
                  <c:v>95293</c:v>
                </c:pt>
                <c:pt idx="99">
                  <c:v>95163</c:v>
                </c:pt>
                <c:pt idx="100">
                  <c:v>94424</c:v>
                </c:pt>
                <c:pt idx="101">
                  <c:v>93657</c:v>
                </c:pt>
                <c:pt idx="102">
                  <c:v>93236</c:v>
                </c:pt>
                <c:pt idx="103">
                  <c:v>93722</c:v>
                </c:pt>
                <c:pt idx="104">
                  <c:v>94158</c:v>
                </c:pt>
                <c:pt idx="105">
                  <c:v>94064</c:v>
                </c:pt>
                <c:pt idx="106">
                  <c:v>94092</c:v>
                </c:pt>
                <c:pt idx="107">
                  <c:v>93573</c:v>
                </c:pt>
                <c:pt idx="108">
                  <c:v>93472</c:v>
                </c:pt>
                <c:pt idx="109">
                  <c:v>93426</c:v>
                </c:pt>
                <c:pt idx="110">
                  <c:v>92660</c:v>
                </c:pt>
                <c:pt idx="111">
                  <c:v>91927</c:v>
                </c:pt>
                <c:pt idx="112">
                  <c:v>92192</c:v>
                </c:pt>
                <c:pt idx="113">
                  <c:v>92191</c:v>
                </c:pt>
                <c:pt idx="114">
                  <c:v>92396</c:v>
                </c:pt>
                <c:pt idx="115">
                  <c:v>92046</c:v>
                </c:pt>
                <c:pt idx="116">
                  <c:v>91890</c:v>
                </c:pt>
                <c:pt idx="117">
                  <c:v>92415</c:v>
                </c:pt>
                <c:pt idx="118">
                  <c:v>92971</c:v>
                </c:pt>
                <c:pt idx="119">
                  <c:v>93050</c:v>
                </c:pt>
                <c:pt idx="120">
                  <c:v>92886</c:v>
                </c:pt>
                <c:pt idx="121">
                  <c:v>92694</c:v>
                </c:pt>
                <c:pt idx="122">
                  <c:v>92338</c:v>
                </c:pt>
                <c:pt idx="123">
                  <c:v>92181</c:v>
                </c:pt>
                <c:pt idx="124">
                  <c:v>92133</c:v>
                </c:pt>
                <c:pt idx="125">
                  <c:v>92072</c:v>
                </c:pt>
                <c:pt idx="126">
                  <c:v>92316</c:v>
                </c:pt>
                <c:pt idx="127">
                  <c:v>93769</c:v>
                </c:pt>
                <c:pt idx="128">
                  <c:v>94792</c:v>
                </c:pt>
                <c:pt idx="129">
                  <c:v>95316</c:v>
                </c:pt>
                <c:pt idx="130">
                  <c:v>95323</c:v>
                </c:pt>
                <c:pt idx="131">
                  <c:v>94934</c:v>
                </c:pt>
                <c:pt idx="132">
                  <c:v>94596</c:v>
                </c:pt>
                <c:pt idx="133" formatCode="#,##0">
                  <c:v>95432</c:v>
                </c:pt>
                <c:pt idx="134" formatCode="#,##0">
                  <c:v>96445</c:v>
                </c:pt>
                <c:pt idx="135" formatCode="#,##0">
                  <c:v>96955</c:v>
                </c:pt>
                <c:pt idx="136" formatCode="#,##0">
                  <c:v>97740</c:v>
                </c:pt>
                <c:pt idx="137" formatCode="#,##0">
                  <c:v>98792</c:v>
                </c:pt>
                <c:pt idx="138" formatCode="#,##0">
                  <c:v>98925</c:v>
                </c:pt>
                <c:pt idx="139" formatCode="#,##0">
                  <c:v>99505</c:v>
                </c:pt>
                <c:pt idx="140" formatCode="#,##0">
                  <c:v>99996</c:v>
                </c:pt>
                <c:pt idx="141" formatCode="#,##0">
                  <c:v>100197</c:v>
                </c:pt>
                <c:pt idx="142" formatCode="#,##0">
                  <c:v>100926</c:v>
                </c:pt>
                <c:pt idx="143" formatCode="#,##0">
                  <c:v>101070</c:v>
                </c:pt>
                <c:pt idx="144" formatCode="#,##0">
                  <c:v>100806</c:v>
                </c:pt>
                <c:pt idx="145" formatCode="#,##0">
                  <c:v>100380</c:v>
                </c:pt>
                <c:pt idx="146" formatCode="#,##0">
                  <c:v>99149</c:v>
                </c:pt>
                <c:pt idx="147" formatCode="#,##0">
                  <c:v>98182</c:v>
                </c:pt>
                <c:pt idx="148" formatCode="#,##0">
                  <c:v>98532</c:v>
                </c:pt>
                <c:pt idx="149" formatCode="#,##0">
                  <c:v>99415</c:v>
                </c:pt>
                <c:pt idx="150" formatCode="#,##0">
                  <c:v>99411</c:v>
                </c:pt>
                <c:pt idx="151" formatCode="#,##0">
                  <c:v>100851</c:v>
                </c:pt>
                <c:pt idx="152" formatCode="#,##0">
                  <c:v>101821</c:v>
                </c:pt>
                <c:pt idx="153" formatCode="#,##0">
                  <c:v>102313</c:v>
                </c:pt>
                <c:pt idx="154" formatCode="#,##0">
                  <c:v>102950</c:v>
                </c:pt>
                <c:pt idx="155" formatCode="#,##0">
                  <c:v>103510</c:v>
                </c:pt>
                <c:pt idx="156" formatCode="#,##0">
                  <c:v>104052</c:v>
                </c:pt>
                <c:pt idx="157" formatCode="#,##0">
                  <c:v>104627</c:v>
                </c:pt>
                <c:pt idx="158" formatCode="#,##0">
                  <c:v>105141</c:v>
                </c:pt>
                <c:pt idx="159" formatCode="#,##0">
                  <c:v>105163</c:v>
                </c:pt>
                <c:pt idx="160" formatCode="#,##0">
                  <c:v>105436</c:v>
                </c:pt>
                <c:pt idx="161" formatCode="#,##0">
                  <c:v>104864</c:v>
                </c:pt>
                <c:pt idx="162" formatCode="#,##0">
                  <c:v>103510</c:v>
                </c:pt>
                <c:pt idx="163" formatCode="#,##0">
                  <c:v>102962</c:v>
                </c:pt>
                <c:pt idx="164" formatCode="#,##0">
                  <c:v>103726</c:v>
                </c:pt>
                <c:pt idx="165" formatCode="#,##0">
                  <c:v>102785</c:v>
                </c:pt>
                <c:pt idx="166" formatCode="#,##0">
                  <c:v>100102</c:v>
                </c:pt>
                <c:pt idx="167" formatCode="#,##0">
                  <c:v>99411</c:v>
                </c:pt>
                <c:pt idx="168" formatCode="#,##0">
                  <c:v>99969</c:v>
                </c:pt>
                <c:pt idx="169" formatCode="#,##0">
                  <c:v>100247</c:v>
                </c:pt>
                <c:pt idx="170" formatCode="#,##0">
                  <c:v>101064</c:v>
                </c:pt>
                <c:pt idx="171" formatCode="#,##0">
                  <c:v>101874</c:v>
                </c:pt>
                <c:pt idx="172" formatCode="#,##0">
                  <c:v>101345</c:v>
                </c:pt>
                <c:pt idx="173" formatCode="#,##0">
                  <c:v>100260</c:v>
                </c:pt>
                <c:pt idx="174" formatCode="#,##0">
                  <c:v>98628</c:v>
                </c:pt>
                <c:pt idx="175" formatCode="#,##0">
                  <c:v>94190</c:v>
                </c:pt>
                <c:pt idx="176" formatCode="#,##0">
                  <c:v>85422</c:v>
                </c:pt>
                <c:pt idx="177" formatCode="#,##0">
                  <c:v>81418</c:v>
                </c:pt>
                <c:pt idx="178" formatCode="#,##0">
                  <c:v>78283</c:v>
                </c:pt>
                <c:pt idx="179" formatCode="#,##0">
                  <c:v>75245</c:v>
                </c:pt>
                <c:pt idx="180" formatCode="#,##0">
                  <c:v>67673</c:v>
                </c:pt>
                <c:pt idx="181" formatCode="#,##0">
                  <c:v>64470</c:v>
                </c:pt>
                <c:pt idx="182" formatCode="#,##0">
                  <c:v>64075</c:v>
                </c:pt>
                <c:pt idx="183" formatCode="#,##0">
                  <c:v>64361</c:v>
                </c:pt>
                <c:pt idx="184" formatCode="#,##0">
                  <c:v>64404</c:v>
                </c:pt>
                <c:pt idx="185" formatCode="#,##0">
                  <c:v>65257</c:v>
                </c:pt>
                <c:pt idx="186" formatCode="#,##0">
                  <c:v>65783</c:v>
                </c:pt>
                <c:pt idx="187" formatCode="#,##0">
                  <c:v>66889</c:v>
                </c:pt>
                <c:pt idx="188" formatCode="#,##0">
                  <c:v>68781</c:v>
                </c:pt>
                <c:pt idx="189" formatCode="#,##0">
                  <c:v>70321</c:v>
                </c:pt>
                <c:pt idx="190" formatCode="#,##0">
                  <c:v>71559</c:v>
                </c:pt>
                <c:pt idx="191" formatCode="#,##0">
                  <c:v>72602</c:v>
                </c:pt>
                <c:pt idx="192" formatCode="#,##0">
                  <c:v>73594</c:v>
                </c:pt>
                <c:pt idx="193" formatCode="#,##0">
                  <c:v>75273</c:v>
                </c:pt>
                <c:pt idx="194" formatCode="#,##0">
                  <c:v>77053</c:v>
                </c:pt>
                <c:pt idx="195" formatCode="#,##0">
                  <c:v>78807</c:v>
                </c:pt>
              </c:numCache>
            </c:numRef>
          </c:val>
          <c:smooth val="0"/>
        </c:ser>
        <c:dLbls>
          <c:showLegendKey val="0"/>
          <c:showVal val="0"/>
          <c:showCatName val="0"/>
          <c:showSerName val="0"/>
          <c:showPercent val="0"/>
          <c:showBubbleSize val="0"/>
        </c:dLbls>
        <c:marker val="1"/>
        <c:smooth val="0"/>
        <c:axId val="140064640"/>
        <c:axId val="140066176"/>
      </c:lineChart>
      <c:dateAx>
        <c:axId val="140064640"/>
        <c:scaling>
          <c:orientation val="minMax"/>
        </c:scaling>
        <c:delete val="0"/>
        <c:axPos val="b"/>
        <c:numFmt formatCode="m/d/yyyy" sourceLinked="1"/>
        <c:majorTickMark val="out"/>
        <c:minorTickMark val="none"/>
        <c:tickLblPos val="nextTo"/>
        <c:crossAx val="140066176"/>
        <c:crosses val="autoZero"/>
        <c:auto val="1"/>
        <c:lblOffset val="100"/>
        <c:baseTimeUnit val="days"/>
      </c:dateAx>
      <c:valAx>
        <c:axId val="140066176"/>
        <c:scaling>
          <c:orientation val="minMax"/>
          <c:max val="105000"/>
          <c:min val="60000"/>
        </c:scaling>
        <c:delete val="0"/>
        <c:axPos val="l"/>
        <c:majorGridlines/>
        <c:numFmt formatCode="#,##0" sourceLinked="1"/>
        <c:majorTickMark val="out"/>
        <c:minorTickMark val="none"/>
        <c:tickLblPos val="nextTo"/>
        <c:crossAx val="140064640"/>
        <c:crosses val="autoZero"/>
        <c:crossBetween val="between"/>
      </c:valAx>
    </c:plotArea>
    <c:plotVisOnly val="1"/>
    <c:dispBlanksAs val="zero"/>
    <c:showDLblsOverMax val="0"/>
  </c:chart>
  <c:spPr>
    <a:ln w="57150">
      <a:solidFill>
        <a:sysClr val="windowText" lastClr="000000"/>
      </a:solidFill>
    </a:ln>
  </c:spPr>
  <c:printSettings>
    <c:headerFooter/>
    <c:pageMargins b="0.750000000000004" l="0.70000000000000062" r="0.70000000000000062" t="0.750000000000004" header="0.30000000000000032" footer="0.30000000000000032"/>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확인'!$F$74:$F$93</c:f>
              <c:numCache>
                <c:formatCode>m/d/yyyy</c:formatCode>
                <c:ptCount val="20"/>
                <c:pt idx="0">
                  <c:v>43221</c:v>
                </c:pt>
                <c:pt idx="1">
                  <c:v>43252</c:v>
                </c:pt>
                <c:pt idx="2">
                  <c:v>43282</c:v>
                </c:pt>
                <c:pt idx="3">
                  <c:v>43313</c:v>
                </c:pt>
                <c:pt idx="4">
                  <c:v>43344</c:v>
                </c:pt>
                <c:pt idx="5">
                  <c:v>43374</c:v>
                </c:pt>
                <c:pt idx="6">
                  <c:v>43405</c:v>
                </c:pt>
                <c:pt idx="7">
                  <c:v>43435</c:v>
                </c:pt>
                <c:pt idx="8">
                  <c:v>43466</c:v>
                </c:pt>
                <c:pt idx="9">
                  <c:v>43497</c:v>
                </c:pt>
                <c:pt idx="10">
                  <c:v>43525</c:v>
                </c:pt>
                <c:pt idx="11">
                  <c:v>43556</c:v>
                </c:pt>
                <c:pt idx="12">
                  <c:v>43586</c:v>
                </c:pt>
                <c:pt idx="13">
                  <c:v>43617</c:v>
                </c:pt>
                <c:pt idx="14">
                  <c:v>43647</c:v>
                </c:pt>
                <c:pt idx="15">
                  <c:v>43678</c:v>
                </c:pt>
                <c:pt idx="16">
                  <c:v>43709</c:v>
                </c:pt>
                <c:pt idx="17">
                  <c:v>43739</c:v>
                </c:pt>
                <c:pt idx="18">
                  <c:v>43770</c:v>
                </c:pt>
                <c:pt idx="19">
                  <c:v>43800</c:v>
                </c:pt>
              </c:numCache>
            </c:numRef>
          </c:cat>
          <c:val>
            <c:numRef>
              <c:f>'기간 단위 확인'!$G$74:$G$93</c:f>
              <c:numCache>
                <c:formatCode>#,##0.00</c:formatCode>
                <c:ptCount val="20"/>
                <c:pt idx="0">
                  <c:v>100.2</c:v>
                </c:pt>
                <c:pt idx="1">
                  <c:v>98.5</c:v>
                </c:pt>
                <c:pt idx="2">
                  <c:v>93.3</c:v>
                </c:pt>
                <c:pt idx="3">
                  <c:v>94.5</c:v>
                </c:pt>
                <c:pt idx="4">
                  <c:v>97.3</c:v>
                </c:pt>
                <c:pt idx="5">
                  <c:v>92.7</c:v>
                </c:pt>
                <c:pt idx="6">
                  <c:v>91.7</c:v>
                </c:pt>
                <c:pt idx="7">
                  <c:v>92</c:v>
                </c:pt>
                <c:pt idx="8">
                  <c:v>89.3</c:v>
                </c:pt>
                <c:pt idx="9">
                  <c:v>95.1</c:v>
                </c:pt>
                <c:pt idx="10">
                  <c:v>94.2</c:v>
                </c:pt>
                <c:pt idx="11">
                  <c:v>95.3</c:v>
                </c:pt>
                <c:pt idx="12">
                  <c:v>91.6</c:v>
                </c:pt>
                <c:pt idx="13">
                  <c:v>92.4</c:v>
                </c:pt>
                <c:pt idx="14">
                  <c:v>89.2</c:v>
                </c:pt>
                <c:pt idx="15">
                  <c:v>88.4</c:v>
                </c:pt>
                <c:pt idx="16">
                  <c:v>91.3</c:v>
                </c:pt>
                <c:pt idx="17">
                  <c:v>90.6</c:v>
                </c:pt>
                <c:pt idx="18">
                  <c:v>91.5</c:v>
                </c:pt>
                <c:pt idx="19">
                  <c:v>92.4</c:v>
                </c:pt>
              </c:numCache>
            </c:numRef>
          </c:val>
          <c:smooth val="0"/>
        </c:ser>
        <c:dLbls>
          <c:showLegendKey val="0"/>
          <c:showVal val="0"/>
          <c:showCatName val="0"/>
          <c:showSerName val="0"/>
          <c:showPercent val="0"/>
          <c:showBubbleSize val="0"/>
        </c:dLbls>
        <c:marker val="1"/>
        <c:smooth val="0"/>
        <c:axId val="147217408"/>
        <c:axId val="147223296"/>
      </c:lineChart>
      <c:dateAx>
        <c:axId val="147217408"/>
        <c:scaling>
          <c:orientation val="minMax"/>
        </c:scaling>
        <c:delete val="0"/>
        <c:axPos val="b"/>
        <c:numFmt formatCode="m/d/yyyy" sourceLinked="1"/>
        <c:majorTickMark val="out"/>
        <c:minorTickMark val="none"/>
        <c:tickLblPos val="nextTo"/>
        <c:crossAx val="147223296"/>
        <c:crosses val="autoZero"/>
        <c:auto val="1"/>
        <c:lblOffset val="100"/>
        <c:baseTimeUnit val="months"/>
      </c:dateAx>
      <c:valAx>
        <c:axId val="147223296"/>
        <c:scaling>
          <c:orientation val="minMax"/>
          <c:max val="102"/>
          <c:min val="88"/>
        </c:scaling>
        <c:delete val="0"/>
        <c:axPos val="l"/>
        <c:majorGridlines/>
        <c:numFmt formatCode="#,##0.00" sourceLinked="1"/>
        <c:majorTickMark val="out"/>
        <c:minorTickMark val="none"/>
        <c:tickLblPos val="nextTo"/>
        <c:crossAx val="14721740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확인'!$J$74:$J$93</c:f>
              <c:numCache>
                <c:formatCode>m/d/yyyy</c:formatCode>
                <c:ptCount val="20"/>
                <c:pt idx="0">
                  <c:v>43191</c:v>
                </c:pt>
                <c:pt idx="1">
                  <c:v>43221</c:v>
                </c:pt>
                <c:pt idx="2">
                  <c:v>43252</c:v>
                </c:pt>
                <c:pt idx="3">
                  <c:v>43282</c:v>
                </c:pt>
                <c:pt idx="4">
                  <c:v>43313</c:v>
                </c:pt>
                <c:pt idx="5">
                  <c:v>43344</c:v>
                </c:pt>
                <c:pt idx="6">
                  <c:v>43374</c:v>
                </c:pt>
                <c:pt idx="7">
                  <c:v>43405</c:v>
                </c:pt>
                <c:pt idx="8">
                  <c:v>43435</c:v>
                </c:pt>
                <c:pt idx="9">
                  <c:v>43466</c:v>
                </c:pt>
                <c:pt idx="10">
                  <c:v>43497</c:v>
                </c:pt>
                <c:pt idx="11">
                  <c:v>43525</c:v>
                </c:pt>
                <c:pt idx="12">
                  <c:v>43556</c:v>
                </c:pt>
                <c:pt idx="13">
                  <c:v>43586</c:v>
                </c:pt>
                <c:pt idx="14">
                  <c:v>43617</c:v>
                </c:pt>
                <c:pt idx="15">
                  <c:v>43647</c:v>
                </c:pt>
                <c:pt idx="16">
                  <c:v>43678</c:v>
                </c:pt>
                <c:pt idx="17">
                  <c:v>43709</c:v>
                </c:pt>
                <c:pt idx="18">
                  <c:v>43739</c:v>
                </c:pt>
                <c:pt idx="19">
                  <c:v>43770</c:v>
                </c:pt>
              </c:numCache>
            </c:numRef>
          </c:cat>
          <c:val>
            <c:numRef>
              <c:f>'기간 단위 확인'!$K$74:$K$93</c:f>
              <c:numCache>
                <c:formatCode>#,##0.00</c:formatCode>
                <c:ptCount val="20"/>
                <c:pt idx="0">
                  <c:v>100.5</c:v>
                </c:pt>
                <c:pt idx="1">
                  <c:v>100.5</c:v>
                </c:pt>
                <c:pt idx="2">
                  <c:v>100.5</c:v>
                </c:pt>
                <c:pt idx="3">
                  <c:v>100.4</c:v>
                </c:pt>
                <c:pt idx="4">
                  <c:v>100</c:v>
                </c:pt>
                <c:pt idx="5">
                  <c:v>99.9</c:v>
                </c:pt>
                <c:pt idx="6">
                  <c:v>99.7</c:v>
                </c:pt>
                <c:pt idx="7">
                  <c:v>99.5</c:v>
                </c:pt>
                <c:pt idx="8">
                  <c:v>99.2</c:v>
                </c:pt>
                <c:pt idx="9">
                  <c:v>99.1</c:v>
                </c:pt>
                <c:pt idx="10">
                  <c:v>98.9</c:v>
                </c:pt>
                <c:pt idx="11">
                  <c:v>99</c:v>
                </c:pt>
                <c:pt idx="12">
                  <c:v>99</c:v>
                </c:pt>
                <c:pt idx="13">
                  <c:v>98.9</c:v>
                </c:pt>
                <c:pt idx="14">
                  <c:v>98.7</c:v>
                </c:pt>
                <c:pt idx="15">
                  <c:v>98.4</c:v>
                </c:pt>
                <c:pt idx="16">
                  <c:v>98.3</c:v>
                </c:pt>
                <c:pt idx="17">
                  <c:v>98.5</c:v>
                </c:pt>
                <c:pt idx="18">
                  <c:v>98.8</c:v>
                </c:pt>
                <c:pt idx="19">
                  <c:v>99.2</c:v>
                </c:pt>
              </c:numCache>
            </c:numRef>
          </c:val>
          <c:smooth val="0"/>
        </c:ser>
        <c:dLbls>
          <c:showLegendKey val="0"/>
          <c:showVal val="0"/>
          <c:showCatName val="0"/>
          <c:showSerName val="0"/>
          <c:showPercent val="0"/>
          <c:showBubbleSize val="0"/>
        </c:dLbls>
        <c:marker val="1"/>
        <c:smooth val="0"/>
        <c:axId val="147267584"/>
        <c:axId val="147269120"/>
      </c:lineChart>
      <c:dateAx>
        <c:axId val="147267584"/>
        <c:scaling>
          <c:orientation val="minMax"/>
        </c:scaling>
        <c:delete val="0"/>
        <c:axPos val="b"/>
        <c:numFmt formatCode="m/d/yyyy" sourceLinked="1"/>
        <c:majorTickMark val="out"/>
        <c:minorTickMark val="none"/>
        <c:tickLblPos val="nextTo"/>
        <c:crossAx val="147269120"/>
        <c:crosses val="autoZero"/>
        <c:auto val="1"/>
        <c:lblOffset val="100"/>
        <c:baseTimeUnit val="months"/>
      </c:dateAx>
      <c:valAx>
        <c:axId val="147269120"/>
        <c:scaling>
          <c:orientation val="minMax"/>
          <c:min val="98"/>
        </c:scaling>
        <c:delete val="0"/>
        <c:axPos val="l"/>
        <c:majorGridlines/>
        <c:numFmt formatCode="#,##0.00" sourceLinked="1"/>
        <c:majorTickMark val="out"/>
        <c:minorTickMark val="none"/>
        <c:tickLblPos val="nextTo"/>
        <c:crossAx val="14726758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확인'!$L$74:$L$81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확인'!$M$74:$M$81</c:f>
              <c:numCache>
                <c:formatCode>0.0</c:formatCode>
                <c:ptCount val="8"/>
                <c:pt idx="0">
                  <c:v>95.2</c:v>
                </c:pt>
                <c:pt idx="1">
                  <c:v>96.8</c:v>
                </c:pt>
                <c:pt idx="2">
                  <c:v>98.2</c:v>
                </c:pt>
                <c:pt idx="3">
                  <c:v>100</c:v>
                </c:pt>
                <c:pt idx="4">
                  <c:v>103.13</c:v>
                </c:pt>
                <c:pt idx="5">
                  <c:v>105.7</c:v>
                </c:pt>
                <c:pt idx="6">
                  <c:v>107.2</c:v>
                </c:pt>
                <c:pt idx="7">
                  <c:v>106.5</c:v>
                </c:pt>
              </c:numCache>
            </c:numRef>
          </c:val>
          <c:smooth val="0"/>
        </c:ser>
        <c:dLbls>
          <c:showLegendKey val="0"/>
          <c:showVal val="0"/>
          <c:showCatName val="0"/>
          <c:showSerName val="0"/>
          <c:showPercent val="0"/>
          <c:showBubbleSize val="0"/>
        </c:dLbls>
        <c:marker val="1"/>
        <c:smooth val="0"/>
        <c:axId val="147280640"/>
        <c:axId val="147282176"/>
      </c:lineChart>
      <c:catAx>
        <c:axId val="147280640"/>
        <c:scaling>
          <c:orientation val="minMax"/>
        </c:scaling>
        <c:delete val="0"/>
        <c:axPos val="b"/>
        <c:majorTickMark val="out"/>
        <c:minorTickMark val="none"/>
        <c:tickLblPos val="nextTo"/>
        <c:crossAx val="147282176"/>
        <c:crosses val="autoZero"/>
        <c:auto val="1"/>
        <c:lblAlgn val="ctr"/>
        <c:lblOffset val="100"/>
        <c:noMultiLvlLbl val="0"/>
      </c:catAx>
      <c:valAx>
        <c:axId val="147282176"/>
        <c:scaling>
          <c:orientation val="minMax"/>
          <c:max val="109"/>
          <c:min val="94"/>
        </c:scaling>
        <c:delete val="0"/>
        <c:axPos val="l"/>
        <c:majorGridlines/>
        <c:numFmt formatCode="0.0" sourceLinked="1"/>
        <c:majorTickMark val="out"/>
        <c:minorTickMark val="none"/>
        <c:tickLblPos val="nextTo"/>
        <c:crossAx val="14728064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확인'!$N$74:$N$81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확인'!$O$74:$O$81</c:f>
              <c:numCache>
                <c:formatCode>0.0</c:formatCode>
                <c:ptCount val="8"/>
                <c:pt idx="0">
                  <c:v>99.4</c:v>
                </c:pt>
                <c:pt idx="1">
                  <c:v>100</c:v>
                </c:pt>
                <c:pt idx="2">
                  <c:v>100.3</c:v>
                </c:pt>
                <c:pt idx="3">
                  <c:v>100</c:v>
                </c:pt>
                <c:pt idx="4">
                  <c:v>102.3</c:v>
                </c:pt>
                <c:pt idx="5">
                  <c:v>104.6</c:v>
                </c:pt>
                <c:pt idx="6">
                  <c:v>105.9</c:v>
                </c:pt>
                <c:pt idx="7">
                  <c:v>104.56363636363635</c:v>
                </c:pt>
              </c:numCache>
            </c:numRef>
          </c:val>
          <c:smooth val="0"/>
        </c:ser>
        <c:dLbls>
          <c:showLegendKey val="0"/>
          <c:showVal val="0"/>
          <c:showCatName val="0"/>
          <c:showSerName val="0"/>
          <c:showPercent val="0"/>
          <c:showBubbleSize val="0"/>
        </c:dLbls>
        <c:marker val="1"/>
        <c:smooth val="0"/>
        <c:axId val="147309696"/>
        <c:axId val="147311232"/>
      </c:lineChart>
      <c:catAx>
        <c:axId val="147309696"/>
        <c:scaling>
          <c:orientation val="minMax"/>
        </c:scaling>
        <c:delete val="0"/>
        <c:axPos val="b"/>
        <c:majorTickMark val="out"/>
        <c:minorTickMark val="none"/>
        <c:tickLblPos val="nextTo"/>
        <c:crossAx val="147311232"/>
        <c:crosses val="autoZero"/>
        <c:auto val="1"/>
        <c:lblAlgn val="ctr"/>
        <c:lblOffset val="100"/>
        <c:noMultiLvlLbl val="0"/>
      </c:catAx>
      <c:valAx>
        <c:axId val="147311232"/>
        <c:scaling>
          <c:orientation val="minMax"/>
          <c:max val="107"/>
          <c:min val="98"/>
        </c:scaling>
        <c:delete val="0"/>
        <c:axPos val="l"/>
        <c:majorGridlines/>
        <c:numFmt formatCode="0.0" sourceLinked="1"/>
        <c:majorTickMark val="out"/>
        <c:minorTickMark val="none"/>
        <c:tickLblPos val="nextTo"/>
        <c:crossAx val="147309696"/>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확인'!$P$74:$P$81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확인'!$Q$74:$Q$81</c:f>
              <c:numCache>
                <c:formatCode>0.0</c:formatCode>
                <c:ptCount val="8"/>
                <c:pt idx="0">
                  <c:v>93.7</c:v>
                </c:pt>
                <c:pt idx="1">
                  <c:v>95</c:v>
                </c:pt>
                <c:pt idx="2">
                  <c:v>97.2</c:v>
                </c:pt>
                <c:pt idx="3">
                  <c:v>100</c:v>
                </c:pt>
                <c:pt idx="4">
                  <c:v>102.6</c:v>
                </c:pt>
                <c:pt idx="5">
                  <c:v>104.5</c:v>
                </c:pt>
                <c:pt idx="6">
                  <c:v>106.7</c:v>
                </c:pt>
                <c:pt idx="7">
                  <c:v>107.31818181818184</c:v>
                </c:pt>
              </c:numCache>
            </c:numRef>
          </c:val>
          <c:smooth val="0"/>
        </c:ser>
        <c:dLbls>
          <c:showLegendKey val="0"/>
          <c:showVal val="0"/>
          <c:showCatName val="0"/>
          <c:showSerName val="0"/>
          <c:showPercent val="0"/>
          <c:showBubbleSize val="0"/>
        </c:dLbls>
        <c:marker val="1"/>
        <c:smooth val="0"/>
        <c:axId val="147343232"/>
        <c:axId val="147344768"/>
      </c:lineChart>
      <c:catAx>
        <c:axId val="147343232"/>
        <c:scaling>
          <c:orientation val="minMax"/>
        </c:scaling>
        <c:delete val="0"/>
        <c:axPos val="b"/>
        <c:majorTickMark val="out"/>
        <c:minorTickMark val="none"/>
        <c:tickLblPos val="nextTo"/>
        <c:crossAx val="147344768"/>
        <c:crosses val="autoZero"/>
        <c:auto val="1"/>
        <c:lblAlgn val="ctr"/>
        <c:lblOffset val="100"/>
        <c:noMultiLvlLbl val="0"/>
      </c:catAx>
      <c:valAx>
        <c:axId val="147344768"/>
        <c:scaling>
          <c:orientation val="minMax"/>
          <c:max val="108"/>
          <c:min val="92"/>
        </c:scaling>
        <c:delete val="0"/>
        <c:axPos val="l"/>
        <c:majorGridlines/>
        <c:numFmt formatCode="0.0" sourceLinked="1"/>
        <c:majorTickMark val="out"/>
        <c:minorTickMark val="none"/>
        <c:tickLblPos val="nextTo"/>
        <c:crossAx val="14734323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확인'!$R$74:$R$81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확인'!$S$74:$S$81</c:f>
              <c:numCache>
                <c:formatCode>0.0</c:formatCode>
                <c:ptCount val="8"/>
                <c:pt idx="0">
                  <c:v>97.8</c:v>
                </c:pt>
                <c:pt idx="1">
                  <c:v>97.8</c:v>
                </c:pt>
                <c:pt idx="2">
                  <c:v>98.2</c:v>
                </c:pt>
                <c:pt idx="3">
                  <c:v>100</c:v>
                </c:pt>
                <c:pt idx="4">
                  <c:v>102.6</c:v>
                </c:pt>
                <c:pt idx="5">
                  <c:v>103.3</c:v>
                </c:pt>
                <c:pt idx="6">
                  <c:v>104.8</c:v>
                </c:pt>
                <c:pt idx="7">
                  <c:v>104.13636363636361</c:v>
                </c:pt>
              </c:numCache>
            </c:numRef>
          </c:val>
          <c:smooth val="0"/>
        </c:ser>
        <c:dLbls>
          <c:showLegendKey val="0"/>
          <c:showVal val="0"/>
          <c:showCatName val="0"/>
          <c:showSerName val="0"/>
          <c:showPercent val="0"/>
          <c:showBubbleSize val="0"/>
        </c:dLbls>
        <c:marker val="1"/>
        <c:smooth val="0"/>
        <c:axId val="147360384"/>
        <c:axId val="146424192"/>
      </c:lineChart>
      <c:catAx>
        <c:axId val="147360384"/>
        <c:scaling>
          <c:orientation val="minMax"/>
        </c:scaling>
        <c:delete val="0"/>
        <c:axPos val="b"/>
        <c:majorTickMark val="out"/>
        <c:minorTickMark val="none"/>
        <c:tickLblPos val="nextTo"/>
        <c:crossAx val="146424192"/>
        <c:crosses val="autoZero"/>
        <c:auto val="1"/>
        <c:lblAlgn val="ctr"/>
        <c:lblOffset val="100"/>
        <c:noMultiLvlLbl val="0"/>
      </c:catAx>
      <c:valAx>
        <c:axId val="146424192"/>
        <c:scaling>
          <c:orientation val="minMax"/>
          <c:max val="105"/>
          <c:min val="96"/>
        </c:scaling>
        <c:delete val="0"/>
        <c:axPos val="l"/>
        <c:majorGridlines/>
        <c:numFmt formatCode="0.0" sourceLinked="1"/>
        <c:majorTickMark val="out"/>
        <c:minorTickMark val="none"/>
        <c:tickLblPos val="nextTo"/>
        <c:crossAx val="147360384"/>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확인'!$T$74:$T$81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확인'!$U$74:$U$81</c:f>
              <c:numCache>
                <c:formatCode>0.0</c:formatCode>
                <c:ptCount val="8"/>
                <c:pt idx="0">
                  <c:v>73.599999999999994</c:v>
                </c:pt>
                <c:pt idx="1">
                  <c:v>75.599999999999994</c:v>
                </c:pt>
                <c:pt idx="2">
                  <c:v>85.9</c:v>
                </c:pt>
                <c:pt idx="3">
                  <c:v>100</c:v>
                </c:pt>
                <c:pt idx="4">
                  <c:v>104.8</c:v>
                </c:pt>
                <c:pt idx="5">
                  <c:v>106.1</c:v>
                </c:pt>
                <c:pt idx="6">
                  <c:v>111</c:v>
                </c:pt>
                <c:pt idx="7">
                  <c:v>109.75454545454544</c:v>
                </c:pt>
              </c:numCache>
            </c:numRef>
          </c:val>
          <c:smooth val="0"/>
        </c:ser>
        <c:dLbls>
          <c:showLegendKey val="0"/>
          <c:showVal val="0"/>
          <c:showCatName val="0"/>
          <c:showSerName val="0"/>
          <c:showPercent val="0"/>
          <c:showBubbleSize val="0"/>
        </c:dLbls>
        <c:marker val="1"/>
        <c:smooth val="0"/>
        <c:axId val="146431360"/>
        <c:axId val="146437248"/>
      </c:lineChart>
      <c:catAx>
        <c:axId val="146431360"/>
        <c:scaling>
          <c:orientation val="minMax"/>
        </c:scaling>
        <c:delete val="0"/>
        <c:axPos val="b"/>
        <c:majorTickMark val="out"/>
        <c:minorTickMark val="none"/>
        <c:tickLblPos val="nextTo"/>
        <c:crossAx val="146437248"/>
        <c:crosses val="autoZero"/>
        <c:auto val="1"/>
        <c:lblAlgn val="ctr"/>
        <c:lblOffset val="100"/>
        <c:noMultiLvlLbl val="0"/>
      </c:catAx>
      <c:valAx>
        <c:axId val="146437248"/>
        <c:scaling>
          <c:orientation val="minMax"/>
          <c:min val="60"/>
        </c:scaling>
        <c:delete val="0"/>
        <c:axPos val="l"/>
        <c:majorGridlines/>
        <c:numFmt formatCode="0.0" sourceLinked="1"/>
        <c:majorTickMark val="out"/>
        <c:minorTickMark val="none"/>
        <c:tickLblPos val="nextTo"/>
        <c:crossAx val="146431360"/>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확인'!$V$74:$V$81</c:f>
              <c:strCache>
                <c:ptCount val="8"/>
                <c:pt idx="0">
                  <c:v>2012년 평균</c:v>
                </c:pt>
                <c:pt idx="1">
                  <c:v>2013년 평균</c:v>
                </c:pt>
                <c:pt idx="2">
                  <c:v>2014년 평균</c:v>
                </c:pt>
                <c:pt idx="3">
                  <c:v>2015년 평균</c:v>
                </c:pt>
                <c:pt idx="4">
                  <c:v>2016년 평균</c:v>
                </c:pt>
                <c:pt idx="5">
                  <c:v>2017년 평균</c:v>
                </c:pt>
                <c:pt idx="6">
                  <c:v>2018년 평균</c:v>
                </c:pt>
                <c:pt idx="7">
                  <c:v>2019년 추정</c:v>
                </c:pt>
              </c:strCache>
            </c:strRef>
          </c:cat>
          <c:val>
            <c:numRef>
              <c:f>'기간 단위 확인'!$W$74:$W$81</c:f>
              <c:numCache>
                <c:formatCode>0.0</c:formatCode>
                <c:ptCount val="8"/>
                <c:pt idx="0">
                  <c:v>93.5</c:v>
                </c:pt>
                <c:pt idx="1">
                  <c:v>94.1</c:v>
                </c:pt>
                <c:pt idx="2">
                  <c:v>96.1</c:v>
                </c:pt>
                <c:pt idx="3">
                  <c:v>100</c:v>
                </c:pt>
                <c:pt idx="4">
                  <c:v>103.9</c:v>
                </c:pt>
                <c:pt idx="5">
                  <c:v>105.9</c:v>
                </c:pt>
                <c:pt idx="6">
                  <c:v>110.5</c:v>
                </c:pt>
                <c:pt idx="7">
                  <c:v>112.27272727272727</c:v>
                </c:pt>
              </c:numCache>
            </c:numRef>
          </c:val>
          <c:smooth val="0"/>
        </c:ser>
        <c:dLbls>
          <c:showLegendKey val="0"/>
          <c:showVal val="0"/>
          <c:showCatName val="0"/>
          <c:showSerName val="0"/>
          <c:showPercent val="0"/>
          <c:showBubbleSize val="0"/>
        </c:dLbls>
        <c:marker val="1"/>
        <c:smooth val="0"/>
        <c:axId val="146473344"/>
        <c:axId val="146474880"/>
      </c:lineChart>
      <c:catAx>
        <c:axId val="146473344"/>
        <c:scaling>
          <c:orientation val="minMax"/>
        </c:scaling>
        <c:delete val="0"/>
        <c:axPos val="b"/>
        <c:majorTickMark val="out"/>
        <c:minorTickMark val="none"/>
        <c:tickLblPos val="nextTo"/>
        <c:crossAx val="146474880"/>
        <c:crosses val="autoZero"/>
        <c:auto val="1"/>
        <c:lblAlgn val="ctr"/>
        <c:lblOffset val="100"/>
        <c:noMultiLvlLbl val="0"/>
      </c:catAx>
      <c:valAx>
        <c:axId val="146474880"/>
        <c:scaling>
          <c:orientation val="minMax"/>
          <c:min val="90"/>
        </c:scaling>
        <c:delete val="0"/>
        <c:axPos val="l"/>
        <c:majorGridlines/>
        <c:numFmt formatCode="0.0" sourceLinked="1"/>
        <c:majorTickMark val="out"/>
        <c:minorTickMark val="none"/>
        <c:tickLblPos val="nextTo"/>
        <c:crossAx val="146473344"/>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확인'!$X$74:$X$81</c:f>
              <c:strCache>
                <c:ptCount val="8"/>
                <c:pt idx="0">
                  <c:v>2012년 합계</c:v>
                </c:pt>
                <c:pt idx="1">
                  <c:v>2013년 합계</c:v>
                </c:pt>
                <c:pt idx="2">
                  <c:v>2014년 합계</c:v>
                </c:pt>
                <c:pt idx="3">
                  <c:v>2015년 합계</c:v>
                </c:pt>
                <c:pt idx="4">
                  <c:v>2016년 합계</c:v>
                </c:pt>
                <c:pt idx="5">
                  <c:v>2017년 합계</c:v>
                </c:pt>
                <c:pt idx="6">
                  <c:v>2018년 합계</c:v>
                </c:pt>
                <c:pt idx="7">
                  <c:v>2019년 추정</c:v>
                </c:pt>
              </c:strCache>
            </c:strRef>
          </c:cat>
          <c:val>
            <c:numRef>
              <c:f>'기간 단위 확인'!$Y$74:$Y$81</c:f>
              <c:numCache>
                <c:formatCode>#,#00</c:formatCode>
                <c:ptCount val="8"/>
                <c:pt idx="0">
                  <c:v>435583598</c:v>
                </c:pt>
                <c:pt idx="1">
                  <c:v>442504943</c:v>
                </c:pt>
                <c:pt idx="2">
                  <c:v>450469455</c:v>
                </c:pt>
                <c:pt idx="3">
                  <c:v>467380317</c:v>
                </c:pt>
                <c:pt idx="4">
                  <c:v>503531764</c:v>
                </c:pt>
                <c:pt idx="5">
                  <c:v>546173418</c:v>
                </c:pt>
                <c:pt idx="6">
                  <c:v>589002474</c:v>
                </c:pt>
                <c:pt idx="7">
                  <c:v>514968924</c:v>
                </c:pt>
              </c:numCache>
            </c:numRef>
          </c:val>
          <c:smooth val="0"/>
        </c:ser>
        <c:dLbls>
          <c:showLegendKey val="0"/>
          <c:showVal val="0"/>
          <c:showCatName val="0"/>
          <c:showSerName val="0"/>
          <c:showPercent val="0"/>
          <c:showBubbleSize val="0"/>
        </c:dLbls>
        <c:marker val="1"/>
        <c:smooth val="0"/>
        <c:axId val="146499072"/>
        <c:axId val="146500608"/>
      </c:lineChart>
      <c:catAx>
        <c:axId val="146499072"/>
        <c:scaling>
          <c:orientation val="minMax"/>
        </c:scaling>
        <c:delete val="0"/>
        <c:axPos val="b"/>
        <c:majorTickMark val="out"/>
        <c:minorTickMark val="none"/>
        <c:tickLblPos val="nextTo"/>
        <c:crossAx val="146500608"/>
        <c:crosses val="autoZero"/>
        <c:auto val="1"/>
        <c:lblAlgn val="ctr"/>
        <c:lblOffset val="100"/>
        <c:noMultiLvlLbl val="0"/>
      </c:catAx>
      <c:valAx>
        <c:axId val="146500608"/>
        <c:scaling>
          <c:orientation val="minMax"/>
          <c:min val="400000000"/>
        </c:scaling>
        <c:delete val="0"/>
        <c:axPos val="l"/>
        <c:majorGridlines/>
        <c:numFmt formatCode="#,#00" sourceLinked="1"/>
        <c:majorTickMark val="out"/>
        <c:minorTickMark val="none"/>
        <c:tickLblPos val="nextTo"/>
        <c:crossAx val="146499072"/>
        <c:crosses val="autoZero"/>
        <c:crossBetween val="between"/>
      </c:valAx>
    </c:plotArea>
    <c:plotVisOnly val="1"/>
    <c:dispBlanksAs val="gap"/>
    <c:showDLblsOverMax val="0"/>
  </c:chart>
  <c:printSettings>
    <c:headerFooter/>
    <c:pageMargins b="0.75000000000000433" l="0.70000000000000062" r="0.70000000000000062" t="0.75000000000000433" header="0.30000000000000032" footer="0.30000000000000032"/>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확인'!$D$108:$D$115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확인'!$E$108:$E$115</c:f>
              <c:numCache>
                <c:formatCode>0.0</c:formatCode>
                <c:ptCount val="8"/>
                <c:pt idx="0">
                  <c:v>3.2</c:v>
                </c:pt>
                <c:pt idx="1">
                  <c:v>3.1</c:v>
                </c:pt>
                <c:pt idx="2">
                  <c:v>3.5</c:v>
                </c:pt>
                <c:pt idx="3">
                  <c:v>3.6</c:v>
                </c:pt>
                <c:pt idx="4">
                  <c:v>3.7</c:v>
                </c:pt>
                <c:pt idx="5">
                  <c:v>3.7</c:v>
                </c:pt>
                <c:pt idx="6">
                  <c:v>3.8</c:v>
                </c:pt>
                <c:pt idx="7">
                  <c:v>3.8181818181818183</c:v>
                </c:pt>
              </c:numCache>
            </c:numRef>
          </c:val>
          <c:smooth val="0"/>
        </c:ser>
        <c:dLbls>
          <c:showLegendKey val="0"/>
          <c:showVal val="0"/>
          <c:showCatName val="0"/>
          <c:showSerName val="0"/>
          <c:showPercent val="0"/>
          <c:showBubbleSize val="0"/>
        </c:dLbls>
        <c:marker val="1"/>
        <c:smooth val="0"/>
        <c:axId val="146524416"/>
        <c:axId val="146534400"/>
      </c:lineChart>
      <c:catAx>
        <c:axId val="146524416"/>
        <c:scaling>
          <c:orientation val="minMax"/>
        </c:scaling>
        <c:delete val="0"/>
        <c:axPos val="b"/>
        <c:majorTickMark val="out"/>
        <c:minorTickMark val="none"/>
        <c:tickLblPos val="nextTo"/>
        <c:crossAx val="146534400"/>
        <c:crosses val="autoZero"/>
        <c:auto val="1"/>
        <c:lblAlgn val="ctr"/>
        <c:lblOffset val="100"/>
        <c:noMultiLvlLbl val="0"/>
      </c:catAx>
      <c:valAx>
        <c:axId val="146534400"/>
        <c:scaling>
          <c:orientation val="minMax"/>
          <c:min val="3"/>
        </c:scaling>
        <c:delete val="0"/>
        <c:axPos val="l"/>
        <c:majorGridlines/>
        <c:numFmt formatCode="0.0" sourceLinked="1"/>
        <c:majorTickMark val="out"/>
        <c:minorTickMark val="none"/>
        <c:tickLblPos val="nextTo"/>
        <c:crossAx val="146524416"/>
        <c:crosses val="autoZero"/>
        <c:crossBetween val="between"/>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코스피 지수</a:t>
            </a:r>
            <a:endParaRPr lang="en-US" altLang="ko-KR" sz="1200"/>
          </a:p>
        </c:rich>
      </c:tx>
      <c:layout>
        <c:manualLayout>
          <c:xMode val="edge"/>
          <c:yMode val="edge"/>
          <c:x val="0.37763772258341827"/>
          <c:y val="4.4560950081560594E-3"/>
        </c:manualLayout>
      </c:layout>
      <c:overlay val="0"/>
    </c:title>
    <c:autoTitleDeleted val="0"/>
    <c:plotArea>
      <c:layout>
        <c:manualLayout>
          <c:layoutTarget val="inner"/>
          <c:xMode val="edge"/>
          <c:yMode val="edge"/>
          <c:x val="0.16963978456703147"/>
          <c:y val="0.13467441910240224"/>
          <c:w val="0.7842349491475431"/>
          <c:h val="0.62253717418313981"/>
        </c:manualLayout>
      </c:layout>
      <c:lineChart>
        <c:grouping val="standard"/>
        <c:varyColors val="0"/>
        <c:ser>
          <c:idx val="0"/>
          <c:order val="0"/>
          <c:marker>
            <c:symbol val="none"/>
          </c:marker>
          <c:cat>
            <c:numRef>
              <c:f>국내!$B$7:$B$205</c:f>
              <c:numCache>
                <c:formatCode>m/d/yyyy</c:formatCode>
                <c:ptCount val="199"/>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pt idx="196">
                  <c:v>43935</c:v>
                </c:pt>
                <c:pt idx="197">
                  <c:v>43937</c:v>
                </c:pt>
                <c:pt idx="198">
                  <c:v>43938</c:v>
                </c:pt>
              </c:numCache>
            </c:numRef>
          </c:cat>
          <c:val>
            <c:numRef>
              <c:f>국내!$C$7:$C$205</c:f>
              <c:numCache>
                <c:formatCode>#,#00.00</c:formatCode>
                <c:ptCount val="199"/>
                <c:pt idx="0">
                  <c:v>2129.7399999999998</c:v>
                </c:pt>
                <c:pt idx="1">
                  <c:v>2122.02</c:v>
                </c:pt>
                <c:pt idx="2">
                  <c:v>2096.02</c:v>
                </c:pt>
                <c:pt idx="3">
                  <c:v>2108.73</c:v>
                </c:pt>
                <c:pt idx="4">
                  <c:v>2110.59</c:v>
                </c:pt>
                <c:pt idx="5">
                  <c:v>2064.17</c:v>
                </c:pt>
                <c:pt idx="6">
                  <c:v>2052.0300000000002</c:v>
                </c:pt>
                <c:pt idx="7">
                  <c:v>2058.7800000000002</c:v>
                </c:pt>
                <c:pt idx="8">
                  <c:v>2080.58</c:v>
                </c:pt>
                <c:pt idx="9">
                  <c:v>2086.66</c:v>
                </c:pt>
                <c:pt idx="10">
                  <c:v>2082.48</c:v>
                </c:pt>
                <c:pt idx="11">
                  <c:v>2091.87</c:v>
                </c:pt>
                <c:pt idx="12">
                  <c:v>2072.92</c:v>
                </c:pt>
                <c:pt idx="13">
                  <c:v>2066.5500000000002</c:v>
                </c:pt>
                <c:pt idx="14">
                  <c:v>2094.36</c:v>
                </c:pt>
                <c:pt idx="15">
                  <c:v>2093.34</c:v>
                </c:pt>
                <c:pt idx="16">
                  <c:v>2101.4499999999998</c:v>
                </c:pt>
                <c:pt idx="17">
                  <c:v>2082.3000000000002</c:v>
                </c:pt>
                <c:pt idx="18">
                  <c:v>2074.48</c:v>
                </c:pt>
                <c:pt idx="19">
                  <c:v>2066.2600000000002</c:v>
                </c:pt>
                <c:pt idx="20">
                  <c:v>2029.48</c:v>
                </c:pt>
                <c:pt idx="21">
                  <c:v>2038.68</c:v>
                </c:pt>
                <c:pt idx="22">
                  <c:v>2024.55</c:v>
                </c:pt>
                <c:pt idx="23">
                  <c:v>2017.34</c:v>
                </c:pt>
                <c:pt idx="24">
                  <c:v>1998.13</c:v>
                </c:pt>
                <c:pt idx="25">
                  <c:v>1946.98</c:v>
                </c:pt>
                <c:pt idx="26">
                  <c:v>1917.5</c:v>
                </c:pt>
                <c:pt idx="27">
                  <c:v>1909.71</c:v>
                </c:pt>
                <c:pt idx="28">
                  <c:v>1920.61</c:v>
                </c:pt>
                <c:pt idx="29">
                  <c:v>1937.75</c:v>
                </c:pt>
                <c:pt idx="30">
                  <c:v>1942.29</c:v>
                </c:pt>
                <c:pt idx="31">
                  <c:v>1925.83</c:v>
                </c:pt>
                <c:pt idx="32">
                  <c:v>1938.37</c:v>
                </c:pt>
                <c:pt idx="33">
                  <c:v>1927.17</c:v>
                </c:pt>
                <c:pt idx="34">
                  <c:v>1939.9</c:v>
                </c:pt>
                <c:pt idx="35">
                  <c:v>1960.25</c:v>
                </c:pt>
                <c:pt idx="36">
                  <c:v>1964.65</c:v>
                </c:pt>
                <c:pt idx="37">
                  <c:v>1951.01</c:v>
                </c:pt>
                <c:pt idx="38">
                  <c:v>1948.3</c:v>
                </c:pt>
                <c:pt idx="39">
                  <c:v>1916.31</c:v>
                </c:pt>
                <c:pt idx="40">
                  <c:v>1924.6</c:v>
                </c:pt>
                <c:pt idx="41">
                  <c:v>1941.09</c:v>
                </c:pt>
                <c:pt idx="42">
                  <c:v>1933.41</c:v>
                </c:pt>
                <c:pt idx="43">
                  <c:v>1967.79</c:v>
                </c:pt>
                <c:pt idx="44">
                  <c:v>1969.19</c:v>
                </c:pt>
                <c:pt idx="45">
                  <c:v>1965.69</c:v>
                </c:pt>
                <c:pt idx="46">
                  <c:v>1988.53</c:v>
                </c:pt>
                <c:pt idx="47">
                  <c:v>2004.75</c:v>
                </c:pt>
                <c:pt idx="48">
                  <c:v>2009.13</c:v>
                </c:pt>
                <c:pt idx="49">
                  <c:v>2019.55</c:v>
                </c:pt>
                <c:pt idx="50">
                  <c:v>2032.08</c:v>
                </c:pt>
                <c:pt idx="51">
                  <c:v>2049.1999999999998</c:v>
                </c:pt>
                <c:pt idx="52">
                  <c:v>2062.2199999999998</c:v>
                </c:pt>
                <c:pt idx="53">
                  <c:v>2062.33</c:v>
                </c:pt>
                <c:pt idx="54">
                  <c:v>2070.73</c:v>
                </c:pt>
                <c:pt idx="55">
                  <c:v>2080.35</c:v>
                </c:pt>
                <c:pt idx="56">
                  <c:v>2091.52</c:v>
                </c:pt>
                <c:pt idx="57">
                  <c:v>2091.6999999999998</c:v>
                </c:pt>
                <c:pt idx="58">
                  <c:v>2101.04</c:v>
                </c:pt>
                <c:pt idx="59">
                  <c:v>2073.39</c:v>
                </c:pt>
                <c:pt idx="60">
                  <c:v>2074.52</c:v>
                </c:pt>
                <c:pt idx="61">
                  <c:v>2049.9299999999998</c:v>
                </c:pt>
                <c:pt idx="62">
                  <c:v>2063.0500000000002</c:v>
                </c:pt>
                <c:pt idx="63">
                  <c:v>2072.42</c:v>
                </c:pt>
                <c:pt idx="64">
                  <c:v>2031.91</c:v>
                </c:pt>
                <c:pt idx="65">
                  <c:v>2020.69</c:v>
                </c:pt>
                <c:pt idx="66">
                  <c:v>2021.73</c:v>
                </c:pt>
                <c:pt idx="67">
                  <c:v>2046.25</c:v>
                </c:pt>
                <c:pt idx="68">
                  <c:v>2028.15</c:v>
                </c:pt>
                <c:pt idx="69">
                  <c:v>2044.61</c:v>
                </c:pt>
                <c:pt idx="70">
                  <c:v>2067.4</c:v>
                </c:pt>
                <c:pt idx="71">
                  <c:v>2068.17</c:v>
                </c:pt>
                <c:pt idx="72">
                  <c:v>2082.83</c:v>
                </c:pt>
                <c:pt idx="73">
                  <c:v>2077.94</c:v>
                </c:pt>
                <c:pt idx="74">
                  <c:v>2060.69</c:v>
                </c:pt>
                <c:pt idx="75">
                  <c:v>2064.84</c:v>
                </c:pt>
                <c:pt idx="76">
                  <c:v>2088.86</c:v>
                </c:pt>
                <c:pt idx="77">
                  <c:v>2080.62</c:v>
                </c:pt>
                <c:pt idx="78">
                  <c:v>2085.66</c:v>
                </c:pt>
                <c:pt idx="79">
                  <c:v>2087.89</c:v>
                </c:pt>
                <c:pt idx="80">
                  <c:v>2093.6</c:v>
                </c:pt>
                <c:pt idx="81">
                  <c:v>2092.69</c:v>
                </c:pt>
                <c:pt idx="82">
                  <c:v>2080.27</c:v>
                </c:pt>
                <c:pt idx="83">
                  <c:v>2083.48</c:v>
                </c:pt>
                <c:pt idx="84">
                  <c:v>2100.1999999999998</c:v>
                </c:pt>
                <c:pt idx="85">
                  <c:v>2130.2399999999998</c:v>
                </c:pt>
                <c:pt idx="86">
                  <c:v>2142.64</c:v>
                </c:pt>
                <c:pt idx="87">
                  <c:v>2144.15</c:v>
                </c:pt>
                <c:pt idx="88">
                  <c:v>2144.29</c:v>
                </c:pt>
                <c:pt idx="89">
                  <c:v>2137.23</c:v>
                </c:pt>
                <c:pt idx="90">
                  <c:v>2124.09</c:v>
                </c:pt>
                <c:pt idx="91">
                  <c:v>2140.92</c:v>
                </c:pt>
                <c:pt idx="92">
                  <c:v>2122.4499999999998</c:v>
                </c:pt>
                <c:pt idx="93">
                  <c:v>2139.23</c:v>
                </c:pt>
                <c:pt idx="94">
                  <c:v>2162.1799999999998</c:v>
                </c:pt>
                <c:pt idx="95">
                  <c:v>2160.69</c:v>
                </c:pt>
                <c:pt idx="96">
                  <c:v>2153.2399999999998</c:v>
                </c:pt>
                <c:pt idx="97">
                  <c:v>2125.3200000000002</c:v>
                </c:pt>
                <c:pt idx="98">
                  <c:v>2096.6</c:v>
                </c:pt>
                <c:pt idx="99">
                  <c:v>2101.96</c:v>
                </c:pt>
                <c:pt idx="100">
                  <c:v>2123.5</c:v>
                </c:pt>
                <c:pt idx="101">
                  <c:v>2121.35</c:v>
                </c:pt>
                <c:pt idx="102">
                  <c:v>2127.85</c:v>
                </c:pt>
                <c:pt idx="103">
                  <c:v>2118.6</c:v>
                </c:pt>
                <c:pt idx="104">
                  <c:v>2087.96</c:v>
                </c:pt>
                <c:pt idx="105">
                  <c:v>2091.92</c:v>
                </c:pt>
                <c:pt idx="106">
                  <c:v>2084.0700000000002</c:v>
                </c:pt>
                <c:pt idx="107">
                  <c:v>2068.89</c:v>
                </c:pt>
                <c:pt idx="108">
                  <c:v>2060.7399999999998</c:v>
                </c:pt>
                <c:pt idx="109">
                  <c:v>2081.85</c:v>
                </c:pt>
                <c:pt idx="110">
                  <c:v>2088.65</c:v>
                </c:pt>
                <c:pt idx="111">
                  <c:v>2098</c:v>
                </c:pt>
                <c:pt idx="112">
                  <c:v>2105.62</c:v>
                </c:pt>
                <c:pt idx="113">
                  <c:v>2137.35</c:v>
                </c:pt>
                <c:pt idx="114">
                  <c:v>2170.25</c:v>
                </c:pt>
                <c:pt idx="115">
                  <c:v>2168.15</c:v>
                </c:pt>
                <c:pt idx="116">
                  <c:v>2195.6799999999998</c:v>
                </c:pt>
                <c:pt idx="117">
                  <c:v>2194.7600000000002</c:v>
                </c:pt>
                <c:pt idx="118">
                  <c:v>2196.56</c:v>
                </c:pt>
                <c:pt idx="119">
                  <c:v>2204.1799999999998</c:v>
                </c:pt>
                <c:pt idx="120">
                  <c:v>2203.71</c:v>
                </c:pt>
                <c:pt idx="121">
                  <c:v>2190.08</c:v>
                </c:pt>
                <c:pt idx="122">
                  <c:v>2197.9299999999998</c:v>
                </c:pt>
                <c:pt idx="123">
                  <c:v>2204.21</c:v>
                </c:pt>
                <c:pt idx="124">
                  <c:v>2197.67</c:v>
                </c:pt>
                <c:pt idx="125">
                  <c:v>2175.17</c:v>
                </c:pt>
                <c:pt idx="126">
                  <c:v>2176.46</c:v>
                </c:pt>
                <c:pt idx="127">
                  <c:v>2155.0700000000002</c:v>
                </c:pt>
                <c:pt idx="128">
                  <c:v>2175.54</c:v>
                </c:pt>
                <c:pt idx="129">
                  <c:v>2151.31</c:v>
                </c:pt>
                <c:pt idx="130">
                  <c:v>2186.4499999999998</c:v>
                </c:pt>
                <c:pt idx="131">
                  <c:v>2206.39</c:v>
                </c:pt>
                <c:pt idx="132">
                  <c:v>2229.2600000000002</c:v>
                </c:pt>
                <c:pt idx="133">
                  <c:v>2238.88</c:v>
                </c:pt>
                <c:pt idx="134">
                  <c:v>2230.98</c:v>
                </c:pt>
                <c:pt idx="135">
                  <c:v>2248.0500000000002</c:v>
                </c:pt>
                <c:pt idx="136">
                  <c:v>2250.5700000000002</c:v>
                </c:pt>
                <c:pt idx="137">
                  <c:v>2262.64</c:v>
                </c:pt>
                <c:pt idx="138">
                  <c:v>2239.69</c:v>
                </c:pt>
                <c:pt idx="139">
                  <c:v>2267.25</c:v>
                </c:pt>
                <c:pt idx="140">
                  <c:v>2246.13</c:v>
                </c:pt>
                <c:pt idx="141">
                  <c:v>2176.7199999999998</c:v>
                </c:pt>
                <c:pt idx="142">
                  <c:v>2185.2800000000002</c:v>
                </c:pt>
                <c:pt idx="143">
                  <c:v>2148</c:v>
                </c:pt>
                <c:pt idx="144">
                  <c:v>2119.0100000000002</c:v>
                </c:pt>
                <c:pt idx="145">
                  <c:v>2118.88</c:v>
                </c:pt>
                <c:pt idx="146">
                  <c:v>2157.9</c:v>
                </c:pt>
                <c:pt idx="147">
                  <c:v>2165.63</c:v>
                </c:pt>
                <c:pt idx="148">
                  <c:v>2227.94</c:v>
                </c:pt>
                <c:pt idx="149">
                  <c:v>2211.9499999999998</c:v>
                </c:pt>
                <c:pt idx="150">
                  <c:v>2201.0700000000002</c:v>
                </c:pt>
                <c:pt idx="151">
                  <c:v>2223.12</c:v>
                </c:pt>
                <c:pt idx="152">
                  <c:v>2238.38</c:v>
                </c:pt>
                <c:pt idx="153">
                  <c:v>2232.96</c:v>
                </c:pt>
                <c:pt idx="154">
                  <c:v>2243.59</c:v>
                </c:pt>
                <c:pt idx="155">
                  <c:v>2242.17</c:v>
                </c:pt>
                <c:pt idx="156">
                  <c:v>2208.88</c:v>
                </c:pt>
                <c:pt idx="157">
                  <c:v>2210.34</c:v>
                </c:pt>
                <c:pt idx="158">
                  <c:v>2195.5</c:v>
                </c:pt>
                <c:pt idx="159">
                  <c:v>2162.84</c:v>
                </c:pt>
                <c:pt idx="160">
                  <c:v>2079.04</c:v>
                </c:pt>
                <c:pt idx="161">
                  <c:v>2103.61</c:v>
                </c:pt>
                <c:pt idx="162">
                  <c:v>2076.77</c:v>
                </c:pt>
                <c:pt idx="163">
                  <c:v>2054.89</c:v>
                </c:pt>
                <c:pt idx="164">
                  <c:v>1987.01</c:v>
                </c:pt>
                <c:pt idx="165">
                  <c:v>2002.51</c:v>
                </c:pt>
                <c:pt idx="166">
                  <c:v>2014.15</c:v>
                </c:pt>
                <c:pt idx="167">
                  <c:v>2059.33</c:v>
                </c:pt>
                <c:pt idx="168">
                  <c:v>2085.2600000000002</c:v>
                </c:pt>
                <c:pt idx="169">
                  <c:v>2040.22</c:v>
                </c:pt>
                <c:pt idx="170">
                  <c:v>1954.77</c:v>
                </c:pt>
                <c:pt idx="171">
                  <c:v>1962.93</c:v>
                </c:pt>
                <c:pt idx="172">
                  <c:v>1908.27</c:v>
                </c:pt>
                <c:pt idx="173">
                  <c:v>1834.33</c:v>
                </c:pt>
                <c:pt idx="174">
                  <c:v>1771.44</c:v>
                </c:pt>
                <c:pt idx="175">
                  <c:v>1714.86</c:v>
                </c:pt>
                <c:pt idx="176">
                  <c:v>1672.44</c:v>
                </c:pt>
                <c:pt idx="177">
                  <c:v>1591.2</c:v>
                </c:pt>
                <c:pt idx="178">
                  <c:v>1457.64</c:v>
                </c:pt>
                <c:pt idx="179">
                  <c:v>1566.15</c:v>
                </c:pt>
                <c:pt idx="180">
                  <c:v>1482.46</c:v>
                </c:pt>
                <c:pt idx="181">
                  <c:v>1609.97</c:v>
                </c:pt>
                <c:pt idx="182">
                  <c:v>1704.76</c:v>
                </c:pt>
                <c:pt idx="183">
                  <c:v>1686.24</c:v>
                </c:pt>
                <c:pt idx="184">
                  <c:v>1717.73</c:v>
                </c:pt>
                <c:pt idx="185">
                  <c:v>1717.12</c:v>
                </c:pt>
                <c:pt idx="186">
                  <c:v>1754.64</c:v>
                </c:pt>
                <c:pt idx="187">
                  <c:v>1685.46</c:v>
                </c:pt>
                <c:pt idx="188">
                  <c:v>1724.86</c:v>
                </c:pt>
                <c:pt idx="189">
                  <c:v>1725.44</c:v>
                </c:pt>
                <c:pt idx="190">
                  <c:v>1791.88</c:v>
                </c:pt>
                <c:pt idx="191">
                  <c:v>1823.6</c:v>
                </c:pt>
                <c:pt idx="192">
                  <c:v>1807.14</c:v>
                </c:pt>
                <c:pt idx="193">
                  <c:v>1836.21</c:v>
                </c:pt>
                <c:pt idx="194">
                  <c:v>1860.7</c:v>
                </c:pt>
                <c:pt idx="195">
                  <c:v>1825.76</c:v>
                </c:pt>
                <c:pt idx="196">
                  <c:v>1857.08</c:v>
                </c:pt>
                <c:pt idx="197">
                  <c:v>1857.07</c:v>
                </c:pt>
                <c:pt idx="198">
                  <c:v>1914.53</c:v>
                </c:pt>
              </c:numCache>
            </c:numRef>
          </c:val>
          <c:smooth val="0"/>
        </c:ser>
        <c:dLbls>
          <c:showLegendKey val="0"/>
          <c:showVal val="0"/>
          <c:showCatName val="0"/>
          <c:showSerName val="0"/>
          <c:showPercent val="0"/>
          <c:showBubbleSize val="0"/>
        </c:dLbls>
        <c:marker val="1"/>
        <c:smooth val="0"/>
        <c:axId val="143111680"/>
        <c:axId val="143113216"/>
      </c:lineChart>
      <c:dateAx>
        <c:axId val="143111680"/>
        <c:scaling>
          <c:orientation val="minMax"/>
        </c:scaling>
        <c:delete val="0"/>
        <c:axPos val="b"/>
        <c:numFmt formatCode="m/d/yyyy" sourceLinked="1"/>
        <c:majorTickMark val="out"/>
        <c:minorTickMark val="none"/>
        <c:tickLblPos val="nextTo"/>
        <c:txPr>
          <a:bodyPr/>
          <a:lstStyle/>
          <a:p>
            <a:pPr>
              <a:defRPr sz="1000"/>
            </a:pPr>
            <a:endParaRPr lang="ko-KR"/>
          </a:p>
        </c:txPr>
        <c:crossAx val="143113216"/>
        <c:crosses val="autoZero"/>
        <c:auto val="1"/>
        <c:lblOffset val="100"/>
        <c:baseTimeUnit val="days"/>
      </c:dateAx>
      <c:valAx>
        <c:axId val="143113216"/>
        <c:scaling>
          <c:orientation val="minMax"/>
          <c:min val="1400"/>
        </c:scaling>
        <c:delete val="0"/>
        <c:axPos val="l"/>
        <c:majorGridlines/>
        <c:numFmt formatCode="#,#00.00" sourceLinked="1"/>
        <c:majorTickMark val="out"/>
        <c:minorTickMark val="none"/>
        <c:tickLblPos val="nextTo"/>
        <c:crossAx val="143111680"/>
        <c:crosses val="autoZero"/>
        <c:crossBetween val="between"/>
      </c:valAx>
    </c:plotArea>
    <c:plotVisOnly val="1"/>
    <c:dispBlanksAs val="gap"/>
    <c:showDLblsOverMax val="0"/>
  </c:chart>
  <c:spPr>
    <a:ln w="57150">
      <a:solidFill>
        <a:sysClr val="windowText" lastClr="000000"/>
      </a:solidFill>
    </a:ln>
  </c:spPr>
  <c:printSettings>
    <c:headerFooter/>
    <c:pageMargins b="0.750000000000005" l="0.70000000000000062" r="0.70000000000000062" t="0.750000000000005" header="0.30000000000000032" footer="0.30000000000000032"/>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확인'!$B$108:$B$126</c:f>
              <c:strCache>
                <c:ptCount val="19"/>
                <c:pt idx="0">
                  <c:v>2012년</c:v>
                </c:pt>
                <c:pt idx="1">
                  <c:v>2013년</c:v>
                </c:pt>
                <c:pt idx="2">
                  <c:v>2014년</c:v>
                </c:pt>
                <c:pt idx="3">
                  <c:v>2015년</c:v>
                </c:pt>
                <c:pt idx="4">
                  <c:v>2016년</c:v>
                </c:pt>
                <c:pt idx="5">
                  <c:v>2017년</c:v>
                </c:pt>
                <c:pt idx="6">
                  <c:v>2018년</c:v>
                </c:pt>
                <c:pt idx="7">
                  <c:v>2019년 추정</c:v>
                </c:pt>
                <c:pt idx="8">
                  <c:v>2019-01-01</c:v>
                </c:pt>
                <c:pt idx="9">
                  <c:v>2019-02-01</c:v>
                </c:pt>
                <c:pt idx="10">
                  <c:v>2019-03-01</c:v>
                </c:pt>
                <c:pt idx="11">
                  <c:v>2019-04-01</c:v>
                </c:pt>
                <c:pt idx="12">
                  <c:v>2019-05-01</c:v>
                </c:pt>
                <c:pt idx="13">
                  <c:v>2019-06-01</c:v>
                </c:pt>
                <c:pt idx="14">
                  <c:v>2019-07-01</c:v>
                </c:pt>
                <c:pt idx="15">
                  <c:v>2019-08-01</c:v>
                </c:pt>
                <c:pt idx="16">
                  <c:v>2019-09-01</c:v>
                </c:pt>
                <c:pt idx="17">
                  <c:v>2019-10-01</c:v>
                </c:pt>
                <c:pt idx="18">
                  <c:v>2019-11-01</c:v>
                </c:pt>
              </c:strCache>
            </c:strRef>
          </c:cat>
          <c:val>
            <c:numRef>
              <c:f>'기간 단위 확인'!$C$108:$C$126</c:f>
              <c:numCache>
                <c:formatCode>#,#00</c:formatCode>
                <c:ptCount val="19"/>
                <c:pt idx="0">
                  <c:v>24955</c:v>
                </c:pt>
                <c:pt idx="1">
                  <c:v>25299</c:v>
                </c:pt>
                <c:pt idx="2">
                  <c:v>25897</c:v>
                </c:pt>
                <c:pt idx="3">
                  <c:v>26178</c:v>
                </c:pt>
                <c:pt idx="4">
                  <c:v>26409</c:v>
                </c:pt>
                <c:pt idx="5">
                  <c:v>26725</c:v>
                </c:pt>
                <c:pt idx="6">
                  <c:v>26822</c:v>
                </c:pt>
                <c:pt idx="7">
                  <c:v>27120.909090909092</c:v>
                </c:pt>
                <c:pt idx="8">
                  <c:v>26232</c:v>
                </c:pt>
                <c:pt idx="9">
                  <c:v>26346</c:v>
                </c:pt>
                <c:pt idx="10">
                  <c:v>26805</c:v>
                </c:pt>
                <c:pt idx="11">
                  <c:v>27038</c:v>
                </c:pt>
                <c:pt idx="12">
                  <c:v>27322</c:v>
                </c:pt>
                <c:pt idx="13">
                  <c:v>27408</c:v>
                </c:pt>
                <c:pt idx="14">
                  <c:v>27383</c:v>
                </c:pt>
                <c:pt idx="15">
                  <c:v>27358</c:v>
                </c:pt>
                <c:pt idx="16">
                  <c:v>27404</c:v>
                </c:pt>
                <c:pt idx="17">
                  <c:v>27509</c:v>
                </c:pt>
                <c:pt idx="18">
                  <c:v>27525</c:v>
                </c:pt>
              </c:numCache>
            </c:numRef>
          </c:val>
          <c:smooth val="0"/>
        </c:ser>
        <c:dLbls>
          <c:showLegendKey val="0"/>
          <c:showVal val="0"/>
          <c:showCatName val="0"/>
          <c:showSerName val="0"/>
          <c:showPercent val="0"/>
          <c:showBubbleSize val="0"/>
        </c:dLbls>
        <c:marker val="1"/>
        <c:smooth val="0"/>
        <c:axId val="146541568"/>
        <c:axId val="146559744"/>
      </c:lineChart>
      <c:catAx>
        <c:axId val="146541568"/>
        <c:scaling>
          <c:orientation val="minMax"/>
        </c:scaling>
        <c:delete val="0"/>
        <c:axPos val="b"/>
        <c:numFmt formatCode="yyyy/mm/dd" sourceLinked="1"/>
        <c:majorTickMark val="out"/>
        <c:minorTickMark val="none"/>
        <c:tickLblPos val="nextTo"/>
        <c:crossAx val="146559744"/>
        <c:crosses val="autoZero"/>
        <c:auto val="1"/>
        <c:lblAlgn val="ctr"/>
        <c:lblOffset val="100"/>
        <c:noMultiLvlLbl val="0"/>
      </c:catAx>
      <c:valAx>
        <c:axId val="146559744"/>
        <c:scaling>
          <c:orientation val="minMax"/>
        </c:scaling>
        <c:delete val="0"/>
        <c:axPos val="l"/>
        <c:majorGridlines/>
        <c:numFmt formatCode="#,#00" sourceLinked="1"/>
        <c:majorTickMark val="out"/>
        <c:minorTickMark val="none"/>
        <c:tickLblPos val="nextTo"/>
        <c:crossAx val="14654156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확인'!$H$108:$H$115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확인'!$I$108:$I$115</c:f>
              <c:numCache>
                <c:formatCode>#,#00.0</c:formatCode>
                <c:ptCount val="8"/>
                <c:pt idx="0">
                  <c:v>441963.6</c:v>
                </c:pt>
                <c:pt idx="1">
                  <c:v>484062.9</c:v>
                </c:pt>
                <c:pt idx="2">
                  <c:v>536733.4</c:v>
                </c:pt>
                <c:pt idx="3">
                  <c:v>636639</c:v>
                </c:pt>
                <c:pt idx="4">
                  <c:v>734411.8</c:v>
                </c:pt>
                <c:pt idx="5">
                  <c:v>802016.5</c:v>
                </c:pt>
                <c:pt idx="6">
                  <c:v>841014.4</c:v>
                </c:pt>
                <c:pt idx="7" formatCode="0.0">
                  <c:v>869759.74</c:v>
                </c:pt>
              </c:numCache>
            </c:numRef>
          </c:val>
          <c:smooth val="0"/>
        </c:ser>
        <c:dLbls>
          <c:showLegendKey val="0"/>
          <c:showVal val="0"/>
          <c:showCatName val="0"/>
          <c:showSerName val="0"/>
          <c:showPercent val="0"/>
          <c:showBubbleSize val="0"/>
        </c:dLbls>
        <c:marker val="1"/>
        <c:smooth val="0"/>
        <c:axId val="146579456"/>
        <c:axId val="146580992"/>
      </c:lineChart>
      <c:catAx>
        <c:axId val="146579456"/>
        <c:scaling>
          <c:orientation val="minMax"/>
        </c:scaling>
        <c:delete val="0"/>
        <c:axPos val="b"/>
        <c:majorTickMark val="out"/>
        <c:minorTickMark val="none"/>
        <c:tickLblPos val="nextTo"/>
        <c:crossAx val="146580992"/>
        <c:crosses val="autoZero"/>
        <c:auto val="1"/>
        <c:lblAlgn val="ctr"/>
        <c:lblOffset val="100"/>
        <c:noMultiLvlLbl val="0"/>
      </c:catAx>
      <c:valAx>
        <c:axId val="146580992"/>
        <c:scaling>
          <c:orientation val="minMax"/>
          <c:min val="400000"/>
        </c:scaling>
        <c:delete val="0"/>
        <c:axPos val="l"/>
        <c:majorGridlines/>
        <c:numFmt formatCode="#,#00.0" sourceLinked="1"/>
        <c:majorTickMark val="out"/>
        <c:minorTickMark val="none"/>
        <c:tickLblPos val="nextTo"/>
        <c:crossAx val="146579456"/>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확인'!$F$108:$F$115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확인'!$G$108:$G$115</c:f>
              <c:numCache>
                <c:formatCode>0.0</c:formatCode>
                <c:ptCount val="8"/>
                <c:pt idx="0">
                  <c:v>59.6</c:v>
                </c:pt>
                <c:pt idx="1">
                  <c:v>59.8</c:v>
                </c:pt>
                <c:pt idx="2">
                  <c:v>60.5</c:v>
                </c:pt>
                <c:pt idx="3">
                  <c:v>60.5</c:v>
                </c:pt>
                <c:pt idx="4">
                  <c:v>60.6</c:v>
                </c:pt>
                <c:pt idx="5">
                  <c:v>60.8</c:v>
                </c:pt>
                <c:pt idx="6">
                  <c:v>60.7</c:v>
                </c:pt>
                <c:pt idx="7">
                  <c:v>60.972727272727276</c:v>
                </c:pt>
              </c:numCache>
            </c:numRef>
          </c:val>
          <c:smooth val="0"/>
        </c:ser>
        <c:dLbls>
          <c:showLegendKey val="0"/>
          <c:showVal val="0"/>
          <c:showCatName val="0"/>
          <c:showSerName val="0"/>
          <c:showPercent val="0"/>
          <c:showBubbleSize val="0"/>
        </c:dLbls>
        <c:marker val="1"/>
        <c:smooth val="0"/>
        <c:axId val="147718912"/>
        <c:axId val="147720448"/>
      </c:lineChart>
      <c:catAx>
        <c:axId val="147718912"/>
        <c:scaling>
          <c:orientation val="minMax"/>
        </c:scaling>
        <c:delete val="0"/>
        <c:axPos val="b"/>
        <c:majorTickMark val="out"/>
        <c:minorTickMark val="none"/>
        <c:tickLblPos val="nextTo"/>
        <c:crossAx val="147720448"/>
        <c:crosses val="autoZero"/>
        <c:auto val="1"/>
        <c:lblAlgn val="ctr"/>
        <c:lblOffset val="100"/>
        <c:noMultiLvlLbl val="0"/>
      </c:catAx>
      <c:valAx>
        <c:axId val="147720448"/>
        <c:scaling>
          <c:orientation val="minMax"/>
          <c:min val="59.5"/>
        </c:scaling>
        <c:delete val="0"/>
        <c:axPos val="l"/>
        <c:majorGridlines/>
        <c:numFmt formatCode="0.0" sourceLinked="1"/>
        <c:majorTickMark val="out"/>
        <c:minorTickMark val="none"/>
        <c:tickLblPos val="nextTo"/>
        <c:crossAx val="14771891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확인'!$J$108:$J$115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확인'!$K$108:$K$115</c:f>
              <c:numCache>
                <c:formatCode>#,#00.0</c:formatCode>
                <c:ptCount val="8"/>
                <c:pt idx="0">
                  <c:v>1798625.7</c:v>
                </c:pt>
                <c:pt idx="1">
                  <c:v>1885781.3</c:v>
                </c:pt>
                <c:pt idx="2">
                  <c:v>2009576.3</c:v>
                </c:pt>
                <c:pt idx="3">
                  <c:v>2182911.9</c:v>
                </c:pt>
                <c:pt idx="4">
                  <c:v>2342621.2999999998</c:v>
                </c:pt>
                <c:pt idx="5">
                  <c:v>2471225.6</c:v>
                </c:pt>
                <c:pt idx="6">
                  <c:v>2626902</c:v>
                </c:pt>
                <c:pt idx="7">
                  <c:v>2790542.47</c:v>
                </c:pt>
              </c:numCache>
            </c:numRef>
          </c:val>
          <c:smooth val="0"/>
        </c:ser>
        <c:dLbls>
          <c:showLegendKey val="0"/>
          <c:showVal val="0"/>
          <c:showCatName val="0"/>
          <c:showSerName val="0"/>
          <c:showPercent val="0"/>
          <c:showBubbleSize val="0"/>
        </c:dLbls>
        <c:marker val="1"/>
        <c:smooth val="0"/>
        <c:axId val="147748352"/>
        <c:axId val="147749888"/>
      </c:lineChart>
      <c:catAx>
        <c:axId val="147748352"/>
        <c:scaling>
          <c:orientation val="minMax"/>
        </c:scaling>
        <c:delete val="0"/>
        <c:axPos val="b"/>
        <c:majorTickMark val="out"/>
        <c:minorTickMark val="none"/>
        <c:tickLblPos val="nextTo"/>
        <c:crossAx val="147749888"/>
        <c:crosses val="autoZero"/>
        <c:auto val="1"/>
        <c:lblAlgn val="ctr"/>
        <c:lblOffset val="100"/>
        <c:noMultiLvlLbl val="0"/>
      </c:catAx>
      <c:valAx>
        <c:axId val="147749888"/>
        <c:scaling>
          <c:orientation val="minMax"/>
          <c:min val="1500000"/>
        </c:scaling>
        <c:delete val="0"/>
        <c:axPos val="l"/>
        <c:majorGridlines/>
        <c:numFmt formatCode="#,#00.0" sourceLinked="1"/>
        <c:majorTickMark val="out"/>
        <c:minorTickMark val="none"/>
        <c:tickLblPos val="nextTo"/>
        <c:crossAx val="14774835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확인'!$L$108:$L$115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확인'!$M$108:$M$115</c:f>
              <c:numCache>
                <c:formatCode>#,#00.0</c:formatCode>
                <c:ptCount val="8"/>
                <c:pt idx="0">
                  <c:v>2379518.7000000002</c:v>
                </c:pt>
                <c:pt idx="1">
                  <c:v>2543232.5</c:v>
                </c:pt>
                <c:pt idx="2">
                  <c:v>2721502.2</c:v>
                </c:pt>
                <c:pt idx="3">
                  <c:v>2986699.4</c:v>
                </c:pt>
                <c:pt idx="4">
                  <c:v>3229857.2</c:v>
                </c:pt>
                <c:pt idx="5">
                  <c:v>3445685</c:v>
                </c:pt>
                <c:pt idx="6">
                  <c:v>3686392.2</c:v>
                </c:pt>
                <c:pt idx="7">
                  <c:v>3952220.84</c:v>
                </c:pt>
              </c:numCache>
            </c:numRef>
          </c:val>
          <c:smooth val="0"/>
        </c:ser>
        <c:dLbls>
          <c:showLegendKey val="0"/>
          <c:showVal val="0"/>
          <c:showCatName val="0"/>
          <c:showSerName val="0"/>
          <c:showPercent val="0"/>
          <c:showBubbleSize val="0"/>
        </c:dLbls>
        <c:marker val="1"/>
        <c:smooth val="0"/>
        <c:axId val="147765504"/>
        <c:axId val="147771392"/>
      </c:lineChart>
      <c:catAx>
        <c:axId val="147765504"/>
        <c:scaling>
          <c:orientation val="minMax"/>
        </c:scaling>
        <c:delete val="0"/>
        <c:axPos val="b"/>
        <c:majorTickMark val="out"/>
        <c:minorTickMark val="none"/>
        <c:tickLblPos val="nextTo"/>
        <c:crossAx val="147771392"/>
        <c:crosses val="autoZero"/>
        <c:auto val="1"/>
        <c:lblAlgn val="ctr"/>
        <c:lblOffset val="100"/>
        <c:noMultiLvlLbl val="0"/>
      </c:catAx>
      <c:valAx>
        <c:axId val="147771392"/>
        <c:scaling>
          <c:orientation val="minMax"/>
          <c:min val="2000000"/>
        </c:scaling>
        <c:delete val="0"/>
        <c:axPos val="l"/>
        <c:majorGridlines/>
        <c:numFmt formatCode="#,#00.0" sourceLinked="1"/>
        <c:majorTickMark val="out"/>
        <c:minorTickMark val="none"/>
        <c:tickLblPos val="nextTo"/>
        <c:crossAx val="14776550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확인'!$N$108:$N$115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확인'!$O$108:$O$115</c:f>
              <c:numCache>
                <c:formatCode>#,#00.0</c:formatCode>
                <c:ptCount val="8"/>
                <c:pt idx="0">
                  <c:v>3121879.3</c:v>
                </c:pt>
                <c:pt idx="1">
                  <c:v>3350482.5</c:v>
                </c:pt>
                <c:pt idx="2">
                  <c:v>3635757.6</c:v>
                </c:pt>
                <c:pt idx="3">
                  <c:v>3947914.3</c:v>
                </c:pt>
                <c:pt idx="4">
                  <c:v>4259952.8</c:v>
                </c:pt>
                <c:pt idx="5">
                  <c:v>4551374.5999999996</c:v>
                </c:pt>
                <c:pt idx="6">
                  <c:v>4849985.3</c:v>
                </c:pt>
                <c:pt idx="7">
                  <c:v>5023142.6499999994</c:v>
                </c:pt>
              </c:numCache>
            </c:numRef>
          </c:val>
          <c:smooth val="0"/>
        </c:ser>
        <c:dLbls>
          <c:showLegendKey val="0"/>
          <c:showVal val="0"/>
          <c:showCatName val="0"/>
          <c:showSerName val="0"/>
          <c:showPercent val="0"/>
          <c:showBubbleSize val="0"/>
        </c:dLbls>
        <c:marker val="1"/>
        <c:smooth val="0"/>
        <c:axId val="147778944"/>
        <c:axId val="147928192"/>
      </c:lineChart>
      <c:catAx>
        <c:axId val="147778944"/>
        <c:scaling>
          <c:orientation val="minMax"/>
        </c:scaling>
        <c:delete val="0"/>
        <c:axPos val="b"/>
        <c:majorTickMark val="out"/>
        <c:minorTickMark val="none"/>
        <c:tickLblPos val="nextTo"/>
        <c:crossAx val="147928192"/>
        <c:crosses val="autoZero"/>
        <c:auto val="1"/>
        <c:lblAlgn val="ctr"/>
        <c:lblOffset val="100"/>
        <c:noMultiLvlLbl val="0"/>
      </c:catAx>
      <c:valAx>
        <c:axId val="147928192"/>
        <c:scaling>
          <c:orientation val="minMax"/>
          <c:min val="3000000"/>
        </c:scaling>
        <c:delete val="0"/>
        <c:axPos val="l"/>
        <c:majorGridlines/>
        <c:numFmt formatCode="#,#00.0" sourceLinked="1"/>
        <c:majorTickMark val="out"/>
        <c:minorTickMark val="none"/>
        <c:tickLblPos val="nextTo"/>
        <c:crossAx val="14777894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확인'!$P$108:$P$115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확인'!$Q$108:$Q$115</c:f>
              <c:numCache>
                <c:formatCode>#,#00.0</c:formatCode>
                <c:ptCount val="8"/>
                <c:pt idx="0">
                  <c:v>963912.1</c:v>
                </c:pt>
                <c:pt idx="1">
                  <c:v>993469.5</c:v>
                </c:pt>
                <c:pt idx="2">
                  <c:v>1037923.6</c:v>
                </c:pt>
                <c:pt idx="3">
                  <c:v>1108885.2</c:v>
                </c:pt>
                <c:pt idx="4">
                  <c:v>1190993.8999999999</c:v>
                </c:pt>
                <c:pt idx="5">
                  <c:v>1254997.1000000001</c:v>
                </c:pt>
                <c:pt idx="6">
                  <c:v>1337943.3999999999</c:v>
                </c:pt>
                <c:pt idx="7">
                  <c:v>1430578.35</c:v>
                </c:pt>
              </c:numCache>
            </c:numRef>
          </c:val>
          <c:smooth val="0"/>
        </c:ser>
        <c:dLbls>
          <c:showLegendKey val="0"/>
          <c:showVal val="0"/>
          <c:showCatName val="0"/>
          <c:showSerName val="0"/>
          <c:showPercent val="0"/>
          <c:showBubbleSize val="0"/>
        </c:dLbls>
        <c:marker val="1"/>
        <c:smooth val="0"/>
        <c:axId val="147964288"/>
        <c:axId val="147965824"/>
      </c:lineChart>
      <c:catAx>
        <c:axId val="147964288"/>
        <c:scaling>
          <c:orientation val="minMax"/>
        </c:scaling>
        <c:delete val="0"/>
        <c:axPos val="b"/>
        <c:majorTickMark val="out"/>
        <c:minorTickMark val="none"/>
        <c:tickLblPos val="nextTo"/>
        <c:crossAx val="147965824"/>
        <c:crosses val="autoZero"/>
        <c:auto val="1"/>
        <c:lblAlgn val="ctr"/>
        <c:lblOffset val="100"/>
        <c:noMultiLvlLbl val="0"/>
      </c:catAx>
      <c:valAx>
        <c:axId val="147965824"/>
        <c:scaling>
          <c:orientation val="minMax"/>
          <c:min val="800000"/>
        </c:scaling>
        <c:delete val="0"/>
        <c:axPos val="l"/>
        <c:majorGridlines/>
        <c:numFmt formatCode="#,#00.0" sourceLinked="1"/>
        <c:majorTickMark val="out"/>
        <c:minorTickMark val="none"/>
        <c:tickLblPos val="nextTo"/>
        <c:crossAx val="14796428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확인'!$R$108:$R$115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확인'!$S$108:$S$115</c:f>
              <c:numCache>
                <c:formatCode>#,#00.0</c:formatCode>
                <c:ptCount val="8"/>
                <c:pt idx="0">
                  <c:v>1082988.2</c:v>
                </c:pt>
                <c:pt idx="1">
                  <c:v>1124129</c:v>
                </c:pt>
                <c:pt idx="2">
                  <c:v>1197899.5</c:v>
                </c:pt>
                <c:pt idx="3">
                  <c:v>1293771.1000000001</c:v>
                </c:pt>
                <c:pt idx="4">
                  <c:v>1389465.4</c:v>
                </c:pt>
                <c:pt idx="5">
                  <c:v>1460136.2</c:v>
                </c:pt>
                <c:pt idx="6">
                  <c:v>1551609.8</c:v>
                </c:pt>
                <c:pt idx="7">
                  <c:v>1635247.3</c:v>
                </c:pt>
              </c:numCache>
            </c:numRef>
          </c:val>
          <c:smooth val="0"/>
        </c:ser>
        <c:dLbls>
          <c:showLegendKey val="0"/>
          <c:showVal val="0"/>
          <c:showCatName val="0"/>
          <c:showSerName val="0"/>
          <c:showPercent val="0"/>
          <c:showBubbleSize val="0"/>
        </c:dLbls>
        <c:marker val="1"/>
        <c:smooth val="0"/>
        <c:axId val="147850368"/>
        <c:axId val="147851904"/>
      </c:lineChart>
      <c:catAx>
        <c:axId val="147850368"/>
        <c:scaling>
          <c:orientation val="minMax"/>
        </c:scaling>
        <c:delete val="0"/>
        <c:axPos val="b"/>
        <c:majorTickMark val="out"/>
        <c:minorTickMark val="none"/>
        <c:tickLblPos val="nextTo"/>
        <c:crossAx val="147851904"/>
        <c:crosses val="autoZero"/>
        <c:auto val="1"/>
        <c:lblAlgn val="ctr"/>
        <c:lblOffset val="100"/>
        <c:noMultiLvlLbl val="0"/>
      </c:catAx>
      <c:valAx>
        <c:axId val="147851904"/>
        <c:scaling>
          <c:orientation val="minMax"/>
          <c:min val="1000000"/>
        </c:scaling>
        <c:delete val="0"/>
        <c:axPos val="l"/>
        <c:majorGridlines/>
        <c:numFmt formatCode="#,#00.0" sourceLinked="1"/>
        <c:majorTickMark val="out"/>
        <c:minorTickMark val="none"/>
        <c:tickLblPos val="nextTo"/>
        <c:crossAx val="147850368"/>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확인'!$T$108:$T$115</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확인'!$U$108:$U$115</c:f>
              <c:numCache>
                <c:formatCode>0.0</c:formatCode>
                <c:ptCount val="8"/>
                <c:pt idx="0">
                  <c:v>0.8</c:v>
                </c:pt>
                <c:pt idx="1">
                  <c:v>0.7</c:v>
                </c:pt>
                <c:pt idx="2">
                  <c:v>0.5</c:v>
                </c:pt>
                <c:pt idx="3">
                  <c:v>0.4</c:v>
                </c:pt>
                <c:pt idx="4">
                  <c:v>0.3</c:v>
                </c:pt>
                <c:pt idx="5">
                  <c:v>0.2</c:v>
                </c:pt>
                <c:pt idx="6">
                  <c:v>0.3</c:v>
                </c:pt>
                <c:pt idx="7">
                  <c:v>0.3</c:v>
                </c:pt>
              </c:numCache>
            </c:numRef>
          </c:val>
          <c:smooth val="0"/>
        </c:ser>
        <c:dLbls>
          <c:showLegendKey val="0"/>
          <c:showVal val="0"/>
          <c:showCatName val="0"/>
          <c:showSerName val="0"/>
          <c:showPercent val="0"/>
          <c:showBubbleSize val="0"/>
        </c:dLbls>
        <c:marker val="1"/>
        <c:smooth val="0"/>
        <c:axId val="147871616"/>
        <c:axId val="147873152"/>
      </c:lineChart>
      <c:catAx>
        <c:axId val="147871616"/>
        <c:scaling>
          <c:orientation val="minMax"/>
        </c:scaling>
        <c:delete val="0"/>
        <c:axPos val="b"/>
        <c:majorTickMark val="out"/>
        <c:minorTickMark val="none"/>
        <c:tickLblPos val="nextTo"/>
        <c:crossAx val="147873152"/>
        <c:crosses val="autoZero"/>
        <c:auto val="1"/>
        <c:lblAlgn val="ctr"/>
        <c:lblOffset val="100"/>
        <c:noMultiLvlLbl val="0"/>
      </c:catAx>
      <c:valAx>
        <c:axId val="147873152"/>
        <c:scaling>
          <c:orientation val="minMax"/>
        </c:scaling>
        <c:delete val="0"/>
        <c:axPos val="l"/>
        <c:majorGridlines/>
        <c:numFmt formatCode="0.0" sourceLinked="1"/>
        <c:majorTickMark val="out"/>
        <c:minorTickMark val="none"/>
        <c:tickLblPos val="nextTo"/>
        <c:crossAx val="147871616"/>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확인'!$D$143:$D$150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확인'!$E$143:$E$150</c:f>
              <c:numCache>
                <c:formatCode>0.00</c:formatCode>
                <c:ptCount val="8"/>
                <c:pt idx="0">
                  <c:v>5.4</c:v>
                </c:pt>
                <c:pt idx="1">
                  <c:v>4.6399999999999997</c:v>
                </c:pt>
                <c:pt idx="2">
                  <c:v>4.26</c:v>
                </c:pt>
                <c:pt idx="3">
                  <c:v>3.53</c:v>
                </c:pt>
                <c:pt idx="4">
                  <c:v>3.37</c:v>
                </c:pt>
                <c:pt idx="5">
                  <c:v>3.48</c:v>
                </c:pt>
                <c:pt idx="6">
                  <c:v>3.66</c:v>
                </c:pt>
                <c:pt idx="7">
                  <c:v>3.4663636363636368</c:v>
                </c:pt>
              </c:numCache>
            </c:numRef>
          </c:val>
          <c:smooth val="0"/>
        </c:ser>
        <c:dLbls>
          <c:showLegendKey val="0"/>
          <c:showVal val="0"/>
          <c:showCatName val="0"/>
          <c:showSerName val="0"/>
          <c:showPercent val="0"/>
          <c:showBubbleSize val="0"/>
        </c:dLbls>
        <c:marker val="1"/>
        <c:smooth val="0"/>
        <c:axId val="147880576"/>
        <c:axId val="147521920"/>
      </c:lineChart>
      <c:catAx>
        <c:axId val="147880576"/>
        <c:scaling>
          <c:orientation val="minMax"/>
        </c:scaling>
        <c:delete val="0"/>
        <c:axPos val="b"/>
        <c:majorTickMark val="out"/>
        <c:minorTickMark val="none"/>
        <c:tickLblPos val="nextTo"/>
        <c:crossAx val="147521920"/>
        <c:crosses val="autoZero"/>
        <c:auto val="1"/>
        <c:lblAlgn val="ctr"/>
        <c:lblOffset val="100"/>
        <c:noMultiLvlLbl val="0"/>
      </c:catAx>
      <c:valAx>
        <c:axId val="147521920"/>
        <c:scaling>
          <c:orientation val="minMax"/>
          <c:min val="3"/>
        </c:scaling>
        <c:delete val="0"/>
        <c:axPos val="l"/>
        <c:majorGridlines/>
        <c:numFmt formatCode="0.00" sourceLinked="1"/>
        <c:majorTickMark val="out"/>
        <c:minorTickMark val="none"/>
        <c:tickLblPos val="nextTo"/>
        <c:crossAx val="147880576"/>
        <c:crosses val="autoZero"/>
        <c:crossBetween val="between"/>
      </c:valAx>
    </c:plotArea>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ko-KR" altLang="en-US" sz="1200"/>
              <a:t>코스닥지수</a:t>
            </a:r>
          </a:p>
        </c:rich>
      </c:tx>
      <c:layout/>
      <c:overlay val="0"/>
    </c:title>
    <c:autoTitleDeleted val="0"/>
    <c:plotArea>
      <c:layout/>
      <c:lineChart>
        <c:grouping val="standard"/>
        <c:varyColors val="0"/>
        <c:ser>
          <c:idx val="0"/>
          <c:order val="0"/>
          <c:marker>
            <c:symbol val="none"/>
          </c:marker>
          <c:cat>
            <c:numRef>
              <c:f>국내!$B$7:$B$205</c:f>
              <c:numCache>
                <c:formatCode>m/d/yyyy</c:formatCode>
                <c:ptCount val="199"/>
                <c:pt idx="0">
                  <c:v>43647</c:v>
                </c:pt>
                <c:pt idx="1">
                  <c:v>43648</c:v>
                </c:pt>
                <c:pt idx="2">
                  <c:v>43649</c:v>
                </c:pt>
                <c:pt idx="3">
                  <c:v>43650</c:v>
                </c:pt>
                <c:pt idx="4">
                  <c:v>43651</c:v>
                </c:pt>
                <c:pt idx="5">
                  <c:v>43654</c:v>
                </c:pt>
                <c:pt idx="6">
                  <c:v>43655</c:v>
                </c:pt>
                <c:pt idx="7">
                  <c:v>43656</c:v>
                </c:pt>
                <c:pt idx="8">
                  <c:v>43657</c:v>
                </c:pt>
                <c:pt idx="9">
                  <c:v>43658</c:v>
                </c:pt>
                <c:pt idx="10">
                  <c:v>43661</c:v>
                </c:pt>
                <c:pt idx="11">
                  <c:v>43662</c:v>
                </c:pt>
                <c:pt idx="12">
                  <c:v>43663</c:v>
                </c:pt>
                <c:pt idx="13">
                  <c:v>43664</c:v>
                </c:pt>
                <c:pt idx="14">
                  <c:v>43665</c:v>
                </c:pt>
                <c:pt idx="15">
                  <c:v>43668</c:v>
                </c:pt>
                <c:pt idx="16">
                  <c:v>43669</c:v>
                </c:pt>
                <c:pt idx="17">
                  <c:v>43670</c:v>
                </c:pt>
                <c:pt idx="18">
                  <c:v>43671</c:v>
                </c:pt>
                <c:pt idx="19">
                  <c:v>43672</c:v>
                </c:pt>
                <c:pt idx="20">
                  <c:v>43675</c:v>
                </c:pt>
                <c:pt idx="21">
                  <c:v>43676</c:v>
                </c:pt>
                <c:pt idx="22">
                  <c:v>43677</c:v>
                </c:pt>
                <c:pt idx="23">
                  <c:v>43678</c:v>
                </c:pt>
                <c:pt idx="24">
                  <c:v>43679</c:v>
                </c:pt>
                <c:pt idx="25">
                  <c:v>43682</c:v>
                </c:pt>
                <c:pt idx="26">
                  <c:v>43683</c:v>
                </c:pt>
                <c:pt idx="27">
                  <c:v>43684</c:v>
                </c:pt>
                <c:pt idx="28">
                  <c:v>43685</c:v>
                </c:pt>
                <c:pt idx="29">
                  <c:v>43686</c:v>
                </c:pt>
                <c:pt idx="30">
                  <c:v>43689</c:v>
                </c:pt>
                <c:pt idx="31">
                  <c:v>43690</c:v>
                </c:pt>
                <c:pt idx="32">
                  <c:v>43691</c:v>
                </c:pt>
                <c:pt idx="33">
                  <c:v>43693</c:v>
                </c:pt>
                <c:pt idx="34">
                  <c:v>43696</c:v>
                </c:pt>
                <c:pt idx="35">
                  <c:v>43697</c:v>
                </c:pt>
                <c:pt idx="36">
                  <c:v>43698</c:v>
                </c:pt>
                <c:pt idx="37">
                  <c:v>43699</c:v>
                </c:pt>
                <c:pt idx="38">
                  <c:v>43700</c:v>
                </c:pt>
                <c:pt idx="39">
                  <c:v>43703</c:v>
                </c:pt>
                <c:pt idx="40">
                  <c:v>43704</c:v>
                </c:pt>
                <c:pt idx="41">
                  <c:v>43705</c:v>
                </c:pt>
                <c:pt idx="42">
                  <c:v>43706</c:v>
                </c:pt>
                <c:pt idx="43">
                  <c:v>43707</c:v>
                </c:pt>
                <c:pt idx="44">
                  <c:v>43710</c:v>
                </c:pt>
                <c:pt idx="45">
                  <c:v>43711</c:v>
                </c:pt>
                <c:pt idx="46">
                  <c:v>43712</c:v>
                </c:pt>
                <c:pt idx="47">
                  <c:v>43713</c:v>
                </c:pt>
                <c:pt idx="48">
                  <c:v>43714</c:v>
                </c:pt>
                <c:pt idx="49">
                  <c:v>43717</c:v>
                </c:pt>
                <c:pt idx="50">
                  <c:v>43718</c:v>
                </c:pt>
                <c:pt idx="51">
                  <c:v>43719</c:v>
                </c:pt>
                <c:pt idx="52">
                  <c:v>43724</c:v>
                </c:pt>
                <c:pt idx="53">
                  <c:v>43725</c:v>
                </c:pt>
                <c:pt idx="54">
                  <c:v>43726</c:v>
                </c:pt>
                <c:pt idx="55">
                  <c:v>43727</c:v>
                </c:pt>
                <c:pt idx="56">
                  <c:v>43728</c:v>
                </c:pt>
                <c:pt idx="57">
                  <c:v>43731</c:v>
                </c:pt>
                <c:pt idx="58">
                  <c:v>43732</c:v>
                </c:pt>
                <c:pt idx="59">
                  <c:v>43733</c:v>
                </c:pt>
                <c:pt idx="60">
                  <c:v>43734</c:v>
                </c:pt>
                <c:pt idx="61">
                  <c:v>43735</c:v>
                </c:pt>
                <c:pt idx="62">
                  <c:v>43738</c:v>
                </c:pt>
                <c:pt idx="63">
                  <c:v>43739</c:v>
                </c:pt>
                <c:pt idx="64">
                  <c:v>43740</c:v>
                </c:pt>
                <c:pt idx="65">
                  <c:v>43742</c:v>
                </c:pt>
                <c:pt idx="66">
                  <c:v>43745</c:v>
                </c:pt>
                <c:pt idx="67">
                  <c:v>43746</c:v>
                </c:pt>
                <c:pt idx="68">
                  <c:v>43748</c:v>
                </c:pt>
                <c:pt idx="69">
                  <c:v>43749</c:v>
                </c:pt>
                <c:pt idx="70">
                  <c:v>43752</c:v>
                </c:pt>
                <c:pt idx="71">
                  <c:v>43753</c:v>
                </c:pt>
                <c:pt idx="72">
                  <c:v>43754</c:v>
                </c:pt>
                <c:pt idx="73">
                  <c:v>43755</c:v>
                </c:pt>
                <c:pt idx="74">
                  <c:v>43756</c:v>
                </c:pt>
                <c:pt idx="75">
                  <c:v>43759</c:v>
                </c:pt>
                <c:pt idx="76">
                  <c:v>43760</c:v>
                </c:pt>
                <c:pt idx="77">
                  <c:v>43761</c:v>
                </c:pt>
                <c:pt idx="78">
                  <c:v>43762</c:v>
                </c:pt>
                <c:pt idx="79">
                  <c:v>43763</c:v>
                </c:pt>
                <c:pt idx="80">
                  <c:v>43766</c:v>
                </c:pt>
                <c:pt idx="81">
                  <c:v>43767</c:v>
                </c:pt>
                <c:pt idx="82">
                  <c:v>43768</c:v>
                </c:pt>
                <c:pt idx="83">
                  <c:v>43769</c:v>
                </c:pt>
                <c:pt idx="84">
                  <c:v>43770</c:v>
                </c:pt>
                <c:pt idx="85">
                  <c:v>43773</c:v>
                </c:pt>
                <c:pt idx="86">
                  <c:v>43774</c:v>
                </c:pt>
                <c:pt idx="87">
                  <c:v>43775</c:v>
                </c:pt>
                <c:pt idx="88">
                  <c:v>43776</c:v>
                </c:pt>
                <c:pt idx="89">
                  <c:v>43777</c:v>
                </c:pt>
                <c:pt idx="90">
                  <c:v>43780</c:v>
                </c:pt>
                <c:pt idx="91">
                  <c:v>43781</c:v>
                </c:pt>
                <c:pt idx="92">
                  <c:v>43782</c:v>
                </c:pt>
                <c:pt idx="93">
                  <c:v>43783</c:v>
                </c:pt>
                <c:pt idx="94">
                  <c:v>43784</c:v>
                </c:pt>
                <c:pt idx="95">
                  <c:v>43787</c:v>
                </c:pt>
                <c:pt idx="96">
                  <c:v>43788</c:v>
                </c:pt>
                <c:pt idx="97">
                  <c:v>43789</c:v>
                </c:pt>
                <c:pt idx="98">
                  <c:v>43790</c:v>
                </c:pt>
                <c:pt idx="99">
                  <c:v>43791</c:v>
                </c:pt>
                <c:pt idx="100">
                  <c:v>43794</c:v>
                </c:pt>
                <c:pt idx="101">
                  <c:v>43795</c:v>
                </c:pt>
                <c:pt idx="102">
                  <c:v>43796</c:v>
                </c:pt>
                <c:pt idx="103">
                  <c:v>43797</c:v>
                </c:pt>
                <c:pt idx="104">
                  <c:v>43798</c:v>
                </c:pt>
                <c:pt idx="105">
                  <c:v>43801</c:v>
                </c:pt>
                <c:pt idx="106">
                  <c:v>43802</c:v>
                </c:pt>
                <c:pt idx="107">
                  <c:v>43803</c:v>
                </c:pt>
                <c:pt idx="108">
                  <c:v>43804</c:v>
                </c:pt>
                <c:pt idx="109">
                  <c:v>43805</c:v>
                </c:pt>
                <c:pt idx="110">
                  <c:v>43808</c:v>
                </c:pt>
                <c:pt idx="111">
                  <c:v>43809</c:v>
                </c:pt>
                <c:pt idx="112">
                  <c:v>43810</c:v>
                </c:pt>
                <c:pt idx="113">
                  <c:v>43811</c:v>
                </c:pt>
                <c:pt idx="114">
                  <c:v>43812</c:v>
                </c:pt>
                <c:pt idx="115">
                  <c:v>43815</c:v>
                </c:pt>
                <c:pt idx="116">
                  <c:v>43816</c:v>
                </c:pt>
                <c:pt idx="117">
                  <c:v>43817</c:v>
                </c:pt>
                <c:pt idx="118">
                  <c:v>43818</c:v>
                </c:pt>
                <c:pt idx="119">
                  <c:v>43819</c:v>
                </c:pt>
                <c:pt idx="120">
                  <c:v>43822</c:v>
                </c:pt>
                <c:pt idx="121">
                  <c:v>43823</c:v>
                </c:pt>
                <c:pt idx="122">
                  <c:v>43825</c:v>
                </c:pt>
                <c:pt idx="123">
                  <c:v>43826</c:v>
                </c:pt>
                <c:pt idx="124">
                  <c:v>43829</c:v>
                </c:pt>
                <c:pt idx="125">
                  <c:v>43832</c:v>
                </c:pt>
                <c:pt idx="126">
                  <c:v>43833</c:v>
                </c:pt>
                <c:pt idx="127">
                  <c:v>43836</c:v>
                </c:pt>
                <c:pt idx="128">
                  <c:v>43837</c:v>
                </c:pt>
                <c:pt idx="129">
                  <c:v>43838</c:v>
                </c:pt>
                <c:pt idx="130">
                  <c:v>43839</c:v>
                </c:pt>
                <c:pt idx="131">
                  <c:v>43840</c:v>
                </c:pt>
                <c:pt idx="132">
                  <c:v>43843</c:v>
                </c:pt>
                <c:pt idx="133">
                  <c:v>43844</c:v>
                </c:pt>
                <c:pt idx="134">
                  <c:v>43845</c:v>
                </c:pt>
                <c:pt idx="135">
                  <c:v>43846</c:v>
                </c:pt>
                <c:pt idx="136">
                  <c:v>43847</c:v>
                </c:pt>
                <c:pt idx="137">
                  <c:v>43850</c:v>
                </c:pt>
                <c:pt idx="138">
                  <c:v>43851</c:v>
                </c:pt>
                <c:pt idx="139">
                  <c:v>43852</c:v>
                </c:pt>
                <c:pt idx="140">
                  <c:v>43853</c:v>
                </c:pt>
                <c:pt idx="141">
                  <c:v>43858</c:v>
                </c:pt>
                <c:pt idx="142">
                  <c:v>43859</c:v>
                </c:pt>
                <c:pt idx="143">
                  <c:v>43860</c:v>
                </c:pt>
                <c:pt idx="144">
                  <c:v>43861</c:v>
                </c:pt>
                <c:pt idx="145">
                  <c:v>43864</c:v>
                </c:pt>
                <c:pt idx="146">
                  <c:v>43865</c:v>
                </c:pt>
                <c:pt idx="147">
                  <c:v>43866</c:v>
                </c:pt>
                <c:pt idx="148">
                  <c:v>43867</c:v>
                </c:pt>
                <c:pt idx="149">
                  <c:v>43868</c:v>
                </c:pt>
                <c:pt idx="150">
                  <c:v>43871</c:v>
                </c:pt>
                <c:pt idx="151">
                  <c:v>43872</c:v>
                </c:pt>
                <c:pt idx="152">
                  <c:v>43873</c:v>
                </c:pt>
                <c:pt idx="153">
                  <c:v>43874</c:v>
                </c:pt>
                <c:pt idx="154">
                  <c:v>43875</c:v>
                </c:pt>
                <c:pt idx="155">
                  <c:v>43878</c:v>
                </c:pt>
                <c:pt idx="156">
                  <c:v>43879</c:v>
                </c:pt>
                <c:pt idx="157">
                  <c:v>43880</c:v>
                </c:pt>
                <c:pt idx="158">
                  <c:v>43881</c:v>
                </c:pt>
                <c:pt idx="159">
                  <c:v>43882</c:v>
                </c:pt>
                <c:pt idx="160">
                  <c:v>43885</c:v>
                </c:pt>
                <c:pt idx="161">
                  <c:v>43886</c:v>
                </c:pt>
                <c:pt idx="162">
                  <c:v>43887</c:v>
                </c:pt>
                <c:pt idx="163">
                  <c:v>43888</c:v>
                </c:pt>
                <c:pt idx="164">
                  <c:v>43889</c:v>
                </c:pt>
                <c:pt idx="165">
                  <c:v>43892</c:v>
                </c:pt>
                <c:pt idx="166">
                  <c:v>43893</c:v>
                </c:pt>
                <c:pt idx="167">
                  <c:v>43894</c:v>
                </c:pt>
                <c:pt idx="168">
                  <c:v>43895</c:v>
                </c:pt>
                <c:pt idx="169">
                  <c:v>43896</c:v>
                </c:pt>
                <c:pt idx="170">
                  <c:v>43899</c:v>
                </c:pt>
                <c:pt idx="171">
                  <c:v>43900</c:v>
                </c:pt>
                <c:pt idx="172">
                  <c:v>43901</c:v>
                </c:pt>
                <c:pt idx="173">
                  <c:v>43902</c:v>
                </c:pt>
                <c:pt idx="174">
                  <c:v>43903</c:v>
                </c:pt>
                <c:pt idx="175">
                  <c:v>43906</c:v>
                </c:pt>
                <c:pt idx="176">
                  <c:v>43907</c:v>
                </c:pt>
                <c:pt idx="177">
                  <c:v>43908</c:v>
                </c:pt>
                <c:pt idx="178">
                  <c:v>43909</c:v>
                </c:pt>
                <c:pt idx="179">
                  <c:v>43910</c:v>
                </c:pt>
                <c:pt idx="180">
                  <c:v>43913</c:v>
                </c:pt>
                <c:pt idx="181">
                  <c:v>43914</c:v>
                </c:pt>
                <c:pt idx="182">
                  <c:v>43915</c:v>
                </c:pt>
                <c:pt idx="183">
                  <c:v>43916</c:v>
                </c:pt>
                <c:pt idx="184">
                  <c:v>43917</c:v>
                </c:pt>
                <c:pt idx="185">
                  <c:v>43920</c:v>
                </c:pt>
                <c:pt idx="186">
                  <c:v>43921</c:v>
                </c:pt>
                <c:pt idx="187">
                  <c:v>43922</c:v>
                </c:pt>
                <c:pt idx="188">
                  <c:v>43923</c:v>
                </c:pt>
                <c:pt idx="189">
                  <c:v>43924</c:v>
                </c:pt>
                <c:pt idx="190">
                  <c:v>43927</c:v>
                </c:pt>
                <c:pt idx="191">
                  <c:v>43928</c:v>
                </c:pt>
                <c:pt idx="192">
                  <c:v>43929</c:v>
                </c:pt>
                <c:pt idx="193">
                  <c:v>43930</c:v>
                </c:pt>
                <c:pt idx="194">
                  <c:v>43931</c:v>
                </c:pt>
                <c:pt idx="195">
                  <c:v>43934</c:v>
                </c:pt>
                <c:pt idx="196">
                  <c:v>43935</c:v>
                </c:pt>
                <c:pt idx="197">
                  <c:v>43937</c:v>
                </c:pt>
                <c:pt idx="198">
                  <c:v>43938</c:v>
                </c:pt>
              </c:numCache>
            </c:numRef>
          </c:cat>
          <c:val>
            <c:numRef>
              <c:f>국내!$E$7:$E$205</c:f>
              <c:numCache>
                <c:formatCode>#,#00.00</c:formatCode>
                <c:ptCount val="199"/>
                <c:pt idx="0">
                  <c:v>696</c:v>
                </c:pt>
                <c:pt idx="1">
                  <c:v>696.25</c:v>
                </c:pt>
                <c:pt idx="2">
                  <c:v>693.04</c:v>
                </c:pt>
                <c:pt idx="3">
                  <c:v>691.27</c:v>
                </c:pt>
                <c:pt idx="4">
                  <c:v>694.17</c:v>
                </c:pt>
                <c:pt idx="5">
                  <c:v>668.72</c:v>
                </c:pt>
                <c:pt idx="6">
                  <c:v>657.8</c:v>
                </c:pt>
                <c:pt idx="7">
                  <c:v>666.9</c:v>
                </c:pt>
                <c:pt idx="8">
                  <c:v>677.09</c:v>
                </c:pt>
                <c:pt idx="9">
                  <c:v>681.17</c:v>
                </c:pt>
                <c:pt idx="10">
                  <c:v>674.79</c:v>
                </c:pt>
                <c:pt idx="11">
                  <c:v>674.42</c:v>
                </c:pt>
                <c:pt idx="12">
                  <c:v>666.28</c:v>
                </c:pt>
                <c:pt idx="13">
                  <c:v>665.15</c:v>
                </c:pt>
                <c:pt idx="14">
                  <c:v>674.06</c:v>
                </c:pt>
                <c:pt idx="15">
                  <c:v>674.78</c:v>
                </c:pt>
                <c:pt idx="16">
                  <c:v>668.65</c:v>
                </c:pt>
                <c:pt idx="17">
                  <c:v>659.83</c:v>
                </c:pt>
                <c:pt idx="18">
                  <c:v>652.4</c:v>
                </c:pt>
                <c:pt idx="19">
                  <c:v>644.59</c:v>
                </c:pt>
                <c:pt idx="20">
                  <c:v>618.78</c:v>
                </c:pt>
                <c:pt idx="21">
                  <c:v>625.64</c:v>
                </c:pt>
                <c:pt idx="22">
                  <c:v>630.17999999999995</c:v>
                </c:pt>
                <c:pt idx="23">
                  <c:v>622.26</c:v>
                </c:pt>
                <c:pt idx="24">
                  <c:v>615.70000000000005</c:v>
                </c:pt>
                <c:pt idx="25">
                  <c:v>569.79</c:v>
                </c:pt>
                <c:pt idx="26">
                  <c:v>551.5</c:v>
                </c:pt>
                <c:pt idx="27">
                  <c:v>564.64</c:v>
                </c:pt>
                <c:pt idx="28">
                  <c:v>585.44000000000005</c:v>
                </c:pt>
                <c:pt idx="29">
                  <c:v>590.04</c:v>
                </c:pt>
                <c:pt idx="30">
                  <c:v>594.16999999999996</c:v>
                </c:pt>
                <c:pt idx="31">
                  <c:v>590.75</c:v>
                </c:pt>
                <c:pt idx="32">
                  <c:v>597.15</c:v>
                </c:pt>
                <c:pt idx="33">
                  <c:v>591.57000000000005</c:v>
                </c:pt>
                <c:pt idx="34">
                  <c:v>594.65</c:v>
                </c:pt>
                <c:pt idx="35">
                  <c:v>607.01</c:v>
                </c:pt>
                <c:pt idx="36">
                  <c:v>615.96</c:v>
                </c:pt>
                <c:pt idx="37">
                  <c:v>612.25</c:v>
                </c:pt>
                <c:pt idx="38">
                  <c:v>608.98</c:v>
                </c:pt>
                <c:pt idx="39">
                  <c:v>582.91</c:v>
                </c:pt>
                <c:pt idx="40">
                  <c:v>588.32000000000005</c:v>
                </c:pt>
                <c:pt idx="41">
                  <c:v>602.9</c:v>
                </c:pt>
                <c:pt idx="42">
                  <c:v>599.57000000000005</c:v>
                </c:pt>
                <c:pt idx="43">
                  <c:v>610.54999999999995</c:v>
                </c:pt>
                <c:pt idx="44">
                  <c:v>619.80999999999995</c:v>
                </c:pt>
                <c:pt idx="45">
                  <c:v>620.02</c:v>
                </c:pt>
                <c:pt idx="46">
                  <c:v>629.30999999999995</c:v>
                </c:pt>
                <c:pt idx="47">
                  <c:v>632.99</c:v>
                </c:pt>
                <c:pt idx="48">
                  <c:v>631.15</c:v>
                </c:pt>
                <c:pt idx="49">
                  <c:v>625.77</c:v>
                </c:pt>
                <c:pt idx="50">
                  <c:v>623.25</c:v>
                </c:pt>
                <c:pt idx="51">
                  <c:v>630.37</c:v>
                </c:pt>
                <c:pt idx="52">
                  <c:v>638.59</c:v>
                </c:pt>
                <c:pt idx="53">
                  <c:v>644.28</c:v>
                </c:pt>
                <c:pt idx="54">
                  <c:v>645.12</c:v>
                </c:pt>
                <c:pt idx="55">
                  <c:v>645.71</c:v>
                </c:pt>
                <c:pt idx="56">
                  <c:v>649.07000000000005</c:v>
                </c:pt>
                <c:pt idx="57">
                  <c:v>645.01</c:v>
                </c:pt>
                <c:pt idx="58">
                  <c:v>641.85</c:v>
                </c:pt>
                <c:pt idx="59">
                  <c:v>626.76</c:v>
                </c:pt>
                <c:pt idx="60">
                  <c:v>628.41999999999996</c:v>
                </c:pt>
                <c:pt idx="61">
                  <c:v>626.92999999999995</c:v>
                </c:pt>
                <c:pt idx="62">
                  <c:v>621.76</c:v>
                </c:pt>
                <c:pt idx="63">
                  <c:v>632.1</c:v>
                </c:pt>
                <c:pt idx="64">
                  <c:v>624.51</c:v>
                </c:pt>
                <c:pt idx="65">
                  <c:v>621.84</c:v>
                </c:pt>
                <c:pt idx="66">
                  <c:v>627.21</c:v>
                </c:pt>
                <c:pt idx="67">
                  <c:v>635.41</c:v>
                </c:pt>
                <c:pt idx="68">
                  <c:v>634.73</c:v>
                </c:pt>
                <c:pt idx="69">
                  <c:v>632.95000000000005</c:v>
                </c:pt>
                <c:pt idx="70">
                  <c:v>641.46</c:v>
                </c:pt>
                <c:pt idx="71">
                  <c:v>646.79999999999995</c:v>
                </c:pt>
                <c:pt idx="72">
                  <c:v>651.96</c:v>
                </c:pt>
                <c:pt idx="73">
                  <c:v>649.29</c:v>
                </c:pt>
                <c:pt idx="74">
                  <c:v>646.69000000000005</c:v>
                </c:pt>
                <c:pt idx="75">
                  <c:v>649.17999999999995</c:v>
                </c:pt>
                <c:pt idx="76">
                  <c:v>655.91</c:v>
                </c:pt>
                <c:pt idx="77">
                  <c:v>658.98</c:v>
                </c:pt>
                <c:pt idx="78">
                  <c:v>658.75</c:v>
                </c:pt>
                <c:pt idx="79">
                  <c:v>652.37</c:v>
                </c:pt>
                <c:pt idx="80">
                  <c:v>652.41999999999996</c:v>
                </c:pt>
                <c:pt idx="81">
                  <c:v>658.3</c:v>
                </c:pt>
                <c:pt idx="82">
                  <c:v>655.04</c:v>
                </c:pt>
                <c:pt idx="83">
                  <c:v>658.52</c:v>
                </c:pt>
                <c:pt idx="84">
                  <c:v>662.34</c:v>
                </c:pt>
                <c:pt idx="85">
                  <c:v>668.45</c:v>
                </c:pt>
                <c:pt idx="86">
                  <c:v>672.18</c:v>
                </c:pt>
                <c:pt idx="87">
                  <c:v>669.68</c:v>
                </c:pt>
                <c:pt idx="88">
                  <c:v>666.15</c:v>
                </c:pt>
                <c:pt idx="89">
                  <c:v>664.6</c:v>
                </c:pt>
                <c:pt idx="90">
                  <c:v>661.37</c:v>
                </c:pt>
                <c:pt idx="91">
                  <c:v>665.14</c:v>
                </c:pt>
                <c:pt idx="92">
                  <c:v>661.85</c:v>
                </c:pt>
                <c:pt idx="93">
                  <c:v>663.31</c:v>
                </c:pt>
                <c:pt idx="94">
                  <c:v>668.51</c:v>
                </c:pt>
                <c:pt idx="95">
                  <c:v>669.34</c:v>
                </c:pt>
                <c:pt idx="96">
                  <c:v>662.53</c:v>
                </c:pt>
                <c:pt idx="97">
                  <c:v>649.87</c:v>
                </c:pt>
                <c:pt idx="98">
                  <c:v>635.99</c:v>
                </c:pt>
                <c:pt idx="99">
                  <c:v>633.91999999999996</c:v>
                </c:pt>
                <c:pt idx="100">
                  <c:v>647.4</c:v>
                </c:pt>
                <c:pt idx="101">
                  <c:v>651.59</c:v>
                </c:pt>
                <c:pt idx="102">
                  <c:v>647.39</c:v>
                </c:pt>
                <c:pt idx="103">
                  <c:v>640.17999999999995</c:v>
                </c:pt>
                <c:pt idx="104">
                  <c:v>632.99</c:v>
                </c:pt>
                <c:pt idx="105">
                  <c:v>634.5</c:v>
                </c:pt>
                <c:pt idx="106">
                  <c:v>629.58000000000004</c:v>
                </c:pt>
                <c:pt idx="107">
                  <c:v>625.27</c:v>
                </c:pt>
                <c:pt idx="108">
                  <c:v>617.6</c:v>
                </c:pt>
                <c:pt idx="109">
                  <c:v>628.1</c:v>
                </c:pt>
                <c:pt idx="110">
                  <c:v>627.86</c:v>
                </c:pt>
                <c:pt idx="111">
                  <c:v>627.11</c:v>
                </c:pt>
                <c:pt idx="112">
                  <c:v>629.13</c:v>
                </c:pt>
                <c:pt idx="113">
                  <c:v>636.94000000000005</c:v>
                </c:pt>
                <c:pt idx="114">
                  <c:v>643.45000000000005</c:v>
                </c:pt>
                <c:pt idx="115">
                  <c:v>644.44000000000005</c:v>
                </c:pt>
                <c:pt idx="116">
                  <c:v>650.58000000000004</c:v>
                </c:pt>
                <c:pt idx="117">
                  <c:v>648.95000000000005</c:v>
                </c:pt>
                <c:pt idx="118">
                  <c:v>647.85</c:v>
                </c:pt>
                <c:pt idx="119">
                  <c:v>649.73</c:v>
                </c:pt>
                <c:pt idx="120">
                  <c:v>647.62</c:v>
                </c:pt>
                <c:pt idx="121">
                  <c:v>638.91</c:v>
                </c:pt>
                <c:pt idx="122">
                  <c:v>652.07000000000005</c:v>
                </c:pt>
                <c:pt idx="123">
                  <c:v>661.24</c:v>
                </c:pt>
                <c:pt idx="124">
                  <c:v>669.83</c:v>
                </c:pt>
                <c:pt idx="125">
                  <c:v>674.02</c:v>
                </c:pt>
                <c:pt idx="126">
                  <c:v>669.93</c:v>
                </c:pt>
                <c:pt idx="127">
                  <c:v>655.30999999999995</c:v>
                </c:pt>
                <c:pt idx="128">
                  <c:v>663.44</c:v>
                </c:pt>
                <c:pt idx="129">
                  <c:v>640.94000000000005</c:v>
                </c:pt>
                <c:pt idx="130">
                  <c:v>666.09</c:v>
                </c:pt>
                <c:pt idx="131">
                  <c:v>673.03</c:v>
                </c:pt>
                <c:pt idx="132">
                  <c:v>679.22</c:v>
                </c:pt>
                <c:pt idx="133">
                  <c:v>678.71</c:v>
                </c:pt>
                <c:pt idx="134">
                  <c:v>679.16</c:v>
                </c:pt>
                <c:pt idx="135">
                  <c:v>686.52</c:v>
                </c:pt>
                <c:pt idx="136">
                  <c:v>688.41</c:v>
                </c:pt>
                <c:pt idx="137">
                  <c:v>683.47</c:v>
                </c:pt>
                <c:pt idx="138">
                  <c:v>676.52</c:v>
                </c:pt>
                <c:pt idx="139">
                  <c:v>688.25</c:v>
                </c:pt>
                <c:pt idx="140">
                  <c:v>685.57</c:v>
                </c:pt>
                <c:pt idx="141">
                  <c:v>664.7</c:v>
                </c:pt>
                <c:pt idx="142">
                  <c:v>670.18</c:v>
                </c:pt>
                <c:pt idx="143">
                  <c:v>656.39</c:v>
                </c:pt>
                <c:pt idx="144">
                  <c:v>642.48</c:v>
                </c:pt>
                <c:pt idx="145">
                  <c:v>646.85</c:v>
                </c:pt>
                <c:pt idx="146">
                  <c:v>661.24</c:v>
                </c:pt>
                <c:pt idx="147">
                  <c:v>661.32</c:v>
                </c:pt>
                <c:pt idx="148">
                  <c:v>672.69</c:v>
                </c:pt>
                <c:pt idx="149">
                  <c:v>672.63</c:v>
                </c:pt>
                <c:pt idx="150">
                  <c:v>676.07</c:v>
                </c:pt>
                <c:pt idx="151">
                  <c:v>682.34</c:v>
                </c:pt>
                <c:pt idx="152">
                  <c:v>686.59</c:v>
                </c:pt>
                <c:pt idx="153">
                  <c:v>687.61</c:v>
                </c:pt>
                <c:pt idx="154">
                  <c:v>688.91</c:v>
                </c:pt>
                <c:pt idx="155">
                  <c:v>692.59</c:v>
                </c:pt>
                <c:pt idx="156">
                  <c:v>682.92</c:v>
                </c:pt>
                <c:pt idx="157">
                  <c:v>684.78</c:v>
                </c:pt>
                <c:pt idx="158">
                  <c:v>681.66</c:v>
                </c:pt>
                <c:pt idx="159">
                  <c:v>667.99</c:v>
                </c:pt>
                <c:pt idx="160">
                  <c:v>639.29</c:v>
                </c:pt>
                <c:pt idx="161">
                  <c:v>656.95</c:v>
                </c:pt>
                <c:pt idx="162">
                  <c:v>654.63</c:v>
                </c:pt>
                <c:pt idx="163">
                  <c:v>638.16999999999996</c:v>
                </c:pt>
                <c:pt idx="164">
                  <c:v>610.73</c:v>
                </c:pt>
                <c:pt idx="165">
                  <c:v>627.66</c:v>
                </c:pt>
                <c:pt idx="166">
                  <c:v>626.82000000000005</c:v>
                </c:pt>
                <c:pt idx="167">
                  <c:v>641.73</c:v>
                </c:pt>
                <c:pt idx="168">
                  <c:v>650.19000000000005</c:v>
                </c:pt>
                <c:pt idx="169">
                  <c:v>642.72</c:v>
                </c:pt>
                <c:pt idx="170">
                  <c:v>614.6</c:v>
                </c:pt>
                <c:pt idx="171">
                  <c:v>619.97</c:v>
                </c:pt>
                <c:pt idx="172">
                  <c:v>595.61</c:v>
                </c:pt>
                <c:pt idx="173">
                  <c:v>563.49</c:v>
                </c:pt>
                <c:pt idx="174">
                  <c:v>524</c:v>
                </c:pt>
                <c:pt idx="175">
                  <c:v>504.51</c:v>
                </c:pt>
                <c:pt idx="176">
                  <c:v>514.73</c:v>
                </c:pt>
                <c:pt idx="177">
                  <c:v>485.14</c:v>
                </c:pt>
                <c:pt idx="178">
                  <c:v>428.35</c:v>
                </c:pt>
                <c:pt idx="179">
                  <c:v>467.75</c:v>
                </c:pt>
                <c:pt idx="180">
                  <c:v>443.76</c:v>
                </c:pt>
                <c:pt idx="181">
                  <c:v>480.4</c:v>
                </c:pt>
                <c:pt idx="182">
                  <c:v>505.68</c:v>
                </c:pt>
                <c:pt idx="183">
                  <c:v>516.61</c:v>
                </c:pt>
                <c:pt idx="184">
                  <c:v>522.83000000000004</c:v>
                </c:pt>
                <c:pt idx="185">
                  <c:v>542.11</c:v>
                </c:pt>
                <c:pt idx="186">
                  <c:v>569.07000000000005</c:v>
                </c:pt>
                <c:pt idx="187">
                  <c:v>551.84</c:v>
                </c:pt>
                <c:pt idx="188">
                  <c:v>567.70000000000005</c:v>
                </c:pt>
                <c:pt idx="189">
                  <c:v>573.01</c:v>
                </c:pt>
                <c:pt idx="190">
                  <c:v>597.21</c:v>
                </c:pt>
                <c:pt idx="191">
                  <c:v>606.9</c:v>
                </c:pt>
                <c:pt idx="192">
                  <c:v>607.37</c:v>
                </c:pt>
                <c:pt idx="193">
                  <c:v>615.95000000000005</c:v>
                </c:pt>
                <c:pt idx="194">
                  <c:v>611.26</c:v>
                </c:pt>
                <c:pt idx="195">
                  <c:v>596.71</c:v>
                </c:pt>
                <c:pt idx="196">
                  <c:v>610.29</c:v>
                </c:pt>
                <c:pt idx="197">
                  <c:v>623.42999999999995</c:v>
                </c:pt>
                <c:pt idx="198">
                  <c:v>634.79</c:v>
                </c:pt>
              </c:numCache>
            </c:numRef>
          </c:val>
          <c:smooth val="0"/>
        </c:ser>
        <c:dLbls>
          <c:showLegendKey val="0"/>
          <c:showVal val="0"/>
          <c:showCatName val="0"/>
          <c:showSerName val="0"/>
          <c:showPercent val="0"/>
          <c:showBubbleSize val="0"/>
        </c:dLbls>
        <c:marker val="1"/>
        <c:smooth val="0"/>
        <c:axId val="143129216"/>
        <c:axId val="143196544"/>
      </c:lineChart>
      <c:dateAx>
        <c:axId val="143129216"/>
        <c:scaling>
          <c:orientation val="minMax"/>
        </c:scaling>
        <c:delete val="0"/>
        <c:axPos val="b"/>
        <c:numFmt formatCode="m/d/yyyy" sourceLinked="1"/>
        <c:majorTickMark val="out"/>
        <c:minorTickMark val="none"/>
        <c:tickLblPos val="nextTo"/>
        <c:crossAx val="143196544"/>
        <c:crosses val="autoZero"/>
        <c:auto val="1"/>
        <c:lblOffset val="100"/>
        <c:baseTimeUnit val="days"/>
      </c:dateAx>
      <c:valAx>
        <c:axId val="143196544"/>
        <c:scaling>
          <c:orientation val="minMax"/>
          <c:max val="750"/>
          <c:min val="400"/>
        </c:scaling>
        <c:delete val="0"/>
        <c:axPos val="l"/>
        <c:majorGridlines/>
        <c:numFmt formatCode="#,#00.00" sourceLinked="1"/>
        <c:majorTickMark val="out"/>
        <c:minorTickMark val="none"/>
        <c:tickLblPos val="nextTo"/>
        <c:crossAx val="143129216"/>
        <c:crosses val="autoZero"/>
        <c:crossBetween val="between"/>
      </c:valAx>
    </c:plotArea>
    <c:plotVisOnly val="1"/>
    <c:dispBlanksAs val="gap"/>
    <c:showDLblsOverMax val="0"/>
  </c:chart>
  <c:spPr>
    <a:ln w="57150">
      <a:solidFill>
        <a:sysClr val="windowText" lastClr="000000"/>
      </a:solidFill>
    </a:ln>
  </c:spPr>
  <c:printSettings>
    <c:headerFooter/>
    <c:pageMargins b="0.75000000000000522" l="0.70000000000000062" r="0.70000000000000062" t="0.75000000000000522" header="0.30000000000000032" footer="0.30000000000000032"/>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확인'!$B$143:$B$150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확인'!$C$143:$C$150</c:f>
              <c:numCache>
                <c:formatCode>0.00</c:formatCode>
                <c:ptCount val="8"/>
                <c:pt idx="0">
                  <c:v>3.43</c:v>
                </c:pt>
                <c:pt idx="1">
                  <c:v>2.73</c:v>
                </c:pt>
                <c:pt idx="2">
                  <c:v>2.4300000000000002</c:v>
                </c:pt>
                <c:pt idx="3">
                  <c:v>1.74</c:v>
                </c:pt>
                <c:pt idx="4">
                  <c:v>1.48</c:v>
                </c:pt>
                <c:pt idx="5">
                  <c:v>1.56</c:v>
                </c:pt>
                <c:pt idx="6">
                  <c:v>1.87</c:v>
                </c:pt>
                <c:pt idx="7">
                  <c:v>1.76</c:v>
                </c:pt>
              </c:numCache>
            </c:numRef>
          </c:val>
          <c:smooth val="0"/>
        </c:ser>
        <c:dLbls>
          <c:showLegendKey val="0"/>
          <c:showVal val="0"/>
          <c:showCatName val="0"/>
          <c:showSerName val="0"/>
          <c:showPercent val="0"/>
          <c:showBubbleSize val="0"/>
        </c:dLbls>
        <c:marker val="1"/>
        <c:smooth val="0"/>
        <c:axId val="147541376"/>
        <c:axId val="147543168"/>
      </c:lineChart>
      <c:catAx>
        <c:axId val="147541376"/>
        <c:scaling>
          <c:orientation val="minMax"/>
        </c:scaling>
        <c:delete val="0"/>
        <c:axPos val="b"/>
        <c:numFmt formatCode="yyyy/mm/dd" sourceLinked="1"/>
        <c:majorTickMark val="out"/>
        <c:minorTickMark val="none"/>
        <c:tickLblPos val="nextTo"/>
        <c:crossAx val="147543168"/>
        <c:crosses val="autoZero"/>
        <c:auto val="1"/>
        <c:lblAlgn val="ctr"/>
        <c:lblOffset val="100"/>
        <c:noMultiLvlLbl val="0"/>
      </c:catAx>
      <c:valAx>
        <c:axId val="147543168"/>
        <c:scaling>
          <c:orientation val="minMax"/>
          <c:min val="1"/>
        </c:scaling>
        <c:delete val="0"/>
        <c:axPos val="l"/>
        <c:majorGridlines/>
        <c:numFmt formatCode="0.00" sourceLinked="1"/>
        <c:majorTickMark val="out"/>
        <c:minorTickMark val="none"/>
        <c:tickLblPos val="nextTo"/>
        <c:crossAx val="147541376"/>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확인'!$H$143:$H$150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확인'!$I$143:$I$150</c:f>
              <c:numCache>
                <c:formatCode>#,#00</c:formatCode>
                <c:ptCount val="8"/>
                <c:pt idx="0">
                  <c:v>137636</c:v>
                </c:pt>
                <c:pt idx="1">
                  <c:v>132198</c:v>
                </c:pt>
                <c:pt idx="2">
                  <c:v>139489</c:v>
                </c:pt>
                <c:pt idx="3">
                  <c:v>179223</c:v>
                </c:pt>
                <c:pt idx="4">
                  <c:v>324500</c:v>
                </c:pt>
                <c:pt idx="5">
                  <c:v>241054</c:v>
                </c:pt>
                <c:pt idx="6">
                  <c:v>240725</c:v>
                </c:pt>
                <c:pt idx="7">
                  <c:v>212233</c:v>
                </c:pt>
              </c:numCache>
            </c:numRef>
          </c:val>
          <c:smooth val="0"/>
        </c:ser>
        <c:dLbls>
          <c:showLegendKey val="0"/>
          <c:showVal val="0"/>
          <c:showCatName val="0"/>
          <c:showSerName val="0"/>
          <c:showPercent val="0"/>
          <c:showBubbleSize val="0"/>
        </c:dLbls>
        <c:marker val="1"/>
        <c:smooth val="0"/>
        <c:axId val="147562880"/>
        <c:axId val="147564416"/>
      </c:lineChart>
      <c:catAx>
        <c:axId val="147562880"/>
        <c:scaling>
          <c:orientation val="minMax"/>
        </c:scaling>
        <c:delete val="0"/>
        <c:axPos val="b"/>
        <c:majorTickMark val="out"/>
        <c:minorTickMark val="none"/>
        <c:tickLblPos val="nextTo"/>
        <c:crossAx val="147564416"/>
        <c:crosses val="autoZero"/>
        <c:auto val="1"/>
        <c:lblAlgn val="ctr"/>
        <c:lblOffset val="100"/>
        <c:noMultiLvlLbl val="0"/>
      </c:catAx>
      <c:valAx>
        <c:axId val="147564416"/>
        <c:scaling>
          <c:orientation val="minMax"/>
          <c:min val="100000"/>
        </c:scaling>
        <c:delete val="0"/>
        <c:axPos val="l"/>
        <c:majorGridlines/>
        <c:numFmt formatCode="#,#00" sourceLinked="1"/>
        <c:majorTickMark val="out"/>
        <c:minorTickMark val="none"/>
        <c:tickLblPos val="nextTo"/>
        <c:crossAx val="14756288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확인'!$F$143:$F$150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확인'!$G$143:$G$150</c:f>
              <c:numCache>
                <c:formatCode>#,#00</c:formatCode>
                <c:ptCount val="8"/>
                <c:pt idx="0">
                  <c:v>119626</c:v>
                </c:pt>
                <c:pt idx="1">
                  <c:v>98637</c:v>
                </c:pt>
                <c:pt idx="2">
                  <c:v>97597</c:v>
                </c:pt>
                <c:pt idx="3">
                  <c:v>132722</c:v>
                </c:pt>
                <c:pt idx="4">
                  <c:v>11266</c:v>
                </c:pt>
                <c:pt idx="5">
                  <c:v>129415</c:v>
                </c:pt>
                <c:pt idx="6">
                  <c:v>159786</c:v>
                </c:pt>
                <c:pt idx="7">
                  <c:v>112611</c:v>
                </c:pt>
              </c:numCache>
            </c:numRef>
          </c:val>
          <c:smooth val="0"/>
        </c:ser>
        <c:dLbls>
          <c:showLegendKey val="0"/>
          <c:showVal val="0"/>
          <c:showCatName val="0"/>
          <c:showSerName val="0"/>
          <c:showPercent val="0"/>
          <c:showBubbleSize val="0"/>
        </c:dLbls>
        <c:marker val="1"/>
        <c:smooth val="0"/>
        <c:axId val="147666048"/>
        <c:axId val="147667584"/>
      </c:lineChart>
      <c:catAx>
        <c:axId val="147666048"/>
        <c:scaling>
          <c:orientation val="minMax"/>
        </c:scaling>
        <c:delete val="0"/>
        <c:axPos val="b"/>
        <c:majorTickMark val="out"/>
        <c:minorTickMark val="none"/>
        <c:tickLblPos val="nextTo"/>
        <c:crossAx val="147667584"/>
        <c:crosses val="autoZero"/>
        <c:auto val="1"/>
        <c:lblAlgn val="ctr"/>
        <c:lblOffset val="100"/>
        <c:noMultiLvlLbl val="0"/>
      </c:catAx>
      <c:valAx>
        <c:axId val="147667584"/>
        <c:scaling>
          <c:orientation val="minMax"/>
        </c:scaling>
        <c:delete val="0"/>
        <c:axPos val="l"/>
        <c:majorGridlines/>
        <c:numFmt formatCode="#,#00" sourceLinked="1"/>
        <c:majorTickMark val="out"/>
        <c:minorTickMark val="none"/>
        <c:tickLblPos val="nextTo"/>
        <c:crossAx val="147666048"/>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확인'!$J$143:$J$150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확인'!$K$143:$K$150</c:f>
              <c:numCache>
                <c:formatCode>#,##0.00</c:formatCode>
                <c:ptCount val="8"/>
                <c:pt idx="0">
                  <c:v>79666.600000000006</c:v>
                </c:pt>
                <c:pt idx="1">
                  <c:v>88382.5</c:v>
                </c:pt>
                <c:pt idx="2">
                  <c:v>97466.2</c:v>
                </c:pt>
                <c:pt idx="3">
                  <c:v>109289</c:v>
                </c:pt>
                <c:pt idx="4">
                  <c:v>101124.1</c:v>
                </c:pt>
                <c:pt idx="5">
                  <c:v>100792</c:v>
                </c:pt>
                <c:pt idx="6">
                  <c:v>97406</c:v>
                </c:pt>
                <c:pt idx="7">
                  <c:v>99416</c:v>
                </c:pt>
              </c:numCache>
            </c:numRef>
          </c:val>
          <c:smooth val="0"/>
        </c:ser>
        <c:dLbls>
          <c:showLegendKey val="0"/>
          <c:showVal val="0"/>
          <c:showCatName val="0"/>
          <c:showSerName val="0"/>
          <c:showPercent val="0"/>
          <c:showBubbleSize val="0"/>
        </c:dLbls>
        <c:marker val="1"/>
        <c:smooth val="0"/>
        <c:axId val="147678720"/>
        <c:axId val="147680256"/>
      </c:lineChart>
      <c:catAx>
        <c:axId val="147678720"/>
        <c:scaling>
          <c:orientation val="minMax"/>
        </c:scaling>
        <c:delete val="0"/>
        <c:axPos val="b"/>
        <c:majorTickMark val="out"/>
        <c:minorTickMark val="none"/>
        <c:tickLblPos val="nextTo"/>
        <c:crossAx val="147680256"/>
        <c:crosses val="autoZero"/>
        <c:auto val="1"/>
        <c:lblAlgn val="ctr"/>
        <c:lblOffset val="100"/>
        <c:noMultiLvlLbl val="0"/>
      </c:catAx>
      <c:valAx>
        <c:axId val="147680256"/>
        <c:scaling>
          <c:orientation val="minMax"/>
          <c:min val="70000"/>
        </c:scaling>
        <c:delete val="0"/>
        <c:axPos val="l"/>
        <c:majorGridlines/>
        <c:numFmt formatCode="#,##0.00" sourceLinked="1"/>
        <c:majorTickMark val="out"/>
        <c:minorTickMark val="none"/>
        <c:tickLblPos val="nextTo"/>
        <c:crossAx val="147678720"/>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확인'!$L$143:$L$149</c:f>
              <c:strCache>
                <c:ptCount val="7"/>
                <c:pt idx="0">
                  <c:v>2013년</c:v>
                </c:pt>
                <c:pt idx="1">
                  <c:v>2014년</c:v>
                </c:pt>
                <c:pt idx="2">
                  <c:v>2015년</c:v>
                </c:pt>
                <c:pt idx="3">
                  <c:v>2016년</c:v>
                </c:pt>
                <c:pt idx="4">
                  <c:v>2017년</c:v>
                </c:pt>
                <c:pt idx="5">
                  <c:v>2018년</c:v>
                </c:pt>
                <c:pt idx="6">
                  <c:v>2019년</c:v>
                </c:pt>
              </c:strCache>
            </c:strRef>
          </c:cat>
          <c:val>
            <c:numRef>
              <c:f>'기간 단위 확인'!$M$143:$M$149</c:f>
              <c:numCache>
                <c:formatCode>0.000</c:formatCode>
                <c:ptCount val="7"/>
                <c:pt idx="0">
                  <c:v>98.048000000000002</c:v>
                </c:pt>
                <c:pt idx="1">
                  <c:v>99.298000000000002</c:v>
                </c:pt>
                <c:pt idx="2">
                  <c:v>100</c:v>
                </c:pt>
                <c:pt idx="3">
                  <c:v>100.97</c:v>
                </c:pt>
                <c:pt idx="4">
                  <c:v>102.93</c:v>
                </c:pt>
                <c:pt idx="5">
                  <c:v>104.45</c:v>
                </c:pt>
                <c:pt idx="6">
                  <c:v>104.85</c:v>
                </c:pt>
              </c:numCache>
            </c:numRef>
          </c:val>
          <c:smooth val="0"/>
        </c:ser>
        <c:dLbls>
          <c:showLegendKey val="0"/>
          <c:showVal val="0"/>
          <c:showCatName val="0"/>
          <c:showSerName val="0"/>
          <c:showPercent val="0"/>
          <c:showBubbleSize val="0"/>
        </c:dLbls>
        <c:marker val="1"/>
        <c:smooth val="0"/>
        <c:axId val="148244736"/>
        <c:axId val="148246528"/>
      </c:lineChart>
      <c:catAx>
        <c:axId val="148244736"/>
        <c:scaling>
          <c:orientation val="minMax"/>
        </c:scaling>
        <c:delete val="0"/>
        <c:axPos val="b"/>
        <c:majorTickMark val="out"/>
        <c:minorTickMark val="none"/>
        <c:tickLblPos val="nextTo"/>
        <c:crossAx val="148246528"/>
        <c:crosses val="autoZero"/>
        <c:auto val="1"/>
        <c:lblAlgn val="ctr"/>
        <c:lblOffset val="100"/>
        <c:noMultiLvlLbl val="0"/>
      </c:catAx>
      <c:valAx>
        <c:axId val="148246528"/>
        <c:scaling>
          <c:orientation val="minMax"/>
          <c:min val="98"/>
        </c:scaling>
        <c:delete val="0"/>
        <c:axPos val="l"/>
        <c:majorGridlines/>
        <c:numFmt formatCode="0.000" sourceLinked="1"/>
        <c:majorTickMark val="out"/>
        <c:minorTickMark val="none"/>
        <c:tickLblPos val="nextTo"/>
        <c:crossAx val="148244736"/>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확인'!$N$143:$N$149</c:f>
              <c:strCache>
                <c:ptCount val="7"/>
                <c:pt idx="0">
                  <c:v>2013년</c:v>
                </c:pt>
                <c:pt idx="1">
                  <c:v>2014년</c:v>
                </c:pt>
                <c:pt idx="2">
                  <c:v>2015년</c:v>
                </c:pt>
                <c:pt idx="3">
                  <c:v>2016년</c:v>
                </c:pt>
                <c:pt idx="4">
                  <c:v>2017년</c:v>
                </c:pt>
                <c:pt idx="5">
                  <c:v>2018년</c:v>
                </c:pt>
                <c:pt idx="6">
                  <c:v>2019년</c:v>
                </c:pt>
              </c:strCache>
            </c:strRef>
          </c:cat>
          <c:val>
            <c:numRef>
              <c:f>'기간 단위 확인'!$O$143:$O$149</c:f>
              <c:numCache>
                <c:formatCode>0.000</c:formatCode>
                <c:ptCount val="7"/>
                <c:pt idx="0">
                  <c:v>99.382999999999996</c:v>
                </c:pt>
                <c:pt idx="1">
                  <c:v>100.22</c:v>
                </c:pt>
                <c:pt idx="2">
                  <c:v>100</c:v>
                </c:pt>
                <c:pt idx="3">
                  <c:v>100.67</c:v>
                </c:pt>
                <c:pt idx="4">
                  <c:v>103.14</c:v>
                </c:pt>
                <c:pt idx="5">
                  <c:v>104.77</c:v>
                </c:pt>
                <c:pt idx="6">
                  <c:v>104.99</c:v>
                </c:pt>
              </c:numCache>
            </c:numRef>
          </c:val>
          <c:smooth val="0"/>
        </c:ser>
        <c:dLbls>
          <c:showLegendKey val="0"/>
          <c:showVal val="0"/>
          <c:showCatName val="0"/>
          <c:showSerName val="0"/>
          <c:showPercent val="0"/>
          <c:showBubbleSize val="0"/>
        </c:dLbls>
        <c:marker val="1"/>
        <c:smooth val="0"/>
        <c:axId val="148253312"/>
        <c:axId val="148283776"/>
      </c:lineChart>
      <c:catAx>
        <c:axId val="148253312"/>
        <c:scaling>
          <c:orientation val="minMax"/>
        </c:scaling>
        <c:delete val="0"/>
        <c:axPos val="b"/>
        <c:majorTickMark val="out"/>
        <c:minorTickMark val="none"/>
        <c:tickLblPos val="nextTo"/>
        <c:crossAx val="148283776"/>
        <c:crosses val="autoZero"/>
        <c:auto val="1"/>
        <c:lblAlgn val="ctr"/>
        <c:lblOffset val="100"/>
        <c:noMultiLvlLbl val="0"/>
      </c:catAx>
      <c:valAx>
        <c:axId val="148283776"/>
        <c:scaling>
          <c:orientation val="minMax"/>
          <c:min val="99"/>
        </c:scaling>
        <c:delete val="0"/>
        <c:axPos val="l"/>
        <c:majorGridlines/>
        <c:numFmt formatCode="0.000" sourceLinked="1"/>
        <c:majorTickMark val="out"/>
        <c:minorTickMark val="none"/>
        <c:tickLblPos val="nextTo"/>
        <c:crossAx val="148253312"/>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확인'!$P$143:$P$150</c:f>
              <c:strCache>
                <c:ptCount val="8"/>
                <c:pt idx="0">
                  <c:v>2012년</c:v>
                </c:pt>
                <c:pt idx="1">
                  <c:v>2013년</c:v>
                </c:pt>
                <c:pt idx="2">
                  <c:v>2014년</c:v>
                </c:pt>
                <c:pt idx="3">
                  <c:v>2015년</c:v>
                </c:pt>
                <c:pt idx="4">
                  <c:v>2016년</c:v>
                </c:pt>
                <c:pt idx="5">
                  <c:v>2017년</c:v>
                </c:pt>
                <c:pt idx="6">
                  <c:v>2018년</c:v>
                </c:pt>
                <c:pt idx="7">
                  <c:v>2019년 추정</c:v>
                </c:pt>
              </c:strCache>
            </c:strRef>
          </c:cat>
          <c:val>
            <c:numRef>
              <c:f>'기간 단위 확인'!$Q$143:$Q$150</c:f>
              <c:numCache>
                <c:formatCode>0.00</c:formatCode>
                <c:ptCount val="8"/>
                <c:pt idx="0">
                  <c:v>106.44</c:v>
                </c:pt>
                <c:pt idx="1">
                  <c:v>104.74</c:v>
                </c:pt>
                <c:pt idx="2">
                  <c:v>104.18</c:v>
                </c:pt>
                <c:pt idx="3">
                  <c:v>100</c:v>
                </c:pt>
                <c:pt idx="4">
                  <c:v>98.18</c:v>
                </c:pt>
                <c:pt idx="5">
                  <c:v>101.57</c:v>
                </c:pt>
                <c:pt idx="6">
                  <c:v>103.48</c:v>
                </c:pt>
                <c:pt idx="7">
                  <c:v>103.48636363636363</c:v>
                </c:pt>
              </c:numCache>
            </c:numRef>
          </c:val>
          <c:smooth val="0"/>
        </c:ser>
        <c:dLbls>
          <c:showLegendKey val="0"/>
          <c:showVal val="0"/>
          <c:showCatName val="0"/>
          <c:showSerName val="0"/>
          <c:showPercent val="0"/>
          <c:showBubbleSize val="0"/>
        </c:dLbls>
        <c:marker val="1"/>
        <c:smooth val="0"/>
        <c:axId val="148290944"/>
        <c:axId val="148292736"/>
      </c:lineChart>
      <c:catAx>
        <c:axId val="148290944"/>
        <c:scaling>
          <c:orientation val="minMax"/>
        </c:scaling>
        <c:delete val="0"/>
        <c:axPos val="b"/>
        <c:majorTickMark val="out"/>
        <c:minorTickMark val="none"/>
        <c:tickLblPos val="nextTo"/>
        <c:crossAx val="148292736"/>
        <c:crosses val="autoZero"/>
        <c:auto val="1"/>
        <c:lblAlgn val="ctr"/>
        <c:lblOffset val="100"/>
        <c:noMultiLvlLbl val="0"/>
      </c:catAx>
      <c:valAx>
        <c:axId val="148292736"/>
        <c:scaling>
          <c:orientation val="minMax"/>
        </c:scaling>
        <c:delete val="0"/>
        <c:axPos val="l"/>
        <c:majorGridlines/>
        <c:numFmt formatCode="0.00" sourceLinked="1"/>
        <c:majorTickMark val="out"/>
        <c:minorTickMark val="none"/>
        <c:tickLblPos val="nextTo"/>
        <c:crossAx val="148290944"/>
        <c:crosses val="autoZero"/>
        <c:crossBetween val="between"/>
      </c:valAx>
    </c:plotArea>
    <c:plotVisOnly val="1"/>
    <c:dispBlanksAs val="gap"/>
    <c:showDLblsOverMax val="0"/>
  </c:chart>
  <c:printSettings>
    <c:headerFooter/>
    <c:pageMargins b="0.75000000000000389" l="0.70000000000000062" r="0.70000000000000062" t="0.75000000000000389" header="0.30000000000000032" footer="0.30000000000000032"/>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확인'!$R$143:$R$149</c:f>
              <c:strCache>
                <c:ptCount val="7"/>
                <c:pt idx="0">
                  <c:v>2013년</c:v>
                </c:pt>
                <c:pt idx="1">
                  <c:v>2014년</c:v>
                </c:pt>
                <c:pt idx="2">
                  <c:v>2015년</c:v>
                </c:pt>
                <c:pt idx="3">
                  <c:v>2016년</c:v>
                </c:pt>
                <c:pt idx="4">
                  <c:v>2017년</c:v>
                </c:pt>
                <c:pt idx="5">
                  <c:v>2018년</c:v>
                </c:pt>
                <c:pt idx="6">
                  <c:v>2019년</c:v>
                </c:pt>
              </c:strCache>
            </c:strRef>
          </c:cat>
          <c:val>
            <c:numRef>
              <c:f>'기간 단위 확인'!$S$143:$S$149</c:f>
              <c:numCache>
                <c:formatCode>0.00</c:formatCode>
                <c:ptCount val="7"/>
                <c:pt idx="0">
                  <c:v>112.19</c:v>
                </c:pt>
                <c:pt idx="1">
                  <c:v>105.5</c:v>
                </c:pt>
                <c:pt idx="2">
                  <c:v>100</c:v>
                </c:pt>
                <c:pt idx="3">
                  <c:v>96.7</c:v>
                </c:pt>
                <c:pt idx="4">
                  <c:v>102.64</c:v>
                </c:pt>
                <c:pt idx="5">
                  <c:v>103.41</c:v>
                </c:pt>
                <c:pt idx="6">
                  <c:v>99.95</c:v>
                </c:pt>
              </c:numCache>
            </c:numRef>
          </c:val>
          <c:smooth val="0"/>
        </c:ser>
        <c:dLbls>
          <c:showLegendKey val="0"/>
          <c:showVal val="0"/>
          <c:showCatName val="0"/>
          <c:showSerName val="0"/>
          <c:showPercent val="0"/>
          <c:showBubbleSize val="0"/>
        </c:dLbls>
        <c:marker val="1"/>
        <c:smooth val="0"/>
        <c:axId val="147997056"/>
        <c:axId val="147998592"/>
      </c:lineChart>
      <c:catAx>
        <c:axId val="147997056"/>
        <c:scaling>
          <c:orientation val="minMax"/>
        </c:scaling>
        <c:delete val="0"/>
        <c:axPos val="b"/>
        <c:majorTickMark val="out"/>
        <c:minorTickMark val="none"/>
        <c:tickLblPos val="nextTo"/>
        <c:crossAx val="147998592"/>
        <c:crosses val="autoZero"/>
        <c:auto val="1"/>
        <c:lblAlgn val="ctr"/>
        <c:lblOffset val="100"/>
        <c:noMultiLvlLbl val="0"/>
      </c:catAx>
      <c:valAx>
        <c:axId val="147998592"/>
        <c:scaling>
          <c:orientation val="minMax"/>
        </c:scaling>
        <c:delete val="0"/>
        <c:axPos val="l"/>
        <c:majorGridlines/>
        <c:numFmt formatCode="0.00" sourceLinked="1"/>
        <c:majorTickMark val="out"/>
        <c:minorTickMark val="none"/>
        <c:tickLblPos val="nextTo"/>
        <c:crossAx val="147997056"/>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strRef>
              <c:f>'기간 단위 확인'!$T$143:$T$149</c:f>
              <c:strCache>
                <c:ptCount val="7"/>
                <c:pt idx="0">
                  <c:v>2013년</c:v>
                </c:pt>
                <c:pt idx="1">
                  <c:v>2014년</c:v>
                </c:pt>
                <c:pt idx="2">
                  <c:v>2015년</c:v>
                </c:pt>
                <c:pt idx="3">
                  <c:v>2016년</c:v>
                </c:pt>
                <c:pt idx="4">
                  <c:v>2017년</c:v>
                </c:pt>
                <c:pt idx="5">
                  <c:v>2018년</c:v>
                </c:pt>
                <c:pt idx="6">
                  <c:v>2019년</c:v>
                </c:pt>
              </c:strCache>
            </c:strRef>
          </c:cat>
          <c:val>
            <c:numRef>
              <c:f>'기간 단위 확인'!$U$143:$U$149</c:f>
              <c:numCache>
                <c:formatCode>0.00</c:formatCode>
                <c:ptCount val="7"/>
                <c:pt idx="0">
                  <c:v>127.76</c:v>
                </c:pt>
                <c:pt idx="1">
                  <c:v>118.12</c:v>
                </c:pt>
                <c:pt idx="2">
                  <c:v>100</c:v>
                </c:pt>
                <c:pt idx="3">
                  <c:v>95.78</c:v>
                </c:pt>
                <c:pt idx="4">
                  <c:v>102.04</c:v>
                </c:pt>
                <c:pt idx="5">
                  <c:v>108.43</c:v>
                </c:pt>
                <c:pt idx="6">
                  <c:v>109.34</c:v>
                </c:pt>
              </c:numCache>
            </c:numRef>
          </c:val>
          <c:smooth val="0"/>
        </c:ser>
        <c:dLbls>
          <c:showLegendKey val="0"/>
          <c:showVal val="0"/>
          <c:showCatName val="0"/>
          <c:showSerName val="0"/>
          <c:showPercent val="0"/>
          <c:showBubbleSize val="0"/>
        </c:dLbls>
        <c:marker val="1"/>
        <c:smooth val="0"/>
        <c:axId val="148010112"/>
        <c:axId val="148011648"/>
      </c:lineChart>
      <c:catAx>
        <c:axId val="148010112"/>
        <c:scaling>
          <c:orientation val="minMax"/>
        </c:scaling>
        <c:delete val="0"/>
        <c:axPos val="b"/>
        <c:majorTickMark val="out"/>
        <c:minorTickMark val="none"/>
        <c:tickLblPos val="nextTo"/>
        <c:crossAx val="148011648"/>
        <c:crosses val="autoZero"/>
        <c:auto val="1"/>
        <c:lblAlgn val="ctr"/>
        <c:lblOffset val="100"/>
        <c:noMultiLvlLbl val="0"/>
      </c:catAx>
      <c:valAx>
        <c:axId val="148011648"/>
        <c:scaling>
          <c:orientation val="minMax"/>
          <c:min val="80"/>
        </c:scaling>
        <c:delete val="0"/>
        <c:axPos val="l"/>
        <c:majorGridlines/>
        <c:numFmt formatCode="0.00" sourceLinked="1"/>
        <c:majorTickMark val="out"/>
        <c:minorTickMark val="none"/>
        <c:tickLblPos val="nextTo"/>
        <c:crossAx val="148010112"/>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'기간 단위 확인'!$V$143:$V$162</c:f>
              <c:numCache>
                <c:formatCode>m/d/yyyy</c:formatCode>
                <c:ptCount val="20"/>
                <c:pt idx="0">
                  <c:v>43221</c:v>
                </c:pt>
                <c:pt idx="1">
                  <c:v>43252</c:v>
                </c:pt>
                <c:pt idx="2">
                  <c:v>43282</c:v>
                </c:pt>
                <c:pt idx="3">
                  <c:v>43313</c:v>
                </c:pt>
                <c:pt idx="4">
                  <c:v>43344</c:v>
                </c:pt>
                <c:pt idx="5">
                  <c:v>43374</c:v>
                </c:pt>
                <c:pt idx="6">
                  <c:v>43405</c:v>
                </c:pt>
                <c:pt idx="7">
                  <c:v>43435</c:v>
                </c:pt>
                <c:pt idx="8">
                  <c:v>43466</c:v>
                </c:pt>
                <c:pt idx="9">
                  <c:v>43497</c:v>
                </c:pt>
                <c:pt idx="10">
                  <c:v>43525</c:v>
                </c:pt>
                <c:pt idx="11">
                  <c:v>43556</c:v>
                </c:pt>
                <c:pt idx="12">
                  <c:v>43586</c:v>
                </c:pt>
                <c:pt idx="13">
                  <c:v>43617</c:v>
                </c:pt>
                <c:pt idx="14">
                  <c:v>43647</c:v>
                </c:pt>
                <c:pt idx="15">
                  <c:v>43678</c:v>
                </c:pt>
                <c:pt idx="16">
                  <c:v>43709</c:v>
                </c:pt>
                <c:pt idx="17">
                  <c:v>43739</c:v>
                </c:pt>
                <c:pt idx="18">
                  <c:v>43770</c:v>
                </c:pt>
                <c:pt idx="19">
                  <c:v>43800</c:v>
                </c:pt>
              </c:numCache>
            </c:numRef>
          </c:cat>
          <c:val>
            <c:numRef>
              <c:f>'기간 단위 확인'!$W$143:$W$162</c:f>
              <c:numCache>
                <c:formatCode>0.0</c:formatCode>
                <c:ptCount val="20"/>
                <c:pt idx="0">
                  <c:v>100.6</c:v>
                </c:pt>
                <c:pt idx="1">
                  <c:v>100.6</c:v>
                </c:pt>
                <c:pt idx="2">
                  <c:v>100.6</c:v>
                </c:pt>
                <c:pt idx="3">
                  <c:v>100.6</c:v>
                </c:pt>
                <c:pt idx="4">
                  <c:v>100.9</c:v>
                </c:pt>
                <c:pt idx="5">
                  <c:v>101.1</c:v>
                </c:pt>
                <c:pt idx="6">
                  <c:v>101.2</c:v>
                </c:pt>
                <c:pt idx="7">
                  <c:v>101.2</c:v>
                </c:pt>
                <c:pt idx="8">
                  <c:v>101.1</c:v>
                </c:pt>
                <c:pt idx="9">
                  <c:v>100.9</c:v>
                </c:pt>
                <c:pt idx="10">
                  <c:v>100.8</c:v>
                </c:pt>
                <c:pt idx="11">
                  <c:v>100.6</c:v>
                </c:pt>
                <c:pt idx="12">
                  <c:v>100.4</c:v>
                </c:pt>
                <c:pt idx="13">
                  <c:v>100.3</c:v>
                </c:pt>
                <c:pt idx="14">
                  <c:v>100.2</c:v>
                </c:pt>
                <c:pt idx="15">
                  <c:v>100.1</c:v>
                </c:pt>
                <c:pt idx="16">
                  <c:v>100.2</c:v>
                </c:pt>
                <c:pt idx="17">
                  <c:v>100.3</c:v>
                </c:pt>
                <c:pt idx="18">
                  <c:v>100.5</c:v>
                </c:pt>
                <c:pt idx="19">
                  <c:v>100.9</c:v>
                </c:pt>
              </c:numCache>
            </c:numRef>
          </c:val>
          <c:smooth val="0"/>
        </c:ser>
        <c:dLbls>
          <c:showLegendKey val="0"/>
          <c:showVal val="0"/>
          <c:showCatName val="0"/>
          <c:showSerName val="0"/>
          <c:showPercent val="0"/>
          <c:showBubbleSize val="0"/>
        </c:dLbls>
        <c:marker val="1"/>
        <c:smooth val="0"/>
        <c:axId val="148121472"/>
        <c:axId val="148123008"/>
      </c:lineChart>
      <c:dateAx>
        <c:axId val="148121472"/>
        <c:scaling>
          <c:orientation val="minMax"/>
        </c:scaling>
        <c:delete val="0"/>
        <c:axPos val="b"/>
        <c:numFmt formatCode="m/d/yyyy" sourceLinked="1"/>
        <c:majorTickMark val="out"/>
        <c:minorTickMark val="none"/>
        <c:tickLblPos val="nextTo"/>
        <c:crossAx val="148123008"/>
        <c:crosses val="autoZero"/>
        <c:auto val="1"/>
        <c:lblOffset val="100"/>
        <c:baseTimeUnit val="months"/>
      </c:dateAx>
      <c:valAx>
        <c:axId val="148123008"/>
        <c:scaling>
          <c:orientation val="minMax"/>
        </c:scaling>
        <c:delete val="0"/>
        <c:axPos val="l"/>
        <c:majorGridlines/>
        <c:numFmt formatCode="0.0" sourceLinked="1"/>
        <c:majorTickMark val="out"/>
        <c:minorTickMark val="none"/>
        <c:tickLblPos val="nextTo"/>
        <c:crossAx val="148121472"/>
        <c:crosses val="autoZero"/>
        <c:crossBetween val="between"/>
      </c:valAx>
    </c:plotArea>
    <c:plotVisOnly val="1"/>
    <c:dispBlanksAs val="gap"/>
    <c:showDLblsOverMax val="0"/>
  </c:chart>
  <c:printSettings>
    <c:headerFooter/>
    <c:pageMargins b="0.75000000000000411" l="0.70000000000000062" r="0.70000000000000062" t="0.750000000000004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6.xml"/><Relationship Id="rId3" Type="http://schemas.openxmlformats.org/officeDocument/2006/relationships/chart" Target="../charts/chart41.xml"/><Relationship Id="rId7" Type="http://schemas.openxmlformats.org/officeDocument/2006/relationships/chart" Target="../charts/chart45.xml"/><Relationship Id="rId2" Type="http://schemas.openxmlformats.org/officeDocument/2006/relationships/chart" Target="../charts/chart40.xml"/><Relationship Id="rId1" Type="http://schemas.openxmlformats.org/officeDocument/2006/relationships/chart" Target="../charts/chart39.xml"/><Relationship Id="rId6" Type="http://schemas.openxmlformats.org/officeDocument/2006/relationships/chart" Target="../charts/chart44.xml"/><Relationship Id="rId5" Type="http://schemas.openxmlformats.org/officeDocument/2006/relationships/chart" Target="../charts/chart43.xml"/><Relationship Id="rId10" Type="http://schemas.openxmlformats.org/officeDocument/2006/relationships/chart" Target="../charts/chart48.xml"/><Relationship Id="rId4" Type="http://schemas.openxmlformats.org/officeDocument/2006/relationships/chart" Target="../charts/chart42.xml"/><Relationship Id="rId9"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61.xml"/><Relationship Id="rId18" Type="http://schemas.openxmlformats.org/officeDocument/2006/relationships/chart" Target="../charts/chart66.xml"/><Relationship Id="rId26" Type="http://schemas.openxmlformats.org/officeDocument/2006/relationships/chart" Target="../charts/chart74.xml"/><Relationship Id="rId39" Type="http://schemas.openxmlformats.org/officeDocument/2006/relationships/chart" Target="../charts/chart87.xml"/><Relationship Id="rId21" Type="http://schemas.openxmlformats.org/officeDocument/2006/relationships/chart" Target="../charts/chart69.xml"/><Relationship Id="rId34" Type="http://schemas.openxmlformats.org/officeDocument/2006/relationships/chart" Target="../charts/chart82.xml"/><Relationship Id="rId42" Type="http://schemas.openxmlformats.org/officeDocument/2006/relationships/chart" Target="../charts/chart90.xml"/><Relationship Id="rId47" Type="http://schemas.openxmlformats.org/officeDocument/2006/relationships/chart" Target="../charts/chart95.xml"/><Relationship Id="rId50" Type="http://schemas.openxmlformats.org/officeDocument/2006/relationships/chart" Target="../charts/chart98.xml"/><Relationship Id="rId55" Type="http://schemas.openxmlformats.org/officeDocument/2006/relationships/chart" Target="../charts/chart103.xml"/><Relationship Id="rId7" Type="http://schemas.openxmlformats.org/officeDocument/2006/relationships/chart" Target="../charts/chart55.xml"/><Relationship Id="rId12" Type="http://schemas.openxmlformats.org/officeDocument/2006/relationships/chart" Target="../charts/chart60.xml"/><Relationship Id="rId17" Type="http://schemas.openxmlformats.org/officeDocument/2006/relationships/chart" Target="../charts/chart65.xml"/><Relationship Id="rId25" Type="http://schemas.openxmlformats.org/officeDocument/2006/relationships/chart" Target="../charts/chart73.xml"/><Relationship Id="rId33" Type="http://schemas.openxmlformats.org/officeDocument/2006/relationships/chart" Target="../charts/chart81.xml"/><Relationship Id="rId38" Type="http://schemas.openxmlformats.org/officeDocument/2006/relationships/chart" Target="../charts/chart86.xml"/><Relationship Id="rId46" Type="http://schemas.openxmlformats.org/officeDocument/2006/relationships/chart" Target="../charts/chart94.xml"/><Relationship Id="rId59" Type="http://schemas.openxmlformats.org/officeDocument/2006/relationships/chart" Target="../charts/chart107.xml"/><Relationship Id="rId2" Type="http://schemas.openxmlformats.org/officeDocument/2006/relationships/chart" Target="../charts/chart50.xml"/><Relationship Id="rId16" Type="http://schemas.openxmlformats.org/officeDocument/2006/relationships/chart" Target="../charts/chart64.xml"/><Relationship Id="rId20" Type="http://schemas.openxmlformats.org/officeDocument/2006/relationships/chart" Target="../charts/chart68.xml"/><Relationship Id="rId29" Type="http://schemas.openxmlformats.org/officeDocument/2006/relationships/chart" Target="../charts/chart77.xml"/><Relationship Id="rId41" Type="http://schemas.openxmlformats.org/officeDocument/2006/relationships/chart" Target="../charts/chart89.xml"/><Relationship Id="rId54" Type="http://schemas.openxmlformats.org/officeDocument/2006/relationships/chart" Target="../charts/chart102.xml"/><Relationship Id="rId1" Type="http://schemas.openxmlformats.org/officeDocument/2006/relationships/chart" Target="../charts/chart49.xml"/><Relationship Id="rId6" Type="http://schemas.openxmlformats.org/officeDocument/2006/relationships/chart" Target="../charts/chart54.xml"/><Relationship Id="rId11" Type="http://schemas.openxmlformats.org/officeDocument/2006/relationships/chart" Target="../charts/chart59.xml"/><Relationship Id="rId24" Type="http://schemas.openxmlformats.org/officeDocument/2006/relationships/chart" Target="../charts/chart72.xml"/><Relationship Id="rId32" Type="http://schemas.openxmlformats.org/officeDocument/2006/relationships/chart" Target="../charts/chart80.xml"/><Relationship Id="rId37" Type="http://schemas.openxmlformats.org/officeDocument/2006/relationships/chart" Target="../charts/chart85.xml"/><Relationship Id="rId40" Type="http://schemas.openxmlformats.org/officeDocument/2006/relationships/chart" Target="../charts/chart88.xml"/><Relationship Id="rId45" Type="http://schemas.openxmlformats.org/officeDocument/2006/relationships/chart" Target="../charts/chart93.xml"/><Relationship Id="rId53" Type="http://schemas.openxmlformats.org/officeDocument/2006/relationships/chart" Target="../charts/chart101.xml"/><Relationship Id="rId58" Type="http://schemas.openxmlformats.org/officeDocument/2006/relationships/chart" Target="../charts/chart106.xml"/><Relationship Id="rId5" Type="http://schemas.openxmlformats.org/officeDocument/2006/relationships/chart" Target="../charts/chart53.xml"/><Relationship Id="rId15" Type="http://schemas.openxmlformats.org/officeDocument/2006/relationships/chart" Target="../charts/chart63.xml"/><Relationship Id="rId23" Type="http://schemas.openxmlformats.org/officeDocument/2006/relationships/chart" Target="../charts/chart71.xml"/><Relationship Id="rId28" Type="http://schemas.openxmlformats.org/officeDocument/2006/relationships/chart" Target="../charts/chart76.xml"/><Relationship Id="rId36" Type="http://schemas.openxmlformats.org/officeDocument/2006/relationships/chart" Target="../charts/chart84.xml"/><Relationship Id="rId49" Type="http://schemas.openxmlformats.org/officeDocument/2006/relationships/chart" Target="../charts/chart97.xml"/><Relationship Id="rId57" Type="http://schemas.openxmlformats.org/officeDocument/2006/relationships/chart" Target="../charts/chart105.xml"/><Relationship Id="rId10" Type="http://schemas.openxmlformats.org/officeDocument/2006/relationships/chart" Target="../charts/chart58.xml"/><Relationship Id="rId19" Type="http://schemas.openxmlformats.org/officeDocument/2006/relationships/chart" Target="../charts/chart67.xml"/><Relationship Id="rId31" Type="http://schemas.openxmlformats.org/officeDocument/2006/relationships/chart" Target="../charts/chart79.xml"/><Relationship Id="rId44" Type="http://schemas.openxmlformats.org/officeDocument/2006/relationships/chart" Target="../charts/chart92.xml"/><Relationship Id="rId52" Type="http://schemas.openxmlformats.org/officeDocument/2006/relationships/chart" Target="../charts/chart100.xml"/><Relationship Id="rId4" Type="http://schemas.openxmlformats.org/officeDocument/2006/relationships/chart" Target="../charts/chart52.xml"/><Relationship Id="rId9" Type="http://schemas.openxmlformats.org/officeDocument/2006/relationships/chart" Target="../charts/chart57.xml"/><Relationship Id="rId14" Type="http://schemas.openxmlformats.org/officeDocument/2006/relationships/chart" Target="../charts/chart62.xml"/><Relationship Id="rId22" Type="http://schemas.openxmlformats.org/officeDocument/2006/relationships/chart" Target="../charts/chart70.xml"/><Relationship Id="rId27" Type="http://schemas.openxmlformats.org/officeDocument/2006/relationships/chart" Target="../charts/chart75.xml"/><Relationship Id="rId30" Type="http://schemas.openxmlformats.org/officeDocument/2006/relationships/chart" Target="../charts/chart78.xml"/><Relationship Id="rId35" Type="http://schemas.openxmlformats.org/officeDocument/2006/relationships/chart" Target="../charts/chart83.xml"/><Relationship Id="rId43" Type="http://schemas.openxmlformats.org/officeDocument/2006/relationships/chart" Target="../charts/chart91.xml"/><Relationship Id="rId48" Type="http://schemas.openxmlformats.org/officeDocument/2006/relationships/chart" Target="../charts/chart96.xml"/><Relationship Id="rId56" Type="http://schemas.openxmlformats.org/officeDocument/2006/relationships/chart" Target="../charts/chart104.xml"/><Relationship Id="rId8" Type="http://schemas.openxmlformats.org/officeDocument/2006/relationships/chart" Target="../charts/chart56.xml"/><Relationship Id="rId51" Type="http://schemas.openxmlformats.org/officeDocument/2006/relationships/chart" Target="../charts/chart99.xml"/><Relationship Id="rId3"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6</xdr:col>
      <xdr:colOff>0</xdr:colOff>
      <xdr:row>230</xdr:row>
      <xdr:rowOff>152400</xdr:rowOff>
    </xdr:from>
    <xdr:to>
      <xdr:col>12</xdr:col>
      <xdr:colOff>0</xdr:colOff>
      <xdr:row>245</xdr:row>
      <xdr:rowOff>166256</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55417</xdr:colOff>
      <xdr:row>230</xdr:row>
      <xdr:rowOff>138546</xdr:rowOff>
    </xdr:from>
    <xdr:to>
      <xdr:col>6</xdr:col>
      <xdr:colOff>0</xdr:colOff>
      <xdr:row>245</xdr:row>
      <xdr:rowOff>166255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230</xdr:row>
      <xdr:rowOff>152400</xdr:rowOff>
    </xdr:from>
    <xdr:to>
      <xdr:col>17</xdr:col>
      <xdr:colOff>609601</xdr:colOff>
      <xdr:row>245</xdr:row>
      <xdr:rowOff>152401</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55418</xdr:colOff>
      <xdr:row>230</xdr:row>
      <xdr:rowOff>138545</xdr:rowOff>
    </xdr:from>
    <xdr:to>
      <xdr:col>23</xdr:col>
      <xdr:colOff>623455</xdr:colOff>
      <xdr:row>245</xdr:row>
      <xdr:rowOff>152400</xdr:rowOff>
    </xdr:to>
    <xdr:graphicFrame macro="">
      <xdr:nvGraphicFramePr>
        <xdr:cNvPr id="8" name="차트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138544</xdr:colOff>
      <xdr:row>211</xdr:row>
      <xdr:rowOff>83127</xdr:rowOff>
    </xdr:from>
    <xdr:to>
      <xdr:col>26</xdr:col>
      <xdr:colOff>942108</xdr:colOff>
      <xdr:row>222</xdr:row>
      <xdr:rowOff>83127</xdr:rowOff>
    </xdr:to>
    <xdr:graphicFrame macro="">
      <xdr:nvGraphicFramePr>
        <xdr:cNvPr id="24" name="차트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152400</xdr:colOff>
      <xdr:row>223</xdr:row>
      <xdr:rowOff>1</xdr:rowOff>
    </xdr:from>
    <xdr:to>
      <xdr:col>26</xdr:col>
      <xdr:colOff>955964</xdr:colOff>
      <xdr:row>234</xdr:row>
      <xdr:rowOff>69273</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152401</xdr:colOff>
      <xdr:row>234</xdr:row>
      <xdr:rowOff>193964</xdr:rowOff>
    </xdr:from>
    <xdr:to>
      <xdr:col>26</xdr:col>
      <xdr:colOff>955965</xdr:colOff>
      <xdr:row>245</xdr:row>
      <xdr:rowOff>124691</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1869</xdr:colOff>
      <xdr:row>1</xdr:row>
      <xdr:rowOff>28215</xdr:rowOff>
    </xdr:from>
    <xdr:to>
      <xdr:col>7</xdr:col>
      <xdr:colOff>0</xdr:colOff>
      <xdr:row>10</xdr:row>
      <xdr:rowOff>211013</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14662</xdr:colOff>
      <xdr:row>29</xdr:row>
      <xdr:rowOff>13970</xdr:rowOff>
    </xdr:from>
    <xdr:to>
      <xdr:col>6</xdr:col>
      <xdr:colOff>656492</xdr:colOff>
      <xdr:row>38</xdr:row>
      <xdr:rowOff>187569</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6206</xdr:colOff>
      <xdr:row>15</xdr:row>
      <xdr:rowOff>11724</xdr:rowOff>
    </xdr:from>
    <xdr:to>
      <xdr:col>7</xdr:col>
      <xdr:colOff>11722</xdr:colOff>
      <xdr:row>24</xdr:row>
      <xdr:rowOff>199294</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739</xdr:colOff>
      <xdr:row>43</xdr:row>
      <xdr:rowOff>33742</xdr:rowOff>
    </xdr:from>
    <xdr:to>
      <xdr:col>6</xdr:col>
      <xdr:colOff>683559</xdr:colOff>
      <xdr:row>52</xdr:row>
      <xdr:rowOff>211016</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13986</xdr:colOff>
      <xdr:row>1</xdr:row>
      <xdr:rowOff>23447</xdr:rowOff>
    </xdr:from>
    <xdr:to>
      <xdr:col>13</xdr:col>
      <xdr:colOff>656490</xdr:colOff>
      <xdr:row>10</xdr:row>
      <xdr:rowOff>211016</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28395</xdr:colOff>
      <xdr:row>29</xdr:row>
      <xdr:rowOff>37223</xdr:rowOff>
    </xdr:from>
    <xdr:to>
      <xdr:col>13</xdr:col>
      <xdr:colOff>656492</xdr:colOff>
      <xdr:row>38</xdr:row>
      <xdr:rowOff>192810</xdr:rowOff>
    </xdr:to>
    <xdr:graphicFrame macro="">
      <xdr:nvGraphicFramePr>
        <xdr:cNvPr id="11" name="차트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834</xdr:colOff>
      <xdr:row>15</xdr:row>
      <xdr:rowOff>19698</xdr:rowOff>
    </xdr:from>
    <xdr:to>
      <xdr:col>14</xdr:col>
      <xdr:colOff>0</xdr:colOff>
      <xdr:row>24</xdr:row>
      <xdr:rowOff>187570</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15527</xdr:colOff>
      <xdr:row>43</xdr:row>
      <xdr:rowOff>22008</xdr:rowOff>
    </xdr:from>
    <xdr:to>
      <xdr:col>13</xdr:col>
      <xdr:colOff>661147</xdr:colOff>
      <xdr:row>52</xdr:row>
      <xdr:rowOff>222738</xdr:rowOff>
    </xdr:to>
    <xdr:graphicFrame macro="">
      <xdr:nvGraphicFramePr>
        <xdr:cNvPr id="13" name="차트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12942</xdr:colOff>
      <xdr:row>0</xdr:row>
      <xdr:rowOff>219808</xdr:rowOff>
    </xdr:from>
    <xdr:to>
      <xdr:col>27</xdr:col>
      <xdr:colOff>656493</xdr:colOff>
      <xdr:row>10</xdr:row>
      <xdr:rowOff>211015</xdr:rowOff>
    </xdr:to>
    <xdr:graphicFrame macro="">
      <xdr:nvGraphicFramePr>
        <xdr:cNvPr id="14" name="차트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10885</xdr:colOff>
      <xdr:row>57</xdr:row>
      <xdr:rowOff>17032</xdr:rowOff>
    </xdr:from>
    <xdr:to>
      <xdr:col>20</xdr:col>
      <xdr:colOff>656492</xdr:colOff>
      <xdr:row>66</xdr:row>
      <xdr:rowOff>199294</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16627</xdr:colOff>
      <xdr:row>43</xdr:row>
      <xdr:rowOff>11167</xdr:rowOff>
    </xdr:from>
    <xdr:to>
      <xdr:col>20</xdr:col>
      <xdr:colOff>656492</xdr:colOff>
      <xdr:row>52</xdr:row>
      <xdr:rowOff>222738</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8109</xdr:colOff>
      <xdr:row>43</xdr:row>
      <xdr:rowOff>26217</xdr:rowOff>
    </xdr:from>
    <xdr:to>
      <xdr:col>27</xdr:col>
      <xdr:colOff>683557</xdr:colOff>
      <xdr:row>52</xdr:row>
      <xdr:rowOff>211015</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23334</xdr:colOff>
      <xdr:row>29</xdr:row>
      <xdr:rowOff>27169</xdr:rowOff>
    </xdr:from>
    <xdr:to>
      <xdr:col>20</xdr:col>
      <xdr:colOff>656492</xdr:colOff>
      <xdr:row>38</xdr:row>
      <xdr:rowOff>222739</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6018</xdr:colOff>
      <xdr:row>57</xdr:row>
      <xdr:rowOff>23023</xdr:rowOff>
    </xdr:from>
    <xdr:to>
      <xdr:col>27</xdr:col>
      <xdr:colOff>656492</xdr:colOff>
      <xdr:row>66</xdr:row>
      <xdr:rowOff>211017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12490</xdr:colOff>
      <xdr:row>29</xdr:row>
      <xdr:rowOff>19852</xdr:rowOff>
    </xdr:from>
    <xdr:to>
      <xdr:col>27</xdr:col>
      <xdr:colOff>656493</xdr:colOff>
      <xdr:row>38</xdr:row>
      <xdr:rowOff>203787</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18695</xdr:colOff>
      <xdr:row>15</xdr:row>
      <xdr:rowOff>17541</xdr:rowOff>
    </xdr:from>
    <xdr:to>
      <xdr:col>20</xdr:col>
      <xdr:colOff>656492</xdr:colOff>
      <xdr:row>24</xdr:row>
      <xdr:rowOff>211017</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827314</xdr:colOff>
      <xdr:row>1</xdr:row>
      <xdr:rowOff>14752</xdr:rowOff>
    </xdr:from>
    <xdr:to>
      <xdr:col>20</xdr:col>
      <xdr:colOff>656492</xdr:colOff>
      <xdr:row>10</xdr:row>
      <xdr:rowOff>211015</xdr:rowOff>
    </xdr:to>
    <xdr:graphicFrame macro="">
      <xdr:nvGraphicFramePr>
        <xdr:cNvPr id="22" name="차트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22</xdr:col>
      <xdr:colOff>15514</xdr:colOff>
      <xdr:row>15</xdr:row>
      <xdr:rowOff>22631</xdr:rowOff>
    </xdr:from>
    <xdr:to>
      <xdr:col>27</xdr:col>
      <xdr:colOff>656493</xdr:colOff>
      <xdr:row>24</xdr:row>
      <xdr:rowOff>211016</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1869</xdr:colOff>
      <xdr:row>1</xdr:row>
      <xdr:rowOff>28215</xdr:rowOff>
    </xdr:from>
    <xdr:to>
      <xdr:col>7</xdr:col>
      <xdr:colOff>0</xdr:colOff>
      <xdr:row>10</xdr:row>
      <xdr:rowOff>211013</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14662</xdr:colOff>
      <xdr:row>29</xdr:row>
      <xdr:rowOff>13970</xdr:rowOff>
    </xdr:from>
    <xdr:to>
      <xdr:col>6</xdr:col>
      <xdr:colOff>656492</xdr:colOff>
      <xdr:row>38</xdr:row>
      <xdr:rowOff>187569</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6206</xdr:colOff>
      <xdr:row>15</xdr:row>
      <xdr:rowOff>11724</xdr:rowOff>
    </xdr:from>
    <xdr:to>
      <xdr:col>7</xdr:col>
      <xdr:colOff>11722</xdr:colOff>
      <xdr:row>24</xdr:row>
      <xdr:rowOff>199294</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739</xdr:colOff>
      <xdr:row>43</xdr:row>
      <xdr:rowOff>33742</xdr:rowOff>
    </xdr:from>
    <xdr:to>
      <xdr:col>6</xdr:col>
      <xdr:colOff>683559</xdr:colOff>
      <xdr:row>52</xdr:row>
      <xdr:rowOff>211016</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13986</xdr:colOff>
      <xdr:row>1</xdr:row>
      <xdr:rowOff>23447</xdr:rowOff>
    </xdr:from>
    <xdr:to>
      <xdr:col>13</xdr:col>
      <xdr:colOff>656490</xdr:colOff>
      <xdr:row>10</xdr:row>
      <xdr:rowOff>211016</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28395</xdr:colOff>
      <xdr:row>29</xdr:row>
      <xdr:rowOff>37223</xdr:rowOff>
    </xdr:from>
    <xdr:to>
      <xdr:col>13</xdr:col>
      <xdr:colOff>656492</xdr:colOff>
      <xdr:row>38</xdr:row>
      <xdr:rowOff>192810</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834</xdr:colOff>
      <xdr:row>15</xdr:row>
      <xdr:rowOff>19698</xdr:rowOff>
    </xdr:from>
    <xdr:to>
      <xdr:col>14</xdr:col>
      <xdr:colOff>0</xdr:colOff>
      <xdr:row>24</xdr:row>
      <xdr:rowOff>187570</xdr:rowOff>
    </xdr:to>
    <xdr:graphicFrame macro="">
      <xdr:nvGraphicFramePr>
        <xdr:cNvPr id="8" name="차트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15527</xdr:colOff>
      <xdr:row>43</xdr:row>
      <xdr:rowOff>22008</xdr:rowOff>
    </xdr:from>
    <xdr:to>
      <xdr:col>13</xdr:col>
      <xdr:colOff>661147</xdr:colOff>
      <xdr:row>52</xdr:row>
      <xdr:rowOff>222738</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22</xdr:col>
      <xdr:colOff>12942</xdr:colOff>
      <xdr:row>0</xdr:row>
      <xdr:rowOff>219808</xdr:rowOff>
    </xdr:from>
    <xdr:to>
      <xdr:col>27</xdr:col>
      <xdr:colOff>656493</xdr:colOff>
      <xdr:row>10</xdr:row>
      <xdr:rowOff>211015</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16627</xdr:colOff>
      <xdr:row>43</xdr:row>
      <xdr:rowOff>11167</xdr:rowOff>
    </xdr:from>
    <xdr:to>
      <xdr:col>20</xdr:col>
      <xdr:colOff>656492</xdr:colOff>
      <xdr:row>52</xdr:row>
      <xdr:rowOff>222738</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23334</xdr:colOff>
      <xdr:row>29</xdr:row>
      <xdr:rowOff>27169</xdr:rowOff>
    </xdr:from>
    <xdr:to>
      <xdr:col>20</xdr:col>
      <xdr:colOff>656492</xdr:colOff>
      <xdr:row>38</xdr:row>
      <xdr:rowOff>222739</xdr:rowOff>
    </xdr:to>
    <xdr:graphicFrame macro="">
      <xdr:nvGraphicFramePr>
        <xdr:cNvPr id="14" name="차트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827314</xdr:colOff>
      <xdr:row>1</xdr:row>
      <xdr:rowOff>14752</xdr:rowOff>
    </xdr:from>
    <xdr:to>
      <xdr:col>20</xdr:col>
      <xdr:colOff>656492</xdr:colOff>
      <xdr:row>10</xdr:row>
      <xdr:rowOff>211015</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29</xdr:col>
      <xdr:colOff>12942</xdr:colOff>
      <xdr:row>0</xdr:row>
      <xdr:rowOff>219808</xdr:rowOff>
    </xdr:from>
    <xdr:to>
      <xdr:col>34</xdr:col>
      <xdr:colOff>656493</xdr:colOff>
      <xdr:row>10</xdr:row>
      <xdr:rowOff>211015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637309</xdr:colOff>
      <xdr:row>215</xdr:row>
      <xdr:rowOff>0</xdr:rowOff>
    </xdr:from>
    <xdr:to>
      <xdr:col>7</xdr:col>
      <xdr:colOff>0</xdr:colOff>
      <xdr:row>223</xdr:row>
      <xdr:rowOff>24691</xdr:rowOff>
    </xdr:to>
    <xdr:graphicFrame macro="">
      <xdr:nvGraphicFramePr>
        <xdr:cNvPr id="13" name="차트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227</xdr:row>
      <xdr:rowOff>0</xdr:rowOff>
    </xdr:from>
    <xdr:to>
      <xdr:col>6</xdr:col>
      <xdr:colOff>663678</xdr:colOff>
      <xdr:row>236</xdr:row>
      <xdr:rowOff>204801</xdr:rowOff>
    </xdr:to>
    <xdr:graphicFrame macro="">
      <xdr:nvGraphicFramePr>
        <xdr:cNvPr id="14" name="차트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241</xdr:row>
      <xdr:rowOff>0</xdr:rowOff>
    </xdr:from>
    <xdr:to>
      <xdr:col>7</xdr:col>
      <xdr:colOff>0</xdr:colOff>
      <xdr:row>250</xdr:row>
      <xdr:rowOff>204801</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255</xdr:row>
      <xdr:rowOff>0</xdr:rowOff>
    </xdr:from>
    <xdr:to>
      <xdr:col>7</xdr:col>
      <xdr:colOff>12290</xdr:colOff>
      <xdr:row>264</xdr:row>
      <xdr:rowOff>204801</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269</xdr:row>
      <xdr:rowOff>0</xdr:rowOff>
    </xdr:from>
    <xdr:to>
      <xdr:col>7</xdr:col>
      <xdr:colOff>12290</xdr:colOff>
      <xdr:row>278</xdr:row>
      <xdr:rowOff>204800</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283</xdr:row>
      <xdr:rowOff>0</xdr:rowOff>
    </xdr:from>
    <xdr:to>
      <xdr:col>7</xdr:col>
      <xdr:colOff>12290</xdr:colOff>
      <xdr:row>292</xdr:row>
      <xdr:rowOff>204800</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215</xdr:row>
      <xdr:rowOff>0</xdr:rowOff>
    </xdr:from>
    <xdr:to>
      <xdr:col>23</xdr:col>
      <xdr:colOff>12290</xdr:colOff>
      <xdr:row>224</xdr:row>
      <xdr:rowOff>204800</xdr:rowOff>
    </xdr:to>
    <xdr:graphicFrame macro="">
      <xdr:nvGraphicFramePr>
        <xdr:cNvPr id="35" name="차트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229</xdr:row>
      <xdr:rowOff>0</xdr:rowOff>
    </xdr:from>
    <xdr:to>
      <xdr:col>23</xdr:col>
      <xdr:colOff>12290</xdr:colOff>
      <xdr:row>238</xdr:row>
      <xdr:rowOff>204801</xdr:rowOff>
    </xdr:to>
    <xdr:graphicFrame macro="">
      <xdr:nvGraphicFramePr>
        <xdr:cNvPr id="36" name="차트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243</xdr:row>
      <xdr:rowOff>0</xdr:rowOff>
    </xdr:from>
    <xdr:to>
      <xdr:col>23</xdr:col>
      <xdr:colOff>12290</xdr:colOff>
      <xdr:row>252</xdr:row>
      <xdr:rowOff>204801</xdr:rowOff>
    </xdr:to>
    <xdr:graphicFrame macro="">
      <xdr:nvGraphicFramePr>
        <xdr:cNvPr id="37" name="차트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257</xdr:row>
      <xdr:rowOff>0</xdr:rowOff>
    </xdr:from>
    <xdr:to>
      <xdr:col>23</xdr:col>
      <xdr:colOff>12290</xdr:colOff>
      <xdr:row>266</xdr:row>
      <xdr:rowOff>204800</xdr:rowOff>
    </xdr:to>
    <xdr:graphicFrame macro="">
      <xdr:nvGraphicFramePr>
        <xdr:cNvPr id="38" name="차트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xdr:colOff>
      <xdr:row>27</xdr:row>
      <xdr:rowOff>0</xdr:rowOff>
    </xdr:from>
    <xdr:to>
      <xdr:col>5</xdr:col>
      <xdr:colOff>1</xdr:colOff>
      <xdr:row>37</xdr:row>
      <xdr:rowOff>217716</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119743</xdr:colOff>
      <xdr:row>27</xdr:row>
      <xdr:rowOff>0</xdr:rowOff>
    </xdr:from>
    <xdr:to>
      <xdr:col>2</xdr:col>
      <xdr:colOff>805543</xdr:colOff>
      <xdr:row>37</xdr:row>
      <xdr:rowOff>206830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27</xdr:row>
      <xdr:rowOff>0</xdr:rowOff>
    </xdr:from>
    <xdr:to>
      <xdr:col>8</xdr:col>
      <xdr:colOff>783770</xdr:colOff>
      <xdr:row>37</xdr:row>
      <xdr:rowOff>206828</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27</xdr:row>
      <xdr:rowOff>0</xdr:rowOff>
    </xdr:from>
    <xdr:to>
      <xdr:col>7</xdr:col>
      <xdr:colOff>12700</xdr:colOff>
      <xdr:row>37</xdr:row>
      <xdr:rowOff>206828</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27</xdr:row>
      <xdr:rowOff>0</xdr:rowOff>
    </xdr:from>
    <xdr:to>
      <xdr:col>10</xdr:col>
      <xdr:colOff>914400</xdr:colOff>
      <xdr:row>37</xdr:row>
      <xdr:rowOff>206828</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xdr:row>
      <xdr:rowOff>0</xdr:rowOff>
    </xdr:from>
    <xdr:to>
      <xdr:col>13</xdr:col>
      <xdr:colOff>10885</xdr:colOff>
      <xdr:row>37</xdr:row>
      <xdr:rowOff>206828</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27</xdr:row>
      <xdr:rowOff>0</xdr:rowOff>
    </xdr:from>
    <xdr:to>
      <xdr:col>14</xdr:col>
      <xdr:colOff>979714</xdr:colOff>
      <xdr:row>37</xdr:row>
      <xdr:rowOff>206828</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xdr:colOff>
      <xdr:row>27</xdr:row>
      <xdr:rowOff>0</xdr:rowOff>
    </xdr:from>
    <xdr:to>
      <xdr:col>17</xdr:col>
      <xdr:colOff>1</xdr:colOff>
      <xdr:row>37</xdr:row>
      <xdr:rowOff>206828</xdr:rowOff>
    </xdr:to>
    <xdr:graphicFrame macro="">
      <xdr:nvGraphicFramePr>
        <xdr:cNvPr id="22" name="차트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718456</xdr:colOff>
      <xdr:row>27</xdr:row>
      <xdr:rowOff>0</xdr:rowOff>
    </xdr:from>
    <xdr:to>
      <xdr:col>18</xdr:col>
      <xdr:colOff>805542</xdr:colOff>
      <xdr:row>37</xdr:row>
      <xdr:rowOff>206828</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27</xdr:row>
      <xdr:rowOff>0</xdr:rowOff>
    </xdr:from>
    <xdr:to>
      <xdr:col>20</xdr:col>
      <xdr:colOff>772885</xdr:colOff>
      <xdr:row>37</xdr:row>
      <xdr:rowOff>206828</xdr:rowOff>
    </xdr:to>
    <xdr:graphicFrame macro="">
      <xdr:nvGraphicFramePr>
        <xdr:cNvPr id="24" name="차트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783770</xdr:colOff>
      <xdr:row>27</xdr:row>
      <xdr:rowOff>0</xdr:rowOff>
    </xdr:from>
    <xdr:to>
      <xdr:col>22</xdr:col>
      <xdr:colOff>783770</xdr:colOff>
      <xdr:row>37</xdr:row>
      <xdr:rowOff>206828</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61</xdr:row>
      <xdr:rowOff>0</xdr:rowOff>
    </xdr:from>
    <xdr:to>
      <xdr:col>3</xdr:col>
      <xdr:colOff>0</xdr:colOff>
      <xdr:row>71</xdr:row>
      <xdr:rowOff>206830</xdr:rowOff>
    </xdr:to>
    <xdr:graphicFrame macro="">
      <xdr:nvGraphicFramePr>
        <xdr:cNvPr id="14" name="차트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61</xdr:row>
      <xdr:rowOff>0</xdr:rowOff>
    </xdr:from>
    <xdr:to>
      <xdr:col>4</xdr:col>
      <xdr:colOff>729342</xdr:colOff>
      <xdr:row>71</xdr:row>
      <xdr:rowOff>217716</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816426</xdr:colOff>
      <xdr:row>61</xdr:row>
      <xdr:rowOff>0</xdr:rowOff>
    </xdr:from>
    <xdr:to>
      <xdr:col>8</xdr:col>
      <xdr:colOff>783768</xdr:colOff>
      <xdr:row>71</xdr:row>
      <xdr:rowOff>206828</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729341</xdr:colOff>
      <xdr:row>61</xdr:row>
      <xdr:rowOff>0</xdr:rowOff>
    </xdr:from>
    <xdr:to>
      <xdr:col>6</xdr:col>
      <xdr:colOff>783768</xdr:colOff>
      <xdr:row>71</xdr:row>
      <xdr:rowOff>206828</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805541</xdr:colOff>
      <xdr:row>61</xdr:row>
      <xdr:rowOff>0</xdr:rowOff>
    </xdr:from>
    <xdr:to>
      <xdr:col>10</xdr:col>
      <xdr:colOff>914398</xdr:colOff>
      <xdr:row>71</xdr:row>
      <xdr:rowOff>206828</xdr:rowOff>
    </xdr:to>
    <xdr:graphicFrame macro="">
      <xdr:nvGraphicFramePr>
        <xdr:cNvPr id="27" name="차트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925284</xdr:colOff>
      <xdr:row>61</xdr:row>
      <xdr:rowOff>0</xdr:rowOff>
    </xdr:from>
    <xdr:to>
      <xdr:col>13</xdr:col>
      <xdr:colOff>10883</xdr:colOff>
      <xdr:row>71</xdr:row>
      <xdr:rowOff>206828</xdr:rowOff>
    </xdr:to>
    <xdr:graphicFrame macro="">
      <xdr:nvGraphicFramePr>
        <xdr:cNvPr id="28" name="차트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925283</xdr:colOff>
      <xdr:row>61</xdr:row>
      <xdr:rowOff>0</xdr:rowOff>
    </xdr:from>
    <xdr:to>
      <xdr:col>14</xdr:col>
      <xdr:colOff>979712</xdr:colOff>
      <xdr:row>71</xdr:row>
      <xdr:rowOff>206828</xdr:rowOff>
    </xdr:to>
    <xdr:graphicFrame macro="">
      <xdr:nvGraphicFramePr>
        <xdr:cNvPr id="29" name="차트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7259</xdr:colOff>
      <xdr:row>95</xdr:row>
      <xdr:rowOff>0</xdr:rowOff>
    </xdr:from>
    <xdr:to>
      <xdr:col>5</xdr:col>
      <xdr:colOff>7258</xdr:colOff>
      <xdr:row>105</xdr:row>
      <xdr:rowOff>203200</xdr:rowOff>
    </xdr:to>
    <xdr:graphicFrame macro="">
      <xdr:nvGraphicFramePr>
        <xdr:cNvPr id="41" name="차트 4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95</xdr:row>
      <xdr:rowOff>0</xdr:rowOff>
    </xdr:from>
    <xdr:to>
      <xdr:col>2</xdr:col>
      <xdr:colOff>812800</xdr:colOff>
      <xdr:row>105</xdr:row>
      <xdr:rowOff>206830</xdr:rowOff>
    </xdr:to>
    <xdr:graphicFrame macro="">
      <xdr:nvGraphicFramePr>
        <xdr:cNvPr id="42" name="차트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7257</xdr:colOff>
      <xdr:row>95</xdr:row>
      <xdr:rowOff>0</xdr:rowOff>
    </xdr:from>
    <xdr:to>
      <xdr:col>8</xdr:col>
      <xdr:colOff>791027</xdr:colOff>
      <xdr:row>105</xdr:row>
      <xdr:rowOff>206828</xdr:rowOff>
    </xdr:to>
    <xdr:graphicFrame macro="">
      <xdr:nvGraphicFramePr>
        <xdr:cNvPr id="43" name="차트 4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7256</xdr:colOff>
      <xdr:row>95</xdr:row>
      <xdr:rowOff>0</xdr:rowOff>
    </xdr:from>
    <xdr:to>
      <xdr:col>6</xdr:col>
      <xdr:colOff>927099</xdr:colOff>
      <xdr:row>105</xdr:row>
      <xdr:rowOff>206828</xdr:rowOff>
    </xdr:to>
    <xdr:graphicFrame macro="">
      <xdr:nvGraphicFramePr>
        <xdr:cNvPr id="44" name="차트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9</xdr:col>
      <xdr:colOff>7257</xdr:colOff>
      <xdr:row>95</xdr:row>
      <xdr:rowOff>0</xdr:rowOff>
    </xdr:from>
    <xdr:to>
      <xdr:col>10</xdr:col>
      <xdr:colOff>921657</xdr:colOff>
      <xdr:row>105</xdr:row>
      <xdr:rowOff>206828</xdr:rowOff>
    </xdr:to>
    <xdr:graphicFrame macro="">
      <xdr:nvGraphicFramePr>
        <xdr:cNvPr id="45" name="차트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7257</xdr:colOff>
      <xdr:row>95</xdr:row>
      <xdr:rowOff>0</xdr:rowOff>
    </xdr:from>
    <xdr:to>
      <xdr:col>13</xdr:col>
      <xdr:colOff>18142</xdr:colOff>
      <xdr:row>105</xdr:row>
      <xdr:rowOff>206828</xdr:rowOff>
    </xdr:to>
    <xdr:graphicFrame macro="">
      <xdr:nvGraphicFramePr>
        <xdr:cNvPr id="46" name="차트 4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7257</xdr:colOff>
      <xdr:row>95</xdr:row>
      <xdr:rowOff>0</xdr:rowOff>
    </xdr:from>
    <xdr:to>
      <xdr:col>14</xdr:col>
      <xdr:colOff>986971</xdr:colOff>
      <xdr:row>105</xdr:row>
      <xdr:rowOff>206828</xdr:rowOff>
    </xdr:to>
    <xdr:graphicFrame macro="">
      <xdr:nvGraphicFramePr>
        <xdr:cNvPr id="47" name="차트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15</xdr:col>
      <xdr:colOff>7258</xdr:colOff>
      <xdr:row>95</xdr:row>
      <xdr:rowOff>0</xdr:rowOff>
    </xdr:from>
    <xdr:to>
      <xdr:col>17</xdr:col>
      <xdr:colOff>7258</xdr:colOff>
      <xdr:row>105</xdr:row>
      <xdr:rowOff>206828</xdr:rowOff>
    </xdr:to>
    <xdr:graphicFrame macro="">
      <xdr:nvGraphicFramePr>
        <xdr:cNvPr id="48" name="차트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14513</xdr:colOff>
      <xdr:row>95</xdr:row>
      <xdr:rowOff>0</xdr:rowOff>
    </xdr:from>
    <xdr:to>
      <xdr:col>18</xdr:col>
      <xdr:colOff>812799</xdr:colOff>
      <xdr:row>105</xdr:row>
      <xdr:rowOff>206828</xdr:rowOff>
    </xdr:to>
    <xdr:graphicFrame macro="">
      <xdr:nvGraphicFramePr>
        <xdr:cNvPr id="49" name="차트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19</xdr:col>
      <xdr:colOff>7257</xdr:colOff>
      <xdr:row>95</xdr:row>
      <xdr:rowOff>0</xdr:rowOff>
    </xdr:from>
    <xdr:to>
      <xdr:col>20</xdr:col>
      <xdr:colOff>780142</xdr:colOff>
      <xdr:row>105</xdr:row>
      <xdr:rowOff>206828</xdr:rowOff>
    </xdr:to>
    <xdr:graphicFrame macro="">
      <xdr:nvGraphicFramePr>
        <xdr:cNvPr id="50" name="차트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21</xdr:col>
      <xdr:colOff>3627</xdr:colOff>
      <xdr:row>95</xdr:row>
      <xdr:rowOff>0</xdr:rowOff>
    </xdr:from>
    <xdr:to>
      <xdr:col>22</xdr:col>
      <xdr:colOff>791027</xdr:colOff>
      <xdr:row>105</xdr:row>
      <xdr:rowOff>206828</xdr:rowOff>
    </xdr:to>
    <xdr:graphicFrame macro="">
      <xdr:nvGraphicFramePr>
        <xdr:cNvPr id="51" name="차트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23</xdr:col>
      <xdr:colOff>0</xdr:colOff>
      <xdr:row>95</xdr:row>
      <xdr:rowOff>0</xdr:rowOff>
    </xdr:from>
    <xdr:to>
      <xdr:col>24</xdr:col>
      <xdr:colOff>850900</xdr:colOff>
      <xdr:row>105</xdr:row>
      <xdr:rowOff>206828</xdr:rowOff>
    </xdr:to>
    <xdr:graphicFrame macro="">
      <xdr:nvGraphicFramePr>
        <xdr:cNvPr id="52" name="차트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7259</xdr:colOff>
      <xdr:row>130</xdr:row>
      <xdr:rowOff>0</xdr:rowOff>
    </xdr:from>
    <xdr:to>
      <xdr:col>5</xdr:col>
      <xdr:colOff>7258</xdr:colOff>
      <xdr:row>141</xdr:row>
      <xdr:rowOff>0</xdr:rowOff>
    </xdr:to>
    <xdr:graphicFrame macro="">
      <xdr:nvGraphicFramePr>
        <xdr:cNvPr id="55" name="차트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0</xdr:colOff>
      <xdr:row>130</xdr:row>
      <xdr:rowOff>0</xdr:rowOff>
    </xdr:from>
    <xdr:to>
      <xdr:col>2</xdr:col>
      <xdr:colOff>812800</xdr:colOff>
      <xdr:row>140</xdr:row>
      <xdr:rowOff>206830</xdr:rowOff>
    </xdr:to>
    <xdr:graphicFrame macro="">
      <xdr:nvGraphicFramePr>
        <xdr:cNvPr id="56" name="차트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xdr:col>
      <xdr:colOff>7257</xdr:colOff>
      <xdr:row>130</xdr:row>
      <xdr:rowOff>0</xdr:rowOff>
    </xdr:from>
    <xdr:to>
      <xdr:col>8</xdr:col>
      <xdr:colOff>791027</xdr:colOff>
      <xdr:row>140</xdr:row>
      <xdr:rowOff>206828</xdr:rowOff>
    </xdr:to>
    <xdr:graphicFrame macro="">
      <xdr:nvGraphicFramePr>
        <xdr:cNvPr id="57" name="차트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7257</xdr:colOff>
      <xdr:row>130</xdr:row>
      <xdr:rowOff>0</xdr:rowOff>
    </xdr:from>
    <xdr:to>
      <xdr:col>7</xdr:col>
      <xdr:colOff>19957</xdr:colOff>
      <xdr:row>140</xdr:row>
      <xdr:rowOff>206828</xdr:rowOff>
    </xdr:to>
    <xdr:graphicFrame macro="">
      <xdr:nvGraphicFramePr>
        <xdr:cNvPr id="58" name="차트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xdr:col>
      <xdr:colOff>7257</xdr:colOff>
      <xdr:row>130</xdr:row>
      <xdr:rowOff>0</xdr:rowOff>
    </xdr:from>
    <xdr:to>
      <xdr:col>10</xdr:col>
      <xdr:colOff>921657</xdr:colOff>
      <xdr:row>140</xdr:row>
      <xdr:rowOff>206828</xdr:rowOff>
    </xdr:to>
    <xdr:graphicFrame macro="">
      <xdr:nvGraphicFramePr>
        <xdr:cNvPr id="59" name="차트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7257</xdr:colOff>
      <xdr:row>130</xdr:row>
      <xdr:rowOff>0</xdr:rowOff>
    </xdr:from>
    <xdr:to>
      <xdr:col>13</xdr:col>
      <xdr:colOff>18142</xdr:colOff>
      <xdr:row>140</xdr:row>
      <xdr:rowOff>206828</xdr:rowOff>
    </xdr:to>
    <xdr:graphicFrame macro="">
      <xdr:nvGraphicFramePr>
        <xdr:cNvPr id="60" name="차트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7257</xdr:colOff>
      <xdr:row>130</xdr:row>
      <xdr:rowOff>0</xdr:rowOff>
    </xdr:from>
    <xdr:to>
      <xdr:col>14</xdr:col>
      <xdr:colOff>986971</xdr:colOff>
      <xdr:row>140</xdr:row>
      <xdr:rowOff>206828</xdr:rowOff>
    </xdr:to>
    <xdr:graphicFrame macro="">
      <xdr:nvGraphicFramePr>
        <xdr:cNvPr id="61" name="차트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15</xdr:col>
      <xdr:colOff>7258</xdr:colOff>
      <xdr:row>130</xdr:row>
      <xdr:rowOff>0</xdr:rowOff>
    </xdr:from>
    <xdr:to>
      <xdr:col>17</xdr:col>
      <xdr:colOff>7258</xdr:colOff>
      <xdr:row>140</xdr:row>
      <xdr:rowOff>206828</xdr:rowOff>
    </xdr:to>
    <xdr:graphicFrame macro="">
      <xdr:nvGraphicFramePr>
        <xdr:cNvPr id="62" name="차트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725713</xdr:colOff>
      <xdr:row>130</xdr:row>
      <xdr:rowOff>0</xdr:rowOff>
    </xdr:from>
    <xdr:to>
      <xdr:col>18</xdr:col>
      <xdr:colOff>812799</xdr:colOff>
      <xdr:row>140</xdr:row>
      <xdr:rowOff>206828</xdr:rowOff>
    </xdr:to>
    <xdr:graphicFrame macro="">
      <xdr:nvGraphicFramePr>
        <xdr:cNvPr id="63" name="차트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19</xdr:col>
      <xdr:colOff>7257</xdr:colOff>
      <xdr:row>130</xdr:row>
      <xdr:rowOff>0</xdr:rowOff>
    </xdr:from>
    <xdr:to>
      <xdr:col>20</xdr:col>
      <xdr:colOff>780142</xdr:colOff>
      <xdr:row>140</xdr:row>
      <xdr:rowOff>206828</xdr:rowOff>
    </xdr:to>
    <xdr:graphicFrame macro="">
      <xdr:nvGraphicFramePr>
        <xdr:cNvPr id="64" name="차트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3</xdr:col>
      <xdr:colOff>7259</xdr:colOff>
      <xdr:row>163</xdr:row>
      <xdr:rowOff>0</xdr:rowOff>
    </xdr:from>
    <xdr:to>
      <xdr:col>5</xdr:col>
      <xdr:colOff>7258</xdr:colOff>
      <xdr:row>174</xdr:row>
      <xdr:rowOff>0</xdr:rowOff>
    </xdr:to>
    <xdr:graphicFrame macro="">
      <xdr:nvGraphicFramePr>
        <xdr:cNvPr id="66" name="차트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xdr:col>
      <xdr:colOff>0</xdr:colOff>
      <xdr:row>163</xdr:row>
      <xdr:rowOff>0</xdr:rowOff>
    </xdr:from>
    <xdr:to>
      <xdr:col>2</xdr:col>
      <xdr:colOff>812800</xdr:colOff>
      <xdr:row>173</xdr:row>
      <xdr:rowOff>206830</xdr:rowOff>
    </xdr:to>
    <xdr:graphicFrame macro="">
      <xdr:nvGraphicFramePr>
        <xdr:cNvPr id="67" name="차트 6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7</xdr:col>
      <xdr:colOff>7257</xdr:colOff>
      <xdr:row>163</xdr:row>
      <xdr:rowOff>0</xdr:rowOff>
    </xdr:from>
    <xdr:to>
      <xdr:col>8</xdr:col>
      <xdr:colOff>791027</xdr:colOff>
      <xdr:row>173</xdr:row>
      <xdr:rowOff>206828</xdr:rowOff>
    </xdr:to>
    <xdr:graphicFrame macro="">
      <xdr:nvGraphicFramePr>
        <xdr:cNvPr id="68" name="차트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5</xdr:col>
      <xdr:colOff>7257</xdr:colOff>
      <xdr:row>163</xdr:row>
      <xdr:rowOff>0</xdr:rowOff>
    </xdr:from>
    <xdr:to>
      <xdr:col>7</xdr:col>
      <xdr:colOff>19957</xdr:colOff>
      <xdr:row>173</xdr:row>
      <xdr:rowOff>206828</xdr:rowOff>
    </xdr:to>
    <xdr:graphicFrame macro="">
      <xdr:nvGraphicFramePr>
        <xdr:cNvPr id="69" name="차트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9</xdr:col>
      <xdr:colOff>7257</xdr:colOff>
      <xdr:row>163</xdr:row>
      <xdr:rowOff>0</xdr:rowOff>
    </xdr:from>
    <xdr:to>
      <xdr:col>10</xdr:col>
      <xdr:colOff>921657</xdr:colOff>
      <xdr:row>173</xdr:row>
      <xdr:rowOff>206828</xdr:rowOff>
    </xdr:to>
    <xdr:graphicFrame macro="">
      <xdr:nvGraphicFramePr>
        <xdr:cNvPr id="70" name="차트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11</xdr:col>
      <xdr:colOff>7257</xdr:colOff>
      <xdr:row>163</xdr:row>
      <xdr:rowOff>0</xdr:rowOff>
    </xdr:from>
    <xdr:to>
      <xdr:col>13</xdr:col>
      <xdr:colOff>18142</xdr:colOff>
      <xdr:row>173</xdr:row>
      <xdr:rowOff>206828</xdr:rowOff>
    </xdr:to>
    <xdr:graphicFrame macro="">
      <xdr:nvGraphicFramePr>
        <xdr:cNvPr id="71" name="차트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7257</xdr:colOff>
      <xdr:row>163</xdr:row>
      <xdr:rowOff>0</xdr:rowOff>
    </xdr:from>
    <xdr:to>
      <xdr:col>14</xdr:col>
      <xdr:colOff>986971</xdr:colOff>
      <xdr:row>173</xdr:row>
      <xdr:rowOff>206828</xdr:rowOff>
    </xdr:to>
    <xdr:graphicFrame macro="">
      <xdr:nvGraphicFramePr>
        <xdr:cNvPr id="72" name="차트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15</xdr:col>
      <xdr:colOff>7258</xdr:colOff>
      <xdr:row>163</xdr:row>
      <xdr:rowOff>0</xdr:rowOff>
    </xdr:from>
    <xdr:to>
      <xdr:col>17</xdr:col>
      <xdr:colOff>7258</xdr:colOff>
      <xdr:row>173</xdr:row>
      <xdr:rowOff>206828</xdr:rowOff>
    </xdr:to>
    <xdr:graphicFrame macro="">
      <xdr:nvGraphicFramePr>
        <xdr:cNvPr id="73" name="차트 7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16</xdr:col>
      <xdr:colOff>725713</xdr:colOff>
      <xdr:row>163</xdr:row>
      <xdr:rowOff>0</xdr:rowOff>
    </xdr:from>
    <xdr:to>
      <xdr:col>18</xdr:col>
      <xdr:colOff>812799</xdr:colOff>
      <xdr:row>173</xdr:row>
      <xdr:rowOff>206828</xdr:rowOff>
    </xdr:to>
    <xdr:graphicFrame macro="">
      <xdr:nvGraphicFramePr>
        <xdr:cNvPr id="74" name="차트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19</xdr:col>
      <xdr:colOff>7257</xdr:colOff>
      <xdr:row>163</xdr:row>
      <xdr:rowOff>0</xdr:rowOff>
    </xdr:from>
    <xdr:to>
      <xdr:col>20</xdr:col>
      <xdr:colOff>780142</xdr:colOff>
      <xdr:row>173</xdr:row>
      <xdr:rowOff>206828</xdr:rowOff>
    </xdr:to>
    <xdr:graphicFrame macro="">
      <xdr:nvGraphicFramePr>
        <xdr:cNvPr id="75" name="차트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21</xdr:col>
      <xdr:colOff>3627</xdr:colOff>
      <xdr:row>163</xdr:row>
      <xdr:rowOff>0</xdr:rowOff>
    </xdr:from>
    <xdr:to>
      <xdr:col>22</xdr:col>
      <xdr:colOff>791027</xdr:colOff>
      <xdr:row>173</xdr:row>
      <xdr:rowOff>206828</xdr:rowOff>
    </xdr:to>
    <xdr:graphicFrame macro="">
      <xdr:nvGraphicFramePr>
        <xdr:cNvPr id="76" name="차트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3</xdr:col>
      <xdr:colOff>7259</xdr:colOff>
      <xdr:row>198</xdr:row>
      <xdr:rowOff>0</xdr:rowOff>
    </xdr:from>
    <xdr:to>
      <xdr:col>5</xdr:col>
      <xdr:colOff>7258</xdr:colOff>
      <xdr:row>208</xdr:row>
      <xdr:rowOff>192316</xdr:rowOff>
    </xdr:to>
    <xdr:graphicFrame macro="">
      <xdr:nvGraphicFramePr>
        <xdr:cNvPr id="77" name="차트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xdr:col>
      <xdr:colOff>0</xdr:colOff>
      <xdr:row>198</xdr:row>
      <xdr:rowOff>0</xdr:rowOff>
    </xdr:from>
    <xdr:to>
      <xdr:col>2</xdr:col>
      <xdr:colOff>812800</xdr:colOff>
      <xdr:row>208</xdr:row>
      <xdr:rowOff>181430</xdr:rowOff>
    </xdr:to>
    <xdr:graphicFrame macro="">
      <xdr:nvGraphicFramePr>
        <xdr:cNvPr id="78" name="차트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7</xdr:col>
      <xdr:colOff>7257</xdr:colOff>
      <xdr:row>198</xdr:row>
      <xdr:rowOff>0</xdr:rowOff>
    </xdr:from>
    <xdr:to>
      <xdr:col>8</xdr:col>
      <xdr:colOff>791027</xdr:colOff>
      <xdr:row>208</xdr:row>
      <xdr:rowOff>181428</xdr:rowOff>
    </xdr:to>
    <xdr:graphicFrame macro="">
      <xdr:nvGraphicFramePr>
        <xdr:cNvPr id="79" name="차트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5</xdr:col>
      <xdr:colOff>7257</xdr:colOff>
      <xdr:row>198</xdr:row>
      <xdr:rowOff>0</xdr:rowOff>
    </xdr:from>
    <xdr:to>
      <xdr:col>7</xdr:col>
      <xdr:colOff>19957</xdr:colOff>
      <xdr:row>208</xdr:row>
      <xdr:rowOff>181428</xdr:rowOff>
    </xdr:to>
    <xdr:graphicFrame macro="">
      <xdr:nvGraphicFramePr>
        <xdr:cNvPr id="80" name="차트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9</xdr:col>
      <xdr:colOff>7257</xdr:colOff>
      <xdr:row>198</xdr:row>
      <xdr:rowOff>0</xdr:rowOff>
    </xdr:from>
    <xdr:to>
      <xdr:col>10</xdr:col>
      <xdr:colOff>921657</xdr:colOff>
      <xdr:row>208</xdr:row>
      <xdr:rowOff>181428</xdr:rowOff>
    </xdr:to>
    <xdr:graphicFrame macro="">
      <xdr:nvGraphicFramePr>
        <xdr:cNvPr id="81" name="차트 8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11</xdr:col>
      <xdr:colOff>7257</xdr:colOff>
      <xdr:row>198</xdr:row>
      <xdr:rowOff>0</xdr:rowOff>
    </xdr:from>
    <xdr:to>
      <xdr:col>13</xdr:col>
      <xdr:colOff>18142</xdr:colOff>
      <xdr:row>208</xdr:row>
      <xdr:rowOff>181428</xdr:rowOff>
    </xdr:to>
    <xdr:graphicFrame macro="">
      <xdr:nvGraphicFramePr>
        <xdr:cNvPr id="82" name="차트 8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7257</xdr:colOff>
      <xdr:row>198</xdr:row>
      <xdr:rowOff>0</xdr:rowOff>
    </xdr:from>
    <xdr:to>
      <xdr:col>14</xdr:col>
      <xdr:colOff>986971</xdr:colOff>
      <xdr:row>208</xdr:row>
      <xdr:rowOff>181428</xdr:rowOff>
    </xdr:to>
    <xdr:graphicFrame macro="">
      <xdr:nvGraphicFramePr>
        <xdr:cNvPr id="83" name="차트 8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23</xdr:col>
      <xdr:colOff>0</xdr:colOff>
      <xdr:row>163</xdr:row>
      <xdr:rowOff>0</xdr:rowOff>
    </xdr:from>
    <xdr:to>
      <xdr:col>24</xdr:col>
      <xdr:colOff>850900</xdr:colOff>
      <xdr:row>173</xdr:row>
      <xdr:rowOff>206828</xdr:rowOff>
    </xdr:to>
    <xdr:graphicFrame macro="">
      <xdr:nvGraphicFramePr>
        <xdr:cNvPr id="88" name="차트 8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82"/>
  <sheetViews>
    <sheetView zoomScale="70" zoomScaleNormal="70" workbookViewId="0">
      <selection activeCell="X21" sqref="X21"/>
    </sheetView>
  </sheetViews>
  <sheetFormatPr defaultRowHeight="16.5" x14ac:dyDescent="0.3"/>
  <cols>
    <col min="1" max="1" width="1.75" style="53" customWidth="1"/>
    <col min="2" max="3" width="8.75" style="53" customWidth="1"/>
    <col min="4" max="29" width="8.75" style="53"/>
    <col min="30" max="30" width="8.75" style="53" customWidth="1"/>
  </cols>
  <sheetData>
    <row r="1" spans="2:30" ht="17.25" thickBot="1" x14ac:dyDescent="0.35"/>
    <row r="2" spans="2:30" ht="17.25" thickTop="1" x14ac:dyDescent="0.3">
      <c r="B2" s="390" t="s">
        <v>38</v>
      </c>
      <c r="C2" s="391"/>
      <c r="D2" s="391"/>
      <c r="E2" s="391"/>
      <c r="F2" s="391"/>
      <c r="G2" s="391"/>
      <c r="H2" s="391"/>
      <c r="I2" s="391"/>
      <c r="J2" s="391"/>
      <c r="K2" s="391"/>
      <c r="L2" s="391"/>
      <c r="M2" s="391"/>
      <c r="N2" s="391"/>
      <c r="O2" s="391"/>
      <c r="P2" s="391"/>
      <c r="Q2" s="391"/>
      <c r="R2" s="391"/>
      <c r="S2" s="391"/>
      <c r="T2" s="391"/>
      <c r="U2" s="391"/>
      <c r="V2" s="391"/>
      <c r="W2" s="391"/>
      <c r="X2" s="391"/>
      <c r="Y2" s="391"/>
      <c r="Z2" s="391"/>
      <c r="AA2" s="391"/>
      <c r="AB2" s="391"/>
      <c r="AC2" s="391"/>
      <c r="AD2" s="392"/>
    </row>
    <row r="3" spans="2:30" x14ac:dyDescent="0.3">
      <c r="B3" s="393"/>
      <c r="C3" s="394"/>
      <c r="D3" s="394"/>
      <c r="E3" s="394"/>
      <c r="F3" s="394"/>
      <c r="G3" s="394"/>
      <c r="H3" s="394"/>
      <c r="I3" s="394"/>
      <c r="J3" s="394"/>
      <c r="K3" s="394"/>
      <c r="L3" s="394"/>
      <c r="M3" s="394"/>
      <c r="N3" s="394"/>
      <c r="O3" s="394"/>
      <c r="P3" s="394"/>
      <c r="Q3" s="394"/>
      <c r="R3" s="394"/>
      <c r="S3" s="394"/>
      <c r="T3" s="394"/>
      <c r="U3" s="394"/>
      <c r="V3" s="394"/>
      <c r="W3" s="394"/>
      <c r="X3" s="394"/>
      <c r="Y3" s="394"/>
      <c r="Z3" s="394"/>
      <c r="AA3" s="394"/>
      <c r="AB3" s="394"/>
      <c r="AC3" s="394"/>
      <c r="AD3" s="395"/>
    </row>
    <row r="4" spans="2:30" x14ac:dyDescent="0.3">
      <c r="B4" s="393"/>
      <c r="C4" s="394"/>
      <c r="D4" s="394"/>
      <c r="E4" s="394"/>
      <c r="F4" s="394"/>
      <c r="G4" s="394"/>
      <c r="H4" s="394"/>
      <c r="I4" s="394"/>
      <c r="J4" s="394"/>
      <c r="K4" s="394"/>
      <c r="L4" s="394"/>
      <c r="M4" s="394"/>
      <c r="N4" s="394"/>
      <c r="O4" s="394"/>
      <c r="P4" s="394"/>
      <c r="Q4" s="394"/>
      <c r="R4" s="394"/>
      <c r="S4" s="394"/>
      <c r="T4" s="394"/>
      <c r="U4" s="394"/>
      <c r="V4" s="394"/>
      <c r="W4" s="394"/>
      <c r="X4" s="394"/>
      <c r="Y4" s="394"/>
      <c r="Z4" s="394"/>
      <c r="AA4" s="394"/>
      <c r="AB4" s="394"/>
      <c r="AC4" s="394"/>
      <c r="AD4" s="395"/>
    </row>
    <row r="5" spans="2:30" x14ac:dyDescent="0.3">
      <c r="B5" s="393"/>
      <c r="C5" s="394"/>
      <c r="D5" s="394"/>
      <c r="E5" s="394"/>
      <c r="F5" s="394"/>
      <c r="G5" s="394"/>
      <c r="H5" s="394"/>
      <c r="I5" s="394"/>
      <c r="J5" s="394"/>
      <c r="K5" s="394"/>
      <c r="L5" s="394"/>
      <c r="M5" s="394"/>
      <c r="N5" s="394"/>
      <c r="O5" s="394"/>
      <c r="P5" s="394"/>
      <c r="Q5" s="394"/>
      <c r="R5" s="394"/>
      <c r="S5" s="394"/>
      <c r="T5" s="394"/>
      <c r="U5" s="394"/>
      <c r="V5" s="394"/>
      <c r="W5" s="394"/>
      <c r="X5" s="394"/>
      <c r="Y5" s="394"/>
      <c r="Z5" s="394"/>
      <c r="AA5" s="394"/>
      <c r="AB5" s="394"/>
      <c r="AC5" s="394"/>
      <c r="AD5" s="395"/>
    </row>
    <row r="6" spans="2:30" ht="17.25" thickBot="1" x14ac:dyDescent="0.35">
      <c r="B6" s="396"/>
      <c r="C6" s="397"/>
      <c r="D6" s="397"/>
      <c r="E6" s="397"/>
      <c r="F6" s="397"/>
      <c r="G6" s="397"/>
      <c r="H6" s="397"/>
      <c r="I6" s="397"/>
      <c r="J6" s="397"/>
      <c r="K6" s="397"/>
      <c r="L6" s="397"/>
      <c r="M6" s="397"/>
      <c r="N6" s="397"/>
      <c r="O6" s="397"/>
      <c r="P6" s="397"/>
      <c r="Q6" s="397"/>
      <c r="R6" s="397"/>
      <c r="S6" s="397"/>
      <c r="T6" s="397"/>
      <c r="U6" s="397"/>
      <c r="V6" s="397"/>
      <c r="W6" s="397"/>
      <c r="X6" s="397"/>
      <c r="Y6" s="397"/>
      <c r="Z6" s="397"/>
      <c r="AA6" s="397"/>
      <c r="AB6" s="397"/>
      <c r="AC6" s="397"/>
      <c r="AD6" s="398"/>
    </row>
    <row r="7" spans="2:30" ht="25.15" customHeight="1" thickTop="1" thickBot="1" x14ac:dyDescent="0.35">
      <c r="B7" s="400" t="s">
        <v>318</v>
      </c>
      <c r="C7" s="401"/>
      <c r="D7" s="401"/>
      <c r="E7" s="401"/>
      <c r="F7" s="401"/>
      <c r="G7" s="401"/>
      <c r="H7" s="401"/>
      <c r="I7" s="401"/>
      <c r="J7" s="401"/>
      <c r="K7" s="401"/>
      <c r="L7" s="401"/>
      <c r="M7" s="401"/>
      <c r="N7" s="401"/>
      <c r="O7" s="401"/>
      <c r="P7" s="401"/>
      <c r="Q7" s="401"/>
      <c r="R7" s="301" t="s">
        <v>319</v>
      </c>
      <c r="S7" s="301" t="s">
        <v>320</v>
      </c>
      <c r="T7" s="301" t="s">
        <v>321</v>
      </c>
      <c r="U7" s="301" t="s">
        <v>322</v>
      </c>
      <c r="V7" s="302" t="s">
        <v>323</v>
      </c>
      <c r="W7" s="301" t="s">
        <v>321</v>
      </c>
      <c r="X7" s="301" t="s">
        <v>322</v>
      </c>
      <c r="Y7" s="302" t="s">
        <v>323</v>
      </c>
      <c r="Z7" s="301" t="s">
        <v>321</v>
      </c>
      <c r="AA7" s="301" t="s">
        <v>322</v>
      </c>
      <c r="AB7" s="302" t="s">
        <v>323</v>
      </c>
      <c r="AC7" s="301" t="s">
        <v>321</v>
      </c>
      <c r="AD7" s="303" t="s">
        <v>322</v>
      </c>
    </row>
    <row r="8" spans="2:30" s="53" customFormat="1" ht="25.15" customHeight="1" thickBot="1" x14ac:dyDescent="0.35">
      <c r="B8" s="295" t="s">
        <v>19</v>
      </c>
      <c r="C8" s="399">
        <v>43936</v>
      </c>
      <c r="D8" s="399"/>
      <c r="E8" s="399"/>
      <c r="F8" s="399"/>
      <c r="G8" s="399"/>
      <c r="H8" s="399"/>
      <c r="I8" s="399"/>
      <c r="J8" s="399"/>
      <c r="K8" s="399"/>
      <c r="L8" s="399"/>
      <c r="M8" s="399"/>
      <c r="N8" s="399"/>
      <c r="O8" s="399"/>
      <c r="P8" s="399"/>
      <c r="Q8" s="399"/>
      <c r="R8" s="296" t="s">
        <v>314</v>
      </c>
      <c r="S8" s="297" t="s">
        <v>313</v>
      </c>
      <c r="T8" s="345" t="s">
        <v>358</v>
      </c>
      <c r="U8" s="345" t="s">
        <v>358</v>
      </c>
      <c r="V8" s="297" t="s">
        <v>304</v>
      </c>
      <c r="W8" s="305" t="s">
        <v>316</v>
      </c>
      <c r="X8" s="305" t="s">
        <v>316</v>
      </c>
      <c r="Y8" s="297" t="s">
        <v>307</v>
      </c>
      <c r="Z8" s="305" t="s">
        <v>316</v>
      </c>
      <c r="AA8" s="305" t="s">
        <v>316</v>
      </c>
      <c r="AB8" s="297" t="s">
        <v>310</v>
      </c>
      <c r="AC8" s="296" t="s">
        <v>314</v>
      </c>
      <c r="AD8" s="305" t="s">
        <v>316</v>
      </c>
    </row>
    <row r="9" spans="2:30" s="53" customFormat="1" ht="25.15" customHeight="1" thickBot="1" x14ac:dyDescent="0.35">
      <c r="B9" s="295" t="s">
        <v>302</v>
      </c>
      <c r="C9" s="304">
        <v>1</v>
      </c>
      <c r="D9" s="304">
        <v>2</v>
      </c>
      <c r="E9" s="304">
        <v>3</v>
      </c>
      <c r="F9" s="304">
        <v>4</v>
      </c>
      <c r="G9" s="304">
        <v>5</v>
      </c>
      <c r="H9" s="304">
        <v>6</v>
      </c>
      <c r="I9" s="304">
        <v>7</v>
      </c>
      <c r="J9" s="304">
        <v>8</v>
      </c>
      <c r="K9" s="304">
        <v>9</v>
      </c>
      <c r="L9" s="304">
        <v>10</v>
      </c>
      <c r="M9" s="304">
        <v>11</v>
      </c>
      <c r="N9" s="304">
        <v>12</v>
      </c>
      <c r="O9" s="304">
        <v>13</v>
      </c>
      <c r="P9" s="304">
        <v>14</v>
      </c>
      <c r="Q9" s="304">
        <v>15</v>
      </c>
      <c r="R9" s="300" t="s">
        <v>315</v>
      </c>
      <c r="S9" s="297" t="s">
        <v>317</v>
      </c>
      <c r="T9" s="305" t="s">
        <v>316</v>
      </c>
      <c r="U9" s="305" t="s">
        <v>316</v>
      </c>
      <c r="V9" s="297" t="s">
        <v>305</v>
      </c>
      <c r="W9" s="296" t="s">
        <v>314</v>
      </c>
      <c r="X9" s="305" t="s">
        <v>316</v>
      </c>
      <c r="Y9" s="297" t="s">
        <v>308</v>
      </c>
      <c r="Z9" s="296" t="s">
        <v>314</v>
      </c>
      <c r="AA9" s="305" t="s">
        <v>316</v>
      </c>
      <c r="AB9" s="297" t="s">
        <v>311</v>
      </c>
      <c r="AC9" s="305" t="s">
        <v>316</v>
      </c>
      <c r="AD9" s="305" t="s">
        <v>316</v>
      </c>
    </row>
    <row r="10" spans="2:30" s="53" customFormat="1" ht="25.15" customHeight="1" thickBot="1" x14ac:dyDescent="0.35">
      <c r="B10" s="295" t="s">
        <v>303</v>
      </c>
      <c r="C10" s="304">
        <v>1</v>
      </c>
      <c r="D10" s="304">
        <v>2</v>
      </c>
      <c r="E10" s="304">
        <v>3</v>
      </c>
      <c r="F10" s="304">
        <v>4</v>
      </c>
      <c r="G10" s="304">
        <v>5</v>
      </c>
      <c r="H10" s="304">
        <v>6</v>
      </c>
      <c r="I10" s="304">
        <v>7</v>
      </c>
      <c r="J10" s="304">
        <v>8</v>
      </c>
      <c r="K10" s="304">
        <v>9</v>
      </c>
      <c r="L10" s="304">
        <v>10</v>
      </c>
      <c r="M10" s="304">
        <v>11</v>
      </c>
      <c r="N10" s="304">
        <v>12</v>
      </c>
      <c r="O10" s="304">
        <v>13</v>
      </c>
      <c r="P10" s="304">
        <v>14</v>
      </c>
      <c r="Q10" s="304">
        <v>15</v>
      </c>
      <c r="R10" s="305" t="s">
        <v>316</v>
      </c>
      <c r="S10" s="297" t="s">
        <v>367</v>
      </c>
      <c r="T10" s="402" t="s">
        <v>316</v>
      </c>
      <c r="U10" s="403"/>
      <c r="V10" s="297" t="s">
        <v>306</v>
      </c>
      <c r="W10" s="296" t="s">
        <v>314</v>
      </c>
      <c r="X10" s="305" t="s">
        <v>316</v>
      </c>
      <c r="Y10" s="297" t="s">
        <v>309</v>
      </c>
      <c r="Z10" s="296" t="s">
        <v>314</v>
      </c>
      <c r="AA10" s="305" t="s">
        <v>316</v>
      </c>
      <c r="AB10" s="297" t="s">
        <v>312</v>
      </c>
      <c r="AC10" s="296" t="s">
        <v>314</v>
      </c>
      <c r="AD10" s="305" t="s">
        <v>316</v>
      </c>
    </row>
    <row r="11" spans="2:30" s="53" customFormat="1" ht="25.15" customHeight="1" thickTop="1" thickBot="1" x14ac:dyDescent="0.35">
      <c r="B11" s="400" t="s">
        <v>318</v>
      </c>
      <c r="C11" s="401"/>
      <c r="D11" s="401"/>
      <c r="E11" s="401"/>
      <c r="F11" s="401"/>
      <c r="G11" s="401"/>
      <c r="H11" s="401"/>
      <c r="I11" s="401"/>
      <c r="J11" s="401"/>
      <c r="K11" s="401"/>
      <c r="L11" s="401"/>
      <c r="M11" s="401"/>
      <c r="N11" s="401"/>
      <c r="O11" s="401"/>
      <c r="P11" s="401"/>
      <c r="Q11" s="401"/>
      <c r="R11" s="301" t="s">
        <v>319</v>
      </c>
      <c r="S11" s="301" t="s">
        <v>320</v>
      </c>
      <c r="T11" s="301" t="s">
        <v>321</v>
      </c>
      <c r="U11" s="301" t="s">
        <v>322</v>
      </c>
      <c r="V11" s="302" t="s">
        <v>323</v>
      </c>
      <c r="W11" s="301" t="s">
        <v>321</v>
      </c>
      <c r="X11" s="301" t="s">
        <v>322</v>
      </c>
      <c r="Y11" s="302" t="s">
        <v>323</v>
      </c>
      <c r="Z11" s="301" t="s">
        <v>321</v>
      </c>
      <c r="AA11" s="301" t="s">
        <v>322</v>
      </c>
      <c r="AB11" s="302" t="s">
        <v>323</v>
      </c>
      <c r="AC11" s="301" t="s">
        <v>321</v>
      </c>
      <c r="AD11" s="303" t="s">
        <v>322</v>
      </c>
    </row>
    <row r="12" spans="2:30" s="53" customFormat="1" ht="25.15" customHeight="1" thickBot="1" x14ac:dyDescent="0.35">
      <c r="B12" s="295" t="s">
        <v>19</v>
      </c>
      <c r="C12" s="399">
        <v>43938</v>
      </c>
      <c r="D12" s="399"/>
      <c r="E12" s="399"/>
      <c r="F12" s="399"/>
      <c r="G12" s="399"/>
      <c r="H12" s="399"/>
      <c r="I12" s="399"/>
      <c r="J12" s="399"/>
      <c r="K12" s="399"/>
      <c r="L12" s="399"/>
      <c r="M12" s="399"/>
      <c r="N12" s="399"/>
      <c r="O12" s="399"/>
      <c r="P12" s="399"/>
      <c r="Q12" s="399"/>
      <c r="R12" s="296" t="s">
        <v>314</v>
      </c>
      <c r="S12" s="297" t="s">
        <v>313</v>
      </c>
      <c r="T12" s="296" t="s">
        <v>314</v>
      </c>
      <c r="U12" s="296" t="s">
        <v>314</v>
      </c>
      <c r="V12" s="297" t="s">
        <v>304</v>
      </c>
      <c r="W12" s="305" t="s">
        <v>316</v>
      </c>
      <c r="X12" s="305" t="s">
        <v>316</v>
      </c>
      <c r="Y12" s="297" t="s">
        <v>307</v>
      </c>
      <c r="Z12" s="305" t="s">
        <v>316</v>
      </c>
      <c r="AA12" s="296" t="s">
        <v>314</v>
      </c>
      <c r="AB12" s="297" t="s">
        <v>310</v>
      </c>
      <c r="AC12" s="305" t="s">
        <v>316</v>
      </c>
      <c r="AD12" s="296" t="s">
        <v>314</v>
      </c>
    </row>
    <row r="13" spans="2:30" s="53" customFormat="1" ht="25.15" customHeight="1" thickBot="1" x14ac:dyDescent="0.35">
      <c r="B13" s="295" t="s">
        <v>302</v>
      </c>
      <c r="C13" s="304">
        <v>1</v>
      </c>
      <c r="D13" s="304">
        <v>2</v>
      </c>
      <c r="E13" s="304">
        <v>3</v>
      </c>
      <c r="F13" s="304">
        <v>4</v>
      </c>
      <c r="G13" s="304">
        <v>5</v>
      </c>
      <c r="H13" s="304">
        <v>6</v>
      </c>
      <c r="I13" s="304">
        <v>7</v>
      </c>
      <c r="J13" s="304">
        <v>8</v>
      </c>
      <c r="K13" s="304">
        <v>9</v>
      </c>
      <c r="L13" s="304">
        <v>10</v>
      </c>
      <c r="M13" s="304">
        <v>11</v>
      </c>
      <c r="N13" s="304">
        <v>12</v>
      </c>
      <c r="O13" s="304">
        <v>13</v>
      </c>
      <c r="P13" s="304">
        <v>14</v>
      </c>
      <c r="Q13" s="304">
        <v>15</v>
      </c>
      <c r="R13" s="300" t="s">
        <v>315</v>
      </c>
      <c r="S13" s="297" t="s">
        <v>317</v>
      </c>
      <c r="T13" s="305" t="s">
        <v>316</v>
      </c>
      <c r="U13" s="296" t="s">
        <v>314</v>
      </c>
      <c r="V13" s="297" t="s">
        <v>305</v>
      </c>
      <c r="W13" s="296" t="s">
        <v>314</v>
      </c>
      <c r="X13" s="305" t="s">
        <v>316</v>
      </c>
      <c r="Y13" s="297" t="s">
        <v>308</v>
      </c>
      <c r="Z13" s="305" t="s">
        <v>316</v>
      </c>
      <c r="AA13" s="296" t="s">
        <v>314</v>
      </c>
      <c r="AB13" s="297" t="s">
        <v>311</v>
      </c>
      <c r="AC13" s="305" t="s">
        <v>316</v>
      </c>
      <c r="AD13" s="296" t="s">
        <v>314</v>
      </c>
    </row>
    <row r="14" spans="2:30" s="53" customFormat="1" ht="25.15" customHeight="1" thickBot="1" x14ac:dyDescent="0.35">
      <c r="B14" s="295" t="s">
        <v>303</v>
      </c>
      <c r="C14" s="304">
        <v>1</v>
      </c>
      <c r="D14" s="304">
        <v>2</v>
      </c>
      <c r="E14" s="304">
        <v>3</v>
      </c>
      <c r="F14" s="304">
        <v>4</v>
      </c>
      <c r="G14" s="304">
        <v>5</v>
      </c>
      <c r="H14" s="304">
        <v>6</v>
      </c>
      <c r="I14" s="304">
        <v>7</v>
      </c>
      <c r="J14" s="304">
        <v>8</v>
      </c>
      <c r="K14" s="304">
        <v>9</v>
      </c>
      <c r="L14" s="304">
        <v>10</v>
      </c>
      <c r="M14" s="304">
        <v>11</v>
      </c>
      <c r="N14" s="304">
        <v>12</v>
      </c>
      <c r="O14" s="304">
        <v>13</v>
      </c>
      <c r="P14" s="304">
        <v>14</v>
      </c>
      <c r="Q14" s="304">
        <v>15</v>
      </c>
      <c r="R14" s="305" t="s">
        <v>316</v>
      </c>
      <c r="S14" s="297" t="s">
        <v>367</v>
      </c>
      <c r="T14" s="402" t="s">
        <v>316</v>
      </c>
      <c r="U14" s="403"/>
      <c r="V14" s="297" t="s">
        <v>306</v>
      </c>
      <c r="W14" s="305" t="s">
        <v>316</v>
      </c>
      <c r="X14" s="296" t="s">
        <v>314</v>
      </c>
      <c r="Y14" s="297" t="s">
        <v>309</v>
      </c>
      <c r="Z14" s="305" t="s">
        <v>316</v>
      </c>
      <c r="AA14" s="296" t="s">
        <v>314</v>
      </c>
      <c r="AB14" s="297" t="s">
        <v>312</v>
      </c>
      <c r="AC14" s="305" t="s">
        <v>316</v>
      </c>
      <c r="AD14" s="296" t="s">
        <v>314</v>
      </c>
    </row>
    <row r="15" spans="2:30" s="53" customFormat="1" ht="25.15" customHeight="1" thickTop="1" thickBot="1" x14ac:dyDescent="0.35">
      <c r="B15" s="400" t="s">
        <v>318</v>
      </c>
      <c r="C15" s="401"/>
      <c r="D15" s="401"/>
      <c r="E15" s="401"/>
      <c r="F15" s="401"/>
      <c r="G15" s="401"/>
      <c r="H15" s="401"/>
      <c r="I15" s="401"/>
      <c r="J15" s="401"/>
      <c r="K15" s="401"/>
      <c r="L15" s="401"/>
      <c r="M15" s="401"/>
      <c r="N15" s="401"/>
      <c r="O15" s="401"/>
      <c r="P15" s="401"/>
      <c r="Q15" s="401"/>
      <c r="R15" s="301" t="s">
        <v>319</v>
      </c>
      <c r="S15" s="301" t="s">
        <v>320</v>
      </c>
      <c r="T15" s="301" t="s">
        <v>321</v>
      </c>
      <c r="U15" s="301" t="s">
        <v>322</v>
      </c>
      <c r="V15" s="302" t="s">
        <v>323</v>
      </c>
      <c r="W15" s="301" t="s">
        <v>321</v>
      </c>
      <c r="X15" s="301" t="s">
        <v>322</v>
      </c>
      <c r="Y15" s="302" t="s">
        <v>323</v>
      </c>
      <c r="Z15" s="301" t="s">
        <v>321</v>
      </c>
      <c r="AA15" s="301" t="s">
        <v>322</v>
      </c>
      <c r="AB15" s="302" t="s">
        <v>323</v>
      </c>
      <c r="AC15" s="301" t="s">
        <v>321</v>
      </c>
      <c r="AD15" s="303" t="s">
        <v>322</v>
      </c>
    </row>
    <row r="16" spans="2:30" s="53" customFormat="1" ht="25.15" customHeight="1" thickBot="1" x14ac:dyDescent="0.35">
      <c r="B16" s="295" t="s">
        <v>19</v>
      </c>
      <c r="C16" s="399">
        <v>43941</v>
      </c>
      <c r="D16" s="399"/>
      <c r="E16" s="399"/>
      <c r="F16" s="399"/>
      <c r="G16" s="399"/>
      <c r="H16" s="399"/>
      <c r="I16" s="399"/>
      <c r="J16" s="399"/>
      <c r="K16" s="399"/>
      <c r="L16" s="399"/>
      <c r="M16" s="399"/>
      <c r="N16" s="399"/>
      <c r="O16" s="399"/>
      <c r="P16" s="399"/>
      <c r="Q16" s="399"/>
      <c r="R16" s="296" t="s">
        <v>314</v>
      </c>
      <c r="S16" s="297" t="s">
        <v>313</v>
      </c>
      <c r="T16" s="305" t="s">
        <v>316</v>
      </c>
      <c r="U16" s="298"/>
      <c r="V16" s="297" t="s">
        <v>304</v>
      </c>
      <c r="W16" s="305" t="s">
        <v>316</v>
      </c>
      <c r="X16" s="297"/>
      <c r="Y16" s="297" t="s">
        <v>307</v>
      </c>
      <c r="Z16" s="305" t="s">
        <v>316</v>
      </c>
      <c r="AA16" s="297"/>
      <c r="AB16" s="297" t="s">
        <v>310</v>
      </c>
      <c r="AC16" s="305" t="s">
        <v>316</v>
      </c>
      <c r="AD16" s="299"/>
    </row>
    <row r="17" spans="2:30" s="53" customFormat="1" ht="25.15" customHeight="1" thickBot="1" x14ac:dyDescent="0.35">
      <c r="B17" s="295" t="s">
        <v>302</v>
      </c>
      <c r="C17" s="304">
        <v>1</v>
      </c>
      <c r="D17" s="304">
        <v>2</v>
      </c>
      <c r="E17" s="304">
        <v>3</v>
      </c>
      <c r="F17" s="304">
        <v>4</v>
      </c>
      <c r="G17" s="304">
        <v>5</v>
      </c>
      <c r="H17" s="304">
        <v>6</v>
      </c>
      <c r="I17" s="304">
        <v>7</v>
      </c>
      <c r="J17" s="304">
        <v>8</v>
      </c>
      <c r="K17" s="304">
        <v>9</v>
      </c>
      <c r="L17" s="304">
        <v>10</v>
      </c>
      <c r="M17" s="304">
        <v>11</v>
      </c>
      <c r="N17" s="304">
        <v>12</v>
      </c>
      <c r="O17" s="304">
        <v>13</v>
      </c>
      <c r="P17" s="304">
        <v>14</v>
      </c>
      <c r="Q17" s="304">
        <v>15</v>
      </c>
      <c r="R17" s="300" t="s">
        <v>366</v>
      </c>
      <c r="S17" s="297" t="s">
        <v>317</v>
      </c>
      <c r="T17" s="305" t="s">
        <v>316</v>
      </c>
      <c r="U17" s="298"/>
      <c r="V17" s="297" t="s">
        <v>305</v>
      </c>
      <c r="W17" s="296" t="s">
        <v>314</v>
      </c>
      <c r="X17" s="297"/>
      <c r="Y17" s="297" t="s">
        <v>308</v>
      </c>
      <c r="Z17" s="305" t="s">
        <v>316</v>
      </c>
      <c r="AA17" s="297"/>
      <c r="AB17" s="297" t="s">
        <v>311</v>
      </c>
      <c r="AC17" s="305" t="s">
        <v>316</v>
      </c>
      <c r="AD17" s="299"/>
    </row>
    <row r="18" spans="2:30" s="53" customFormat="1" ht="25.15" customHeight="1" thickBot="1" x14ac:dyDescent="0.35">
      <c r="B18" s="295" t="s">
        <v>303</v>
      </c>
      <c r="C18" s="304">
        <v>1</v>
      </c>
      <c r="D18" s="304">
        <v>2</v>
      </c>
      <c r="E18" s="304">
        <v>3</v>
      </c>
      <c r="F18" s="304">
        <v>4</v>
      </c>
      <c r="G18" s="304">
        <v>5</v>
      </c>
      <c r="H18" s="304">
        <v>6</v>
      </c>
      <c r="I18" s="304">
        <v>7</v>
      </c>
      <c r="J18" s="304">
        <v>8</v>
      </c>
      <c r="K18" s="304">
        <v>9</v>
      </c>
      <c r="L18" s="304">
        <v>10</v>
      </c>
      <c r="M18" s="304">
        <v>11</v>
      </c>
      <c r="N18" s="304">
        <v>12</v>
      </c>
      <c r="O18" s="304">
        <v>13</v>
      </c>
      <c r="P18" s="304">
        <v>14</v>
      </c>
      <c r="Q18" s="304">
        <v>15</v>
      </c>
      <c r="R18" s="305" t="s">
        <v>316</v>
      </c>
      <c r="S18" s="297" t="s">
        <v>367</v>
      </c>
      <c r="T18" s="402" t="s">
        <v>316</v>
      </c>
      <c r="U18" s="403"/>
      <c r="V18" s="297" t="s">
        <v>306</v>
      </c>
      <c r="W18" s="305" t="s">
        <v>316</v>
      </c>
      <c r="X18" s="297"/>
      <c r="Y18" s="297" t="s">
        <v>309</v>
      </c>
      <c r="Z18" s="305" t="s">
        <v>316</v>
      </c>
      <c r="AA18" s="297"/>
      <c r="AB18" s="297" t="s">
        <v>312</v>
      </c>
      <c r="AC18" s="305" t="s">
        <v>316</v>
      </c>
      <c r="AD18" s="299"/>
    </row>
    <row r="19" spans="2:30" s="53" customFormat="1" ht="25.15" customHeight="1" x14ac:dyDescent="0.3">
      <c r="B19" s="291"/>
      <c r="C19" s="289"/>
      <c r="D19" s="289"/>
      <c r="E19" s="289"/>
      <c r="F19" s="289"/>
      <c r="G19" s="289"/>
      <c r="H19" s="289"/>
      <c r="I19" s="289"/>
      <c r="J19" s="289"/>
      <c r="K19" s="289"/>
      <c r="L19" s="289"/>
      <c r="M19" s="289"/>
      <c r="N19" s="289"/>
      <c r="O19" s="289"/>
      <c r="P19" s="289"/>
      <c r="Q19" s="289"/>
      <c r="R19" s="289"/>
      <c r="S19" s="289"/>
      <c r="T19" s="289"/>
      <c r="U19" s="289"/>
      <c r="V19" s="289"/>
      <c r="W19" s="289"/>
      <c r="X19" s="289"/>
      <c r="Y19" s="289"/>
      <c r="Z19" s="289"/>
      <c r="AA19" s="289"/>
      <c r="AB19" s="289"/>
      <c r="AC19" s="289"/>
      <c r="AD19" s="293"/>
    </row>
    <row r="20" spans="2:30" s="53" customFormat="1" ht="25.15" customHeight="1" x14ac:dyDescent="0.3">
      <c r="B20" s="291"/>
      <c r="C20" s="289"/>
      <c r="D20" s="289"/>
      <c r="E20" s="289"/>
      <c r="F20" s="289"/>
      <c r="G20" s="289"/>
      <c r="H20" s="289"/>
      <c r="I20" s="289"/>
      <c r="J20" s="289"/>
      <c r="K20" s="289"/>
      <c r="L20" s="289"/>
      <c r="M20" s="289"/>
      <c r="N20" s="289"/>
      <c r="O20" s="289"/>
      <c r="P20" s="289"/>
      <c r="Q20" s="289"/>
      <c r="R20" s="289"/>
      <c r="S20" s="289"/>
      <c r="T20" s="289"/>
      <c r="U20" s="289"/>
      <c r="V20" s="289"/>
      <c r="W20" s="289"/>
      <c r="X20" s="289"/>
      <c r="Y20" s="289"/>
      <c r="Z20" s="289"/>
      <c r="AA20" s="289"/>
      <c r="AB20" s="289"/>
      <c r="AC20" s="289"/>
      <c r="AD20" s="293"/>
    </row>
    <row r="21" spans="2:30" s="53" customFormat="1" ht="25.15" customHeight="1" x14ac:dyDescent="0.3">
      <c r="B21" s="291"/>
      <c r="C21" s="289"/>
      <c r="D21" s="289"/>
      <c r="E21" s="289"/>
      <c r="F21" s="289"/>
      <c r="G21" s="289"/>
      <c r="H21" s="289"/>
      <c r="I21" s="289"/>
      <c r="J21" s="289"/>
      <c r="K21" s="289"/>
      <c r="L21" s="289"/>
      <c r="M21" s="289"/>
      <c r="N21" s="289"/>
      <c r="O21" s="289"/>
      <c r="P21" s="289"/>
      <c r="Q21" s="289"/>
      <c r="R21" s="289"/>
      <c r="S21" s="289"/>
      <c r="T21" s="289"/>
      <c r="U21" s="289"/>
      <c r="V21" s="289"/>
      <c r="W21" s="289"/>
      <c r="X21" s="289"/>
      <c r="Y21" s="289"/>
      <c r="Z21" s="289"/>
      <c r="AA21" s="289"/>
      <c r="AB21" s="289"/>
      <c r="AC21" s="289"/>
      <c r="AD21" s="293"/>
    </row>
    <row r="22" spans="2:30" s="53" customFormat="1" ht="25.15" customHeight="1" x14ac:dyDescent="0.3">
      <c r="B22" s="291"/>
      <c r="C22" s="289"/>
      <c r="D22" s="289"/>
      <c r="E22" s="289"/>
      <c r="F22" s="289"/>
      <c r="G22" s="289"/>
      <c r="H22" s="289"/>
      <c r="I22" s="289"/>
      <c r="J22" s="289"/>
      <c r="K22" s="289"/>
      <c r="L22" s="289"/>
      <c r="M22" s="289"/>
      <c r="N22" s="289"/>
      <c r="O22" s="289"/>
      <c r="P22" s="289"/>
      <c r="Q22" s="289"/>
      <c r="R22" s="289"/>
      <c r="S22" s="289"/>
      <c r="T22" s="289"/>
      <c r="U22" s="289"/>
      <c r="V22" s="289"/>
      <c r="W22" s="289"/>
      <c r="X22" s="289"/>
      <c r="Y22" s="289"/>
      <c r="Z22" s="289"/>
      <c r="AA22" s="289"/>
      <c r="AB22" s="289"/>
      <c r="AC22" s="289"/>
      <c r="AD22" s="293"/>
    </row>
    <row r="23" spans="2:30" ht="25.15" customHeight="1" x14ac:dyDescent="0.3">
      <c r="B23" s="291"/>
      <c r="C23" s="289"/>
      <c r="D23" s="289"/>
      <c r="E23" s="289"/>
      <c r="F23" s="289"/>
      <c r="G23" s="289"/>
      <c r="H23" s="289"/>
      <c r="I23" s="289"/>
      <c r="J23" s="289"/>
      <c r="K23" s="289"/>
      <c r="L23" s="289"/>
      <c r="M23" s="289"/>
      <c r="N23" s="289"/>
      <c r="O23" s="289"/>
      <c r="P23" s="289"/>
      <c r="Q23" s="289"/>
      <c r="R23" s="289"/>
      <c r="S23" s="289"/>
      <c r="T23" s="289"/>
      <c r="U23" s="289"/>
      <c r="V23" s="289"/>
      <c r="W23" s="289"/>
      <c r="X23" s="289"/>
      <c r="Y23" s="289"/>
      <c r="Z23" s="289"/>
      <c r="AA23" s="289"/>
      <c r="AB23" s="289"/>
      <c r="AC23" s="289"/>
      <c r="AD23" s="293"/>
    </row>
    <row r="24" spans="2:30" ht="17.25" thickBot="1" x14ac:dyDescent="0.35">
      <c r="B24" s="29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294"/>
    </row>
    <row r="25" spans="2:30" ht="17.25" thickTop="1" x14ac:dyDescent="0.3">
      <c r="B25" s="380" t="s">
        <v>263</v>
      </c>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c r="AC25" s="381"/>
      <c r="AD25" s="382"/>
    </row>
    <row r="26" spans="2:30" ht="17.25" thickBot="1" x14ac:dyDescent="0.35">
      <c r="B26" s="383"/>
      <c r="C26" s="384"/>
      <c r="D26" s="384"/>
      <c r="E26" s="384"/>
      <c r="F26" s="384"/>
      <c r="G26" s="384"/>
      <c r="H26" s="384"/>
      <c r="I26" s="384"/>
      <c r="J26" s="384"/>
      <c r="K26" s="384"/>
      <c r="L26" s="384"/>
      <c r="M26" s="384"/>
      <c r="N26" s="384"/>
      <c r="O26" s="384"/>
      <c r="P26" s="384"/>
      <c r="Q26" s="384"/>
      <c r="R26" s="384"/>
      <c r="S26" s="384"/>
      <c r="T26" s="384"/>
      <c r="U26" s="384"/>
      <c r="V26" s="384"/>
      <c r="W26" s="384"/>
      <c r="X26" s="384"/>
      <c r="Y26" s="384"/>
      <c r="Z26" s="384"/>
      <c r="AA26" s="384"/>
      <c r="AB26" s="384"/>
      <c r="AC26" s="384"/>
      <c r="AD26" s="385"/>
    </row>
    <row r="27" spans="2:30" ht="17.25" thickTop="1" x14ac:dyDescent="0.3">
      <c r="B27" s="290" t="s">
        <v>262</v>
      </c>
      <c r="C27" s="386" t="s">
        <v>301</v>
      </c>
      <c r="D27" s="387"/>
      <c r="E27" s="387"/>
      <c r="F27" s="387"/>
      <c r="G27" s="387"/>
      <c r="H27" s="387"/>
      <c r="I27" s="387"/>
      <c r="J27" s="387"/>
      <c r="K27" s="387"/>
      <c r="L27" s="387"/>
      <c r="M27" s="387"/>
      <c r="N27" s="387"/>
      <c r="O27" s="387"/>
      <c r="P27" s="387"/>
      <c r="Q27" s="387"/>
      <c r="R27" s="387"/>
      <c r="S27" s="387"/>
      <c r="T27" s="388"/>
      <c r="U27" s="387" t="s">
        <v>297</v>
      </c>
      <c r="V27" s="387"/>
      <c r="W27" s="387"/>
      <c r="X27" s="387"/>
      <c r="Y27" s="387"/>
      <c r="Z27" s="387"/>
      <c r="AA27" s="387"/>
      <c r="AB27" s="387"/>
      <c r="AC27" s="387"/>
      <c r="AD27" s="389"/>
    </row>
    <row r="28" spans="2:30" x14ac:dyDescent="0.3">
      <c r="B28" s="273" t="s">
        <v>257</v>
      </c>
      <c r="C28" s="372" t="s">
        <v>298</v>
      </c>
      <c r="D28" s="373"/>
      <c r="E28" s="373"/>
      <c r="F28" s="373"/>
      <c r="G28" s="373"/>
      <c r="H28" s="373"/>
      <c r="I28" s="373"/>
      <c r="J28" s="373"/>
      <c r="K28" s="373"/>
      <c r="L28" s="373"/>
      <c r="M28" s="373"/>
      <c r="N28" s="373"/>
      <c r="O28" s="373"/>
      <c r="P28" s="373"/>
      <c r="Q28" s="373"/>
      <c r="R28" s="373"/>
      <c r="S28" s="373"/>
      <c r="T28" s="374"/>
      <c r="U28" s="372" t="s">
        <v>299</v>
      </c>
      <c r="V28" s="373"/>
      <c r="W28" s="373"/>
      <c r="X28" s="373"/>
      <c r="Y28" s="373"/>
      <c r="Z28" s="373"/>
      <c r="AA28" s="373"/>
      <c r="AB28" s="373"/>
      <c r="AC28" s="373"/>
      <c r="AD28" s="375"/>
    </row>
    <row r="29" spans="2:30" x14ac:dyDescent="0.3">
      <c r="B29" s="273" t="s">
        <v>258</v>
      </c>
      <c r="C29" s="372" t="s">
        <v>300</v>
      </c>
      <c r="D29" s="373"/>
      <c r="E29" s="373"/>
      <c r="F29" s="373"/>
      <c r="G29" s="373"/>
      <c r="H29" s="373"/>
      <c r="I29" s="373"/>
      <c r="J29" s="373"/>
      <c r="K29" s="373"/>
      <c r="L29" s="373"/>
      <c r="M29" s="373"/>
      <c r="N29" s="373"/>
      <c r="O29" s="373"/>
      <c r="P29" s="373"/>
      <c r="Q29" s="373"/>
      <c r="R29" s="373"/>
      <c r="S29" s="373"/>
      <c r="T29" s="374"/>
      <c r="U29" s="372"/>
      <c r="V29" s="373"/>
      <c r="W29" s="373"/>
      <c r="X29" s="373"/>
      <c r="Y29" s="373"/>
      <c r="Z29" s="373"/>
      <c r="AA29" s="373"/>
      <c r="AB29" s="373"/>
      <c r="AC29" s="373"/>
      <c r="AD29" s="375"/>
    </row>
    <row r="30" spans="2:30" x14ac:dyDescent="0.3">
      <c r="B30" s="273" t="s">
        <v>259</v>
      </c>
      <c r="C30" s="372"/>
      <c r="D30" s="373"/>
      <c r="E30" s="373"/>
      <c r="F30" s="373"/>
      <c r="G30" s="373"/>
      <c r="H30" s="373"/>
      <c r="I30" s="373"/>
      <c r="J30" s="373"/>
      <c r="K30" s="373"/>
      <c r="L30" s="373"/>
      <c r="M30" s="373"/>
      <c r="N30" s="373"/>
      <c r="O30" s="373"/>
      <c r="P30" s="373"/>
      <c r="Q30" s="373"/>
      <c r="R30" s="373"/>
      <c r="S30" s="373"/>
      <c r="T30" s="374"/>
      <c r="U30" s="372"/>
      <c r="V30" s="373"/>
      <c r="W30" s="373"/>
      <c r="X30" s="373"/>
      <c r="Y30" s="373"/>
      <c r="Z30" s="373"/>
      <c r="AA30" s="373"/>
      <c r="AB30" s="373"/>
      <c r="AC30" s="373"/>
      <c r="AD30" s="375"/>
    </row>
    <row r="31" spans="2:30" x14ac:dyDescent="0.3">
      <c r="B31" s="273" t="s">
        <v>260</v>
      </c>
      <c r="C31" s="372"/>
      <c r="D31" s="373"/>
      <c r="E31" s="373"/>
      <c r="F31" s="373"/>
      <c r="G31" s="373"/>
      <c r="H31" s="373"/>
      <c r="I31" s="373"/>
      <c r="J31" s="373"/>
      <c r="K31" s="373"/>
      <c r="L31" s="373"/>
      <c r="M31" s="373"/>
      <c r="N31" s="373"/>
      <c r="O31" s="373"/>
      <c r="P31" s="373"/>
      <c r="Q31" s="373"/>
      <c r="R31" s="373"/>
      <c r="S31" s="373"/>
      <c r="T31" s="374"/>
      <c r="U31" s="372"/>
      <c r="V31" s="373"/>
      <c r="W31" s="373"/>
      <c r="X31" s="373"/>
      <c r="Y31" s="373"/>
      <c r="Z31" s="373"/>
      <c r="AA31" s="373"/>
      <c r="AB31" s="373"/>
      <c r="AC31" s="373"/>
      <c r="AD31" s="375"/>
    </row>
    <row r="32" spans="2:30" x14ac:dyDescent="0.3">
      <c r="B32" s="273" t="s">
        <v>261</v>
      </c>
      <c r="C32" s="372"/>
      <c r="D32" s="373"/>
      <c r="E32" s="373"/>
      <c r="F32" s="373"/>
      <c r="G32" s="373"/>
      <c r="H32" s="373"/>
      <c r="I32" s="373"/>
      <c r="J32" s="373"/>
      <c r="K32" s="373"/>
      <c r="L32" s="373"/>
      <c r="M32" s="373"/>
      <c r="N32" s="373"/>
      <c r="O32" s="373"/>
      <c r="P32" s="373"/>
      <c r="Q32" s="373"/>
      <c r="R32" s="373"/>
      <c r="S32" s="373"/>
      <c r="T32" s="374"/>
      <c r="U32" s="372"/>
      <c r="V32" s="373"/>
      <c r="W32" s="373"/>
      <c r="X32" s="373"/>
      <c r="Y32" s="373"/>
      <c r="Z32" s="373"/>
      <c r="AA32" s="373"/>
      <c r="AB32" s="373"/>
      <c r="AC32" s="373"/>
      <c r="AD32" s="375"/>
    </row>
    <row r="33" spans="2:30" x14ac:dyDescent="0.3">
      <c r="B33" s="273" t="s">
        <v>264</v>
      </c>
      <c r="C33" s="372"/>
      <c r="D33" s="373"/>
      <c r="E33" s="373"/>
      <c r="F33" s="373"/>
      <c r="G33" s="373"/>
      <c r="H33" s="373"/>
      <c r="I33" s="373"/>
      <c r="J33" s="373"/>
      <c r="K33" s="373"/>
      <c r="L33" s="373"/>
      <c r="M33" s="373"/>
      <c r="N33" s="373"/>
      <c r="O33" s="373"/>
      <c r="P33" s="373"/>
      <c r="Q33" s="373"/>
      <c r="R33" s="373"/>
      <c r="S33" s="373"/>
      <c r="T33" s="374"/>
      <c r="U33" s="372"/>
      <c r="V33" s="373"/>
      <c r="W33" s="373"/>
      <c r="X33" s="373"/>
      <c r="Y33" s="373"/>
      <c r="Z33" s="373"/>
      <c r="AA33" s="373"/>
      <c r="AB33" s="373"/>
      <c r="AC33" s="373"/>
      <c r="AD33" s="375"/>
    </row>
    <row r="34" spans="2:30" x14ac:dyDescent="0.3">
      <c r="B34" s="273" t="s">
        <v>265</v>
      </c>
      <c r="C34" s="372"/>
      <c r="D34" s="373"/>
      <c r="E34" s="373"/>
      <c r="F34" s="373"/>
      <c r="G34" s="373"/>
      <c r="H34" s="373"/>
      <c r="I34" s="373"/>
      <c r="J34" s="373"/>
      <c r="K34" s="373"/>
      <c r="L34" s="373"/>
      <c r="M34" s="373"/>
      <c r="N34" s="373"/>
      <c r="O34" s="373"/>
      <c r="P34" s="373"/>
      <c r="Q34" s="373"/>
      <c r="R34" s="373"/>
      <c r="S34" s="373"/>
      <c r="T34" s="374"/>
      <c r="U34" s="372"/>
      <c r="V34" s="373"/>
      <c r="W34" s="373"/>
      <c r="X34" s="373"/>
      <c r="Y34" s="373"/>
      <c r="Z34" s="373"/>
      <c r="AA34" s="373"/>
      <c r="AB34" s="373"/>
      <c r="AC34" s="373"/>
      <c r="AD34" s="375"/>
    </row>
    <row r="35" spans="2:30" x14ac:dyDescent="0.3">
      <c r="B35" s="273" t="s">
        <v>266</v>
      </c>
      <c r="C35" s="372"/>
      <c r="D35" s="373"/>
      <c r="E35" s="373"/>
      <c r="F35" s="373"/>
      <c r="G35" s="373"/>
      <c r="H35" s="373"/>
      <c r="I35" s="373"/>
      <c r="J35" s="373"/>
      <c r="K35" s="373"/>
      <c r="L35" s="373"/>
      <c r="M35" s="373"/>
      <c r="N35" s="373"/>
      <c r="O35" s="373"/>
      <c r="P35" s="373"/>
      <c r="Q35" s="373"/>
      <c r="R35" s="373"/>
      <c r="S35" s="373"/>
      <c r="T35" s="374"/>
      <c r="U35" s="372"/>
      <c r="V35" s="373"/>
      <c r="W35" s="373"/>
      <c r="X35" s="373"/>
      <c r="Y35" s="373"/>
      <c r="Z35" s="373"/>
      <c r="AA35" s="373"/>
      <c r="AB35" s="373"/>
      <c r="AC35" s="373"/>
      <c r="AD35" s="375"/>
    </row>
    <row r="36" spans="2:30" x14ac:dyDescent="0.3">
      <c r="B36" s="273" t="s">
        <v>267</v>
      </c>
      <c r="C36" s="372"/>
      <c r="D36" s="373"/>
      <c r="E36" s="373"/>
      <c r="F36" s="373"/>
      <c r="G36" s="373"/>
      <c r="H36" s="373"/>
      <c r="I36" s="373"/>
      <c r="J36" s="373"/>
      <c r="K36" s="373"/>
      <c r="L36" s="373"/>
      <c r="M36" s="373"/>
      <c r="N36" s="373"/>
      <c r="O36" s="373"/>
      <c r="P36" s="373"/>
      <c r="Q36" s="373"/>
      <c r="R36" s="373"/>
      <c r="S36" s="373"/>
      <c r="T36" s="374"/>
      <c r="U36" s="372"/>
      <c r="V36" s="373"/>
      <c r="W36" s="373"/>
      <c r="X36" s="373"/>
      <c r="Y36" s="373"/>
      <c r="Z36" s="373"/>
      <c r="AA36" s="373"/>
      <c r="AB36" s="373"/>
      <c r="AC36" s="373"/>
      <c r="AD36" s="375"/>
    </row>
    <row r="37" spans="2:30" x14ac:dyDescent="0.3">
      <c r="B37" s="273" t="s">
        <v>268</v>
      </c>
      <c r="C37" s="372"/>
      <c r="D37" s="373"/>
      <c r="E37" s="373"/>
      <c r="F37" s="373"/>
      <c r="G37" s="373"/>
      <c r="H37" s="373"/>
      <c r="I37" s="373"/>
      <c r="J37" s="373"/>
      <c r="K37" s="373"/>
      <c r="L37" s="373"/>
      <c r="M37" s="373"/>
      <c r="N37" s="373"/>
      <c r="O37" s="373"/>
      <c r="P37" s="373"/>
      <c r="Q37" s="373"/>
      <c r="R37" s="373"/>
      <c r="S37" s="373"/>
      <c r="T37" s="374"/>
      <c r="U37" s="372"/>
      <c r="V37" s="373"/>
      <c r="W37" s="373"/>
      <c r="X37" s="373"/>
      <c r="Y37" s="373"/>
      <c r="Z37" s="373"/>
      <c r="AA37" s="373"/>
      <c r="AB37" s="373"/>
      <c r="AC37" s="373"/>
      <c r="AD37" s="375"/>
    </row>
    <row r="38" spans="2:30" x14ac:dyDescent="0.3">
      <c r="B38" s="273" t="s">
        <v>269</v>
      </c>
      <c r="C38" s="372"/>
      <c r="D38" s="373"/>
      <c r="E38" s="373"/>
      <c r="F38" s="373"/>
      <c r="G38" s="373"/>
      <c r="H38" s="373"/>
      <c r="I38" s="373"/>
      <c r="J38" s="373"/>
      <c r="K38" s="373"/>
      <c r="L38" s="373"/>
      <c r="M38" s="373"/>
      <c r="N38" s="373"/>
      <c r="O38" s="373"/>
      <c r="P38" s="373"/>
      <c r="Q38" s="373"/>
      <c r="R38" s="373"/>
      <c r="S38" s="373"/>
      <c r="T38" s="374"/>
      <c r="U38" s="372"/>
      <c r="V38" s="373"/>
      <c r="W38" s="373"/>
      <c r="X38" s="373"/>
      <c r="Y38" s="373"/>
      <c r="Z38" s="373"/>
      <c r="AA38" s="373"/>
      <c r="AB38" s="373"/>
      <c r="AC38" s="373"/>
      <c r="AD38" s="375"/>
    </row>
    <row r="39" spans="2:30" x14ac:dyDescent="0.3">
      <c r="B39" s="273" t="s">
        <v>270</v>
      </c>
      <c r="C39" s="372"/>
      <c r="D39" s="373"/>
      <c r="E39" s="373"/>
      <c r="F39" s="373"/>
      <c r="G39" s="373"/>
      <c r="H39" s="373"/>
      <c r="I39" s="373"/>
      <c r="J39" s="373"/>
      <c r="K39" s="373"/>
      <c r="L39" s="373"/>
      <c r="M39" s="373"/>
      <c r="N39" s="373"/>
      <c r="O39" s="373"/>
      <c r="P39" s="373"/>
      <c r="Q39" s="373"/>
      <c r="R39" s="373"/>
      <c r="S39" s="373"/>
      <c r="T39" s="374"/>
      <c r="U39" s="372"/>
      <c r="V39" s="373"/>
      <c r="W39" s="373"/>
      <c r="X39" s="373"/>
      <c r="Y39" s="373"/>
      <c r="Z39" s="373"/>
      <c r="AA39" s="373"/>
      <c r="AB39" s="373"/>
      <c r="AC39" s="373"/>
      <c r="AD39" s="375"/>
    </row>
    <row r="40" spans="2:30" x14ac:dyDescent="0.3">
      <c r="B40" s="273" t="s">
        <v>271</v>
      </c>
      <c r="C40" s="372"/>
      <c r="D40" s="373"/>
      <c r="E40" s="373"/>
      <c r="F40" s="373"/>
      <c r="G40" s="373"/>
      <c r="H40" s="373"/>
      <c r="I40" s="373"/>
      <c r="J40" s="373"/>
      <c r="K40" s="373"/>
      <c r="L40" s="373"/>
      <c r="M40" s="373"/>
      <c r="N40" s="373"/>
      <c r="O40" s="373"/>
      <c r="P40" s="373"/>
      <c r="Q40" s="373"/>
      <c r="R40" s="373"/>
      <c r="S40" s="373"/>
      <c r="T40" s="374"/>
      <c r="U40" s="372"/>
      <c r="V40" s="373"/>
      <c r="W40" s="373"/>
      <c r="X40" s="373"/>
      <c r="Y40" s="373"/>
      <c r="Z40" s="373"/>
      <c r="AA40" s="373"/>
      <c r="AB40" s="373"/>
      <c r="AC40" s="373"/>
      <c r="AD40" s="375"/>
    </row>
    <row r="41" spans="2:30" x14ac:dyDescent="0.3">
      <c r="B41" s="273" t="s">
        <v>272</v>
      </c>
      <c r="C41" s="372"/>
      <c r="D41" s="373"/>
      <c r="E41" s="373"/>
      <c r="F41" s="373"/>
      <c r="G41" s="373"/>
      <c r="H41" s="373"/>
      <c r="I41" s="373"/>
      <c r="J41" s="373"/>
      <c r="K41" s="373"/>
      <c r="L41" s="373"/>
      <c r="M41" s="373"/>
      <c r="N41" s="373"/>
      <c r="O41" s="373"/>
      <c r="P41" s="373"/>
      <c r="Q41" s="373"/>
      <c r="R41" s="373"/>
      <c r="S41" s="373"/>
      <c r="T41" s="374"/>
      <c r="U41" s="372"/>
      <c r="V41" s="373"/>
      <c r="W41" s="373"/>
      <c r="X41" s="373"/>
      <c r="Y41" s="373"/>
      <c r="Z41" s="373"/>
      <c r="AA41" s="373"/>
      <c r="AB41" s="373"/>
      <c r="AC41" s="373"/>
      <c r="AD41" s="375"/>
    </row>
    <row r="42" spans="2:30" x14ac:dyDescent="0.3">
      <c r="B42" s="273" t="s">
        <v>273</v>
      </c>
      <c r="C42" s="372"/>
      <c r="D42" s="373"/>
      <c r="E42" s="373"/>
      <c r="F42" s="373"/>
      <c r="G42" s="373"/>
      <c r="H42" s="373"/>
      <c r="I42" s="373"/>
      <c r="J42" s="373"/>
      <c r="K42" s="373"/>
      <c r="L42" s="373"/>
      <c r="M42" s="373"/>
      <c r="N42" s="373"/>
      <c r="O42" s="373"/>
      <c r="P42" s="373"/>
      <c r="Q42" s="373"/>
      <c r="R42" s="373"/>
      <c r="S42" s="373"/>
      <c r="T42" s="374"/>
      <c r="U42" s="372"/>
      <c r="V42" s="373"/>
      <c r="W42" s="373"/>
      <c r="X42" s="373"/>
      <c r="Y42" s="373"/>
      <c r="Z42" s="373"/>
      <c r="AA42" s="373"/>
      <c r="AB42" s="373"/>
      <c r="AC42" s="373"/>
      <c r="AD42" s="375"/>
    </row>
    <row r="43" spans="2:30" x14ac:dyDescent="0.3">
      <c r="B43" s="273" t="s">
        <v>274</v>
      </c>
      <c r="C43" s="372"/>
      <c r="D43" s="373"/>
      <c r="E43" s="373"/>
      <c r="F43" s="373"/>
      <c r="G43" s="373"/>
      <c r="H43" s="373"/>
      <c r="I43" s="373"/>
      <c r="J43" s="373"/>
      <c r="K43" s="373"/>
      <c r="L43" s="373"/>
      <c r="M43" s="373"/>
      <c r="N43" s="373"/>
      <c r="O43" s="373"/>
      <c r="P43" s="373"/>
      <c r="Q43" s="373"/>
      <c r="R43" s="373"/>
      <c r="S43" s="373"/>
      <c r="T43" s="374"/>
      <c r="U43" s="372"/>
      <c r="V43" s="373"/>
      <c r="W43" s="373"/>
      <c r="X43" s="373"/>
      <c r="Y43" s="373"/>
      <c r="Z43" s="373"/>
      <c r="AA43" s="373"/>
      <c r="AB43" s="373"/>
      <c r="AC43" s="373"/>
      <c r="AD43" s="375"/>
    </row>
    <row r="44" spans="2:30" x14ac:dyDescent="0.3">
      <c r="B44" s="273" t="s">
        <v>275</v>
      </c>
      <c r="C44" s="372"/>
      <c r="D44" s="373"/>
      <c r="E44" s="373"/>
      <c r="F44" s="373"/>
      <c r="G44" s="373"/>
      <c r="H44" s="373"/>
      <c r="I44" s="373"/>
      <c r="J44" s="373"/>
      <c r="K44" s="373"/>
      <c r="L44" s="373"/>
      <c r="M44" s="373"/>
      <c r="N44" s="373"/>
      <c r="O44" s="373"/>
      <c r="P44" s="373"/>
      <c r="Q44" s="373"/>
      <c r="R44" s="373"/>
      <c r="S44" s="373"/>
      <c r="T44" s="374"/>
      <c r="U44" s="372"/>
      <c r="V44" s="373"/>
      <c r="W44" s="373"/>
      <c r="X44" s="373"/>
      <c r="Y44" s="373"/>
      <c r="Z44" s="373"/>
      <c r="AA44" s="373"/>
      <c r="AB44" s="373"/>
      <c r="AC44" s="373"/>
      <c r="AD44" s="375"/>
    </row>
    <row r="45" spans="2:30" x14ac:dyDescent="0.3">
      <c r="B45" s="273" t="s">
        <v>276</v>
      </c>
      <c r="C45" s="372"/>
      <c r="D45" s="373"/>
      <c r="E45" s="373"/>
      <c r="F45" s="373"/>
      <c r="G45" s="373"/>
      <c r="H45" s="373"/>
      <c r="I45" s="373"/>
      <c r="J45" s="373"/>
      <c r="K45" s="373"/>
      <c r="L45" s="373"/>
      <c r="M45" s="373"/>
      <c r="N45" s="373"/>
      <c r="O45" s="373"/>
      <c r="P45" s="373"/>
      <c r="Q45" s="373"/>
      <c r="R45" s="373"/>
      <c r="S45" s="373"/>
      <c r="T45" s="374"/>
      <c r="U45" s="372"/>
      <c r="V45" s="373"/>
      <c r="W45" s="373"/>
      <c r="X45" s="373"/>
      <c r="Y45" s="373"/>
      <c r="Z45" s="373"/>
      <c r="AA45" s="373"/>
      <c r="AB45" s="373"/>
      <c r="AC45" s="373"/>
      <c r="AD45" s="375"/>
    </row>
    <row r="46" spans="2:30" x14ac:dyDescent="0.3">
      <c r="B46" s="273" t="s">
        <v>277</v>
      </c>
      <c r="C46" s="372"/>
      <c r="D46" s="373"/>
      <c r="E46" s="373"/>
      <c r="F46" s="373"/>
      <c r="G46" s="373"/>
      <c r="H46" s="373"/>
      <c r="I46" s="373"/>
      <c r="J46" s="373"/>
      <c r="K46" s="373"/>
      <c r="L46" s="373"/>
      <c r="M46" s="373"/>
      <c r="N46" s="373"/>
      <c r="O46" s="373"/>
      <c r="P46" s="373"/>
      <c r="Q46" s="373"/>
      <c r="R46" s="373"/>
      <c r="S46" s="373"/>
      <c r="T46" s="374"/>
      <c r="U46" s="372"/>
      <c r="V46" s="373"/>
      <c r="W46" s="373"/>
      <c r="X46" s="373"/>
      <c r="Y46" s="373"/>
      <c r="Z46" s="373"/>
      <c r="AA46" s="373"/>
      <c r="AB46" s="373"/>
      <c r="AC46" s="373"/>
      <c r="AD46" s="375"/>
    </row>
    <row r="47" spans="2:30" x14ac:dyDescent="0.3">
      <c r="B47" s="273" t="s">
        <v>278</v>
      </c>
      <c r="C47" s="372"/>
      <c r="D47" s="373"/>
      <c r="E47" s="373"/>
      <c r="F47" s="373"/>
      <c r="G47" s="373"/>
      <c r="H47" s="373"/>
      <c r="I47" s="373"/>
      <c r="J47" s="373"/>
      <c r="K47" s="373"/>
      <c r="L47" s="373"/>
      <c r="M47" s="373"/>
      <c r="N47" s="373"/>
      <c r="O47" s="373"/>
      <c r="P47" s="373"/>
      <c r="Q47" s="373"/>
      <c r="R47" s="373"/>
      <c r="S47" s="373"/>
      <c r="T47" s="374"/>
      <c r="U47" s="372"/>
      <c r="V47" s="373"/>
      <c r="W47" s="373"/>
      <c r="X47" s="373"/>
      <c r="Y47" s="373"/>
      <c r="Z47" s="373"/>
      <c r="AA47" s="373"/>
      <c r="AB47" s="373"/>
      <c r="AC47" s="373"/>
      <c r="AD47" s="375"/>
    </row>
    <row r="48" spans="2:30" x14ac:dyDescent="0.3">
      <c r="B48" s="273" t="s">
        <v>279</v>
      </c>
      <c r="C48" s="372"/>
      <c r="D48" s="373"/>
      <c r="E48" s="373"/>
      <c r="F48" s="373"/>
      <c r="G48" s="373"/>
      <c r="H48" s="373"/>
      <c r="I48" s="373"/>
      <c r="J48" s="373"/>
      <c r="K48" s="373"/>
      <c r="L48" s="373"/>
      <c r="M48" s="373"/>
      <c r="N48" s="373"/>
      <c r="O48" s="373"/>
      <c r="P48" s="373"/>
      <c r="Q48" s="373"/>
      <c r="R48" s="373"/>
      <c r="S48" s="373"/>
      <c r="T48" s="374"/>
      <c r="U48" s="372"/>
      <c r="V48" s="373"/>
      <c r="W48" s="373"/>
      <c r="X48" s="373"/>
      <c r="Y48" s="373"/>
      <c r="Z48" s="373"/>
      <c r="AA48" s="373"/>
      <c r="AB48" s="373"/>
      <c r="AC48" s="373"/>
      <c r="AD48" s="375"/>
    </row>
    <row r="49" spans="2:30" x14ac:dyDescent="0.3">
      <c r="B49" s="273" t="s">
        <v>280</v>
      </c>
      <c r="C49" s="372"/>
      <c r="D49" s="373"/>
      <c r="E49" s="373"/>
      <c r="F49" s="373"/>
      <c r="G49" s="373"/>
      <c r="H49" s="373"/>
      <c r="I49" s="373"/>
      <c r="J49" s="373"/>
      <c r="K49" s="373"/>
      <c r="L49" s="373"/>
      <c r="M49" s="373"/>
      <c r="N49" s="373"/>
      <c r="O49" s="373"/>
      <c r="P49" s="373"/>
      <c r="Q49" s="373"/>
      <c r="R49" s="373"/>
      <c r="S49" s="373"/>
      <c r="T49" s="374"/>
      <c r="U49" s="372"/>
      <c r="V49" s="373"/>
      <c r="W49" s="373"/>
      <c r="X49" s="373"/>
      <c r="Y49" s="373"/>
      <c r="Z49" s="373"/>
      <c r="AA49" s="373"/>
      <c r="AB49" s="373"/>
      <c r="AC49" s="373"/>
      <c r="AD49" s="375"/>
    </row>
    <row r="50" spans="2:30" x14ac:dyDescent="0.3">
      <c r="B50" s="273" t="s">
        <v>281</v>
      </c>
      <c r="C50" s="372"/>
      <c r="D50" s="373"/>
      <c r="E50" s="373"/>
      <c r="F50" s="373"/>
      <c r="G50" s="373"/>
      <c r="H50" s="373"/>
      <c r="I50" s="373"/>
      <c r="J50" s="373"/>
      <c r="K50" s="373"/>
      <c r="L50" s="373"/>
      <c r="M50" s="373"/>
      <c r="N50" s="373"/>
      <c r="O50" s="373"/>
      <c r="P50" s="373"/>
      <c r="Q50" s="373"/>
      <c r="R50" s="373"/>
      <c r="S50" s="373"/>
      <c r="T50" s="374"/>
      <c r="U50" s="372"/>
      <c r="V50" s="373"/>
      <c r="W50" s="373"/>
      <c r="X50" s="373"/>
      <c r="Y50" s="373"/>
      <c r="Z50" s="373"/>
      <c r="AA50" s="373"/>
      <c r="AB50" s="373"/>
      <c r="AC50" s="373"/>
      <c r="AD50" s="375"/>
    </row>
    <row r="51" spans="2:30" x14ac:dyDescent="0.3">
      <c r="B51" s="273" t="s">
        <v>282</v>
      </c>
      <c r="C51" s="372"/>
      <c r="D51" s="373"/>
      <c r="E51" s="373"/>
      <c r="F51" s="373"/>
      <c r="G51" s="373"/>
      <c r="H51" s="373"/>
      <c r="I51" s="373"/>
      <c r="J51" s="373"/>
      <c r="K51" s="373"/>
      <c r="L51" s="373"/>
      <c r="M51" s="373"/>
      <c r="N51" s="373"/>
      <c r="O51" s="373"/>
      <c r="P51" s="373"/>
      <c r="Q51" s="373"/>
      <c r="R51" s="373"/>
      <c r="S51" s="373"/>
      <c r="T51" s="374"/>
      <c r="U51" s="372"/>
      <c r="V51" s="373"/>
      <c r="W51" s="373"/>
      <c r="X51" s="373"/>
      <c r="Y51" s="373"/>
      <c r="Z51" s="373"/>
      <c r="AA51" s="373"/>
      <c r="AB51" s="373"/>
      <c r="AC51" s="373"/>
      <c r="AD51" s="375"/>
    </row>
    <row r="52" spans="2:30" x14ac:dyDescent="0.3">
      <c r="B52" s="273" t="s">
        <v>283</v>
      </c>
      <c r="C52" s="372"/>
      <c r="D52" s="373"/>
      <c r="E52" s="373"/>
      <c r="F52" s="373"/>
      <c r="G52" s="373"/>
      <c r="H52" s="373"/>
      <c r="I52" s="373"/>
      <c r="J52" s="373"/>
      <c r="K52" s="373"/>
      <c r="L52" s="373"/>
      <c r="M52" s="373"/>
      <c r="N52" s="373"/>
      <c r="O52" s="373"/>
      <c r="P52" s="373"/>
      <c r="Q52" s="373"/>
      <c r="R52" s="373"/>
      <c r="S52" s="373"/>
      <c r="T52" s="374"/>
      <c r="U52" s="372"/>
      <c r="V52" s="373"/>
      <c r="W52" s="373"/>
      <c r="X52" s="373"/>
      <c r="Y52" s="373"/>
      <c r="Z52" s="373"/>
      <c r="AA52" s="373"/>
      <c r="AB52" s="373"/>
      <c r="AC52" s="373"/>
      <c r="AD52" s="375"/>
    </row>
    <row r="53" spans="2:30" x14ac:dyDescent="0.3">
      <c r="B53" s="273" t="s">
        <v>284</v>
      </c>
      <c r="C53" s="372"/>
      <c r="D53" s="373"/>
      <c r="E53" s="373"/>
      <c r="F53" s="373"/>
      <c r="G53" s="373"/>
      <c r="H53" s="373"/>
      <c r="I53" s="373"/>
      <c r="J53" s="373"/>
      <c r="K53" s="373"/>
      <c r="L53" s="373"/>
      <c r="M53" s="373"/>
      <c r="N53" s="373"/>
      <c r="O53" s="373"/>
      <c r="P53" s="373"/>
      <c r="Q53" s="373"/>
      <c r="R53" s="373"/>
      <c r="S53" s="373"/>
      <c r="T53" s="374"/>
      <c r="U53" s="372"/>
      <c r="V53" s="373"/>
      <c r="W53" s="373"/>
      <c r="X53" s="373"/>
      <c r="Y53" s="373"/>
      <c r="Z53" s="373"/>
      <c r="AA53" s="373"/>
      <c r="AB53" s="373"/>
      <c r="AC53" s="373"/>
      <c r="AD53" s="375"/>
    </row>
    <row r="54" spans="2:30" x14ac:dyDescent="0.3">
      <c r="B54" s="273" t="s">
        <v>285</v>
      </c>
      <c r="C54" s="372"/>
      <c r="D54" s="373"/>
      <c r="E54" s="373"/>
      <c r="F54" s="373"/>
      <c r="G54" s="373"/>
      <c r="H54" s="373"/>
      <c r="I54" s="373"/>
      <c r="J54" s="373"/>
      <c r="K54" s="373"/>
      <c r="L54" s="373"/>
      <c r="M54" s="373"/>
      <c r="N54" s="373"/>
      <c r="O54" s="373"/>
      <c r="P54" s="373"/>
      <c r="Q54" s="373"/>
      <c r="R54" s="373"/>
      <c r="S54" s="373"/>
      <c r="T54" s="374"/>
      <c r="U54" s="372"/>
      <c r="V54" s="373"/>
      <c r="W54" s="373"/>
      <c r="X54" s="373"/>
      <c r="Y54" s="373"/>
      <c r="Z54" s="373"/>
      <c r="AA54" s="373"/>
      <c r="AB54" s="373"/>
      <c r="AC54" s="373"/>
      <c r="AD54" s="375"/>
    </row>
    <row r="55" spans="2:30" x14ac:dyDescent="0.3">
      <c r="B55" s="273" t="s">
        <v>286</v>
      </c>
      <c r="C55" s="372"/>
      <c r="D55" s="373"/>
      <c r="E55" s="373"/>
      <c r="F55" s="373"/>
      <c r="G55" s="373"/>
      <c r="H55" s="373"/>
      <c r="I55" s="373"/>
      <c r="J55" s="373"/>
      <c r="K55" s="373"/>
      <c r="L55" s="373"/>
      <c r="M55" s="373"/>
      <c r="N55" s="373"/>
      <c r="O55" s="373"/>
      <c r="P55" s="373"/>
      <c r="Q55" s="373"/>
      <c r="R55" s="373"/>
      <c r="S55" s="373"/>
      <c r="T55" s="374"/>
      <c r="U55" s="372"/>
      <c r="V55" s="373"/>
      <c r="W55" s="373"/>
      <c r="X55" s="373"/>
      <c r="Y55" s="373"/>
      <c r="Z55" s="373"/>
      <c r="AA55" s="373"/>
      <c r="AB55" s="373"/>
      <c r="AC55" s="373"/>
      <c r="AD55" s="375"/>
    </row>
    <row r="56" spans="2:30" x14ac:dyDescent="0.3">
      <c r="B56" s="273" t="s">
        <v>287</v>
      </c>
      <c r="C56" s="372"/>
      <c r="D56" s="373"/>
      <c r="E56" s="373"/>
      <c r="F56" s="373"/>
      <c r="G56" s="373"/>
      <c r="H56" s="373"/>
      <c r="I56" s="373"/>
      <c r="J56" s="373"/>
      <c r="K56" s="373"/>
      <c r="L56" s="373"/>
      <c r="M56" s="373"/>
      <c r="N56" s="373"/>
      <c r="O56" s="373"/>
      <c r="P56" s="373"/>
      <c r="Q56" s="373"/>
      <c r="R56" s="373"/>
      <c r="S56" s="373"/>
      <c r="T56" s="374"/>
      <c r="U56" s="372"/>
      <c r="V56" s="373"/>
      <c r="W56" s="373"/>
      <c r="X56" s="373"/>
      <c r="Y56" s="373"/>
      <c r="Z56" s="373"/>
      <c r="AA56" s="373"/>
      <c r="AB56" s="373"/>
      <c r="AC56" s="373"/>
      <c r="AD56" s="375"/>
    </row>
    <row r="57" spans="2:30" x14ac:dyDescent="0.3">
      <c r="B57" s="273" t="s">
        <v>288</v>
      </c>
      <c r="C57" s="372"/>
      <c r="D57" s="373"/>
      <c r="E57" s="373"/>
      <c r="F57" s="373"/>
      <c r="G57" s="373"/>
      <c r="H57" s="373"/>
      <c r="I57" s="373"/>
      <c r="J57" s="373"/>
      <c r="K57" s="373"/>
      <c r="L57" s="373"/>
      <c r="M57" s="373"/>
      <c r="N57" s="373"/>
      <c r="O57" s="373"/>
      <c r="P57" s="373"/>
      <c r="Q57" s="373"/>
      <c r="R57" s="373"/>
      <c r="S57" s="373"/>
      <c r="T57" s="374"/>
      <c r="U57" s="372"/>
      <c r="V57" s="373"/>
      <c r="W57" s="373"/>
      <c r="X57" s="373"/>
      <c r="Y57" s="373"/>
      <c r="Z57" s="373"/>
      <c r="AA57" s="373"/>
      <c r="AB57" s="373"/>
      <c r="AC57" s="373"/>
      <c r="AD57" s="375"/>
    </row>
    <row r="58" spans="2:30" x14ac:dyDescent="0.3">
      <c r="B58" s="273" t="s">
        <v>289</v>
      </c>
      <c r="C58" s="372"/>
      <c r="D58" s="373"/>
      <c r="E58" s="373"/>
      <c r="F58" s="373"/>
      <c r="G58" s="373"/>
      <c r="H58" s="373"/>
      <c r="I58" s="373"/>
      <c r="J58" s="373"/>
      <c r="K58" s="373"/>
      <c r="L58" s="373"/>
      <c r="M58" s="373"/>
      <c r="N58" s="373"/>
      <c r="O58" s="373"/>
      <c r="P58" s="373"/>
      <c r="Q58" s="373"/>
      <c r="R58" s="373"/>
      <c r="S58" s="373"/>
      <c r="T58" s="374"/>
      <c r="U58" s="372"/>
      <c r="V58" s="373"/>
      <c r="W58" s="373"/>
      <c r="X58" s="373"/>
      <c r="Y58" s="373"/>
      <c r="Z58" s="373"/>
      <c r="AA58" s="373"/>
      <c r="AB58" s="373"/>
      <c r="AC58" s="373"/>
      <c r="AD58" s="375"/>
    </row>
    <row r="59" spans="2:30" x14ac:dyDescent="0.3">
      <c r="B59" s="273" t="s">
        <v>290</v>
      </c>
      <c r="C59" s="372"/>
      <c r="D59" s="373"/>
      <c r="E59" s="373"/>
      <c r="F59" s="373"/>
      <c r="G59" s="373"/>
      <c r="H59" s="373"/>
      <c r="I59" s="373"/>
      <c r="J59" s="373"/>
      <c r="K59" s="373"/>
      <c r="L59" s="373"/>
      <c r="M59" s="373"/>
      <c r="N59" s="373"/>
      <c r="O59" s="373"/>
      <c r="P59" s="373"/>
      <c r="Q59" s="373"/>
      <c r="R59" s="373"/>
      <c r="S59" s="373"/>
      <c r="T59" s="374"/>
      <c r="U59" s="372"/>
      <c r="V59" s="373"/>
      <c r="W59" s="373"/>
      <c r="X59" s="373"/>
      <c r="Y59" s="373"/>
      <c r="Z59" s="373"/>
      <c r="AA59" s="373"/>
      <c r="AB59" s="373"/>
      <c r="AC59" s="373"/>
      <c r="AD59" s="375"/>
    </row>
    <row r="60" spans="2:30" x14ac:dyDescent="0.3">
      <c r="B60" s="273" t="s">
        <v>291</v>
      </c>
      <c r="C60" s="372"/>
      <c r="D60" s="373"/>
      <c r="E60" s="373"/>
      <c r="F60" s="373"/>
      <c r="G60" s="373"/>
      <c r="H60" s="373"/>
      <c r="I60" s="373"/>
      <c r="J60" s="373"/>
      <c r="K60" s="373"/>
      <c r="L60" s="373"/>
      <c r="M60" s="373"/>
      <c r="N60" s="373"/>
      <c r="O60" s="373"/>
      <c r="P60" s="373"/>
      <c r="Q60" s="373"/>
      <c r="R60" s="373"/>
      <c r="S60" s="373"/>
      <c r="T60" s="374"/>
      <c r="U60" s="372"/>
      <c r="V60" s="373"/>
      <c r="W60" s="373"/>
      <c r="X60" s="373"/>
      <c r="Y60" s="373"/>
      <c r="Z60" s="373"/>
      <c r="AA60" s="373"/>
      <c r="AB60" s="373"/>
      <c r="AC60" s="373"/>
      <c r="AD60" s="375"/>
    </row>
    <row r="61" spans="2:30" x14ac:dyDescent="0.3">
      <c r="B61" s="273" t="s">
        <v>292</v>
      </c>
      <c r="C61" s="372"/>
      <c r="D61" s="373"/>
      <c r="E61" s="373"/>
      <c r="F61" s="373"/>
      <c r="G61" s="373"/>
      <c r="H61" s="373"/>
      <c r="I61" s="373"/>
      <c r="J61" s="373"/>
      <c r="K61" s="373"/>
      <c r="L61" s="373"/>
      <c r="M61" s="373"/>
      <c r="N61" s="373"/>
      <c r="O61" s="373"/>
      <c r="P61" s="373"/>
      <c r="Q61" s="373"/>
      <c r="R61" s="373"/>
      <c r="S61" s="373"/>
      <c r="T61" s="374"/>
      <c r="U61" s="372"/>
      <c r="V61" s="373"/>
      <c r="W61" s="373"/>
      <c r="X61" s="373"/>
      <c r="Y61" s="373"/>
      <c r="Z61" s="373"/>
      <c r="AA61" s="373"/>
      <c r="AB61" s="373"/>
      <c r="AC61" s="373"/>
      <c r="AD61" s="375"/>
    </row>
    <row r="62" spans="2:30" x14ac:dyDescent="0.3">
      <c r="B62" s="273" t="s">
        <v>293</v>
      </c>
      <c r="C62" s="372"/>
      <c r="D62" s="373"/>
      <c r="E62" s="373"/>
      <c r="F62" s="373"/>
      <c r="G62" s="373"/>
      <c r="H62" s="373"/>
      <c r="I62" s="373"/>
      <c r="J62" s="373"/>
      <c r="K62" s="373"/>
      <c r="L62" s="373"/>
      <c r="M62" s="373"/>
      <c r="N62" s="373"/>
      <c r="O62" s="373"/>
      <c r="P62" s="373"/>
      <c r="Q62" s="373"/>
      <c r="R62" s="373"/>
      <c r="S62" s="373"/>
      <c r="T62" s="374"/>
      <c r="U62" s="372"/>
      <c r="V62" s="373"/>
      <c r="W62" s="373"/>
      <c r="X62" s="373"/>
      <c r="Y62" s="373"/>
      <c r="Z62" s="373"/>
      <c r="AA62" s="373"/>
      <c r="AB62" s="373"/>
      <c r="AC62" s="373"/>
      <c r="AD62" s="375"/>
    </row>
    <row r="63" spans="2:30" x14ac:dyDescent="0.3">
      <c r="B63" s="273" t="s">
        <v>294</v>
      </c>
      <c r="C63" s="372"/>
      <c r="D63" s="373"/>
      <c r="E63" s="373"/>
      <c r="F63" s="373"/>
      <c r="G63" s="373"/>
      <c r="H63" s="373"/>
      <c r="I63" s="373"/>
      <c r="J63" s="373"/>
      <c r="K63" s="373"/>
      <c r="L63" s="373"/>
      <c r="M63" s="373"/>
      <c r="N63" s="373"/>
      <c r="O63" s="373"/>
      <c r="P63" s="373"/>
      <c r="Q63" s="373"/>
      <c r="R63" s="373"/>
      <c r="S63" s="373"/>
      <c r="T63" s="374"/>
      <c r="U63" s="372"/>
      <c r="V63" s="373"/>
      <c r="W63" s="373"/>
      <c r="X63" s="373"/>
      <c r="Y63" s="373"/>
      <c r="Z63" s="373"/>
      <c r="AA63" s="373"/>
      <c r="AB63" s="373"/>
      <c r="AC63" s="373"/>
      <c r="AD63" s="375"/>
    </row>
    <row r="64" spans="2:30" x14ac:dyDescent="0.3">
      <c r="B64" s="273" t="s">
        <v>295</v>
      </c>
      <c r="C64" s="372"/>
      <c r="D64" s="373"/>
      <c r="E64" s="373"/>
      <c r="F64" s="373"/>
      <c r="G64" s="373"/>
      <c r="H64" s="373"/>
      <c r="I64" s="373"/>
      <c r="J64" s="373"/>
      <c r="K64" s="373"/>
      <c r="L64" s="373"/>
      <c r="M64" s="373"/>
      <c r="N64" s="373"/>
      <c r="O64" s="373"/>
      <c r="P64" s="373"/>
      <c r="Q64" s="373"/>
      <c r="R64" s="373"/>
      <c r="S64" s="373"/>
      <c r="T64" s="374"/>
      <c r="U64" s="372"/>
      <c r="V64" s="373"/>
      <c r="W64" s="373"/>
      <c r="X64" s="373"/>
      <c r="Y64" s="373"/>
      <c r="Z64" s="373"/>
      <c r="AA64" s="373"/>
      <c r="AB64" s="373"/>
      <c r="AC64" s="373"/>
      <c r="AD64" s="375"/>
    </row>
    <row r="65" spans="2:30" ht="17.25" thickBot="1" x14ac:dyDescent="0.35">
      <c r="B65" s="274" t="s">
        <v>296</v>
      </c>
      <c r="C65" s="376"/>
      <c r="D65" s="377"/>
      <c r="E65" s="377"/>
      <c r="F65" s="377"/>
      <c r="G65" s="377"/>
      <c r="H65" s="377"/>
      <c r="I65" s="377"/>
      <c r="J65" s="377"/>
      <c r="K65" s="377"/>
      <c r="L65" s="377"/>
      <c r="M65" s="377"/>
      <c r="N65" s="377"/>
      <c r="O65" s="377"/>
      <c r="P65" s="377"/>
      <c r="Q65" s="377"/>
      <c r="R65" s="377"/>
      <c r="S65" s="377"/>
      <c r="T65" s="378"/>
      <c r="U65" s="376"/>
      <c r="V65" s="377"/>
      <c r="W65" s="377"/>
      <c r="X65" s="377"/>
      <c r="Y65" s="377"/>
      <c r="Z65" s="377"/>
      <c r="AA65" s="377"/>
      <c r="AB65" s="377"/>
      <c r="AC65" s="377"/>
      <c r="AD65" s="379"/>
    </row>
    <row r="66" spans="2:30" ht="17.25" thickTop="1" x14ac:dyDescent="0.3">
      <c r="B66" s="147"/>
      <c r="C66" s="147"/>
      <c r="E66" s="147"/>
    </row>
    <row r="67" spans="2:30" x14ac:dyDescent="0.3">
      <c r="B67" s="147"/>
      <c r="C67" s="147"/>
      <c r="E67" s="147"/>
    </row>
    <row r="68" spans="2:30" x14ac:dyDescent="0.3">
      <c r="B68" s="147"/>
      <c r="C68" s="147"/>
      <c r="E68" s="147"/>
    </row>
    <row r="69" spans="2:30" x14ac:dyDescent="0.3">
      <c r="B69" s="147"/>
      <c r="C69" s="147"/>
      <c r="E69" s="147"/>
    </row>
    <row r="70" spans="2:30" x14ac:dyDescent="0.3">
      <c r="B70" s="147"/>
      <c r="C70" s="147"/>
      <c r="E70" s="147"/>
    </row>
    <row r="71" spans="2:30" x14ac:dyDescent="0.3">
      <c r="B71" s="147"/>
      <c r="C71" s="147"/>
      <c r="E71" s="147"/>
    </row>
    <row r="72" spans="2:30" x14ac:dyDescent="0.3">
      <c r="B72" s="147"/>
      <c r="C72" s="147"/>
      <c r="E72" s="147"/>
    </row>
    <row r="73" spans="2:30" x14ac:dyDescent="0.3">
      <c r="B73" s="147"/>
      <c r="C73" s="147"/>
    </row>
    <row r="74" spans="2:30" x14ac:dyDescent="0.3">
      <c r="B74" s="147"/>
      <c r="C74" s="147"/>
    </row>
    <row r="75" spans="2:30" x14ac:dyDescent="0.3">
      <c r="B75" s="147"/>
      <c r="C75" s="147"/>
    </row>
    <row r="76" spans="2:30" x14ac:dyDescent="0.3">
      <c r="B76" s="147"/>
      <c r="C76" s="147"/>
    </row>
    <row r="77" spans="2:30" x14ac:dyDescent="0.3">
      <c r="B77" s="147"/>
      <c r="C77" s="147"/>
    </row>
    <row r="78" spans="2:30" x14ac:dyDescent="0.3">
      <c r="B78" s="147"/>
      <c r="C78" s="147"/>
    </row>
    <row r="79" spans="2:30" x14ac:dyDescent="0.3">
      <c r="B79" s="147"/>
      <c r="C79" s="147"/>
    </row>
    <row r="80" spans="2:30" x14ac:dyDescent="0.3">
      <c r="B80" s="147"/>
      <c r="C80" s="147"/>
    </row>
    <row r="81" spans="2:3" x14ac:dyDescent="0.3">
      <c r="B81" s="147"/>
      <c r="C81" s="147"/>
    </row>
    <row r="82" spans="2:3" x14ac:dyDescent="0.3">
      <c r="B82" s="147"/>
      <c r="C82" s="147"/>
    </row>
  </sheetData>
  <mergeCells count="89">
    <mergeCell ref="B25:AD26"/>
    <mergeCell ref="C27:T27"/>
    <mergeCell ref="U27:AD27"/>
    <mergeCell ref="B2:AD6"/>
    <mergeCell ref="C8:Q8"/>
    <mergeCell ref="B7:Q7"/>
    <mergeCell ref="B11:Q11"/>
    <mergeCell ref="C12:Q12"/>
    <mergeCell ref="B15:Q15"/>
    <mergeCell ref="C16:Q16"/>
    <mergeCell ref="T10:U10"/>
    <mergeCell ref="T14:U14"/>
    <mergeCell ref="T18:U18"/>
    <mergeCell ref="C28:T28"/>
    <mergeCell ref="U28:AD28"/>
    <mergeCell ref="C29:T29"/>
    <mergeCell ref="U29:AD29"/>
    <mergeCell ref="C30:T30"/>
    <mergeCell ref="U30:AD30"/>
    <mergeCell ref="C31:T31"/>
    <mergeCell ref="U31:AD31"/>
    <mergeCell ref="C32:T32"/>
    <mergeCell ref="U32:AD32"/>
    <mergeCell ref="C33:T33"/>
    <mergeCell ref="U33:AD33"/>
    <mergeCell ref="C34:T34"/>
    <mergeCell ref="U34:AD34"/>
    <mergeCell ref="C35:T35"/>
    <mergeCell ref="U35:AD35"/>
    <mergeCell ref="C36:T36"/>
    <mergeCell ref="U36:AD36"/>
    <mergeCell ref="C37:T37"/>
    <mergeCell ref="U37:AD37"/>
    <mergeCell ref="C38:T38"/>
    <mergeCell ref="U38:AD38"/>
    <mergeCell ref="C39:T39"/>
    <mergeCell ref="U39:AD39"/>
    <mergeCell ref="C40:T40"/>
    <mergeCell ref="U40:AD40"/>
    <mergeCell ref="C41:T41"/>
    <mergeCell ref="U41:AD41"/>
    <mergeCell ref="C42:T42"/>
    <mergeCell ref="U42:AD42"/>
    <mergeCell ref="C43:T43"/>
    <mergeCell ref="U43:AD43"/>
    <mergeCell ref="C44:T44"/>
    <mergeCell ref="U44:AD44"/>
    <mergeCell ref="C45:T45"/>
    <mergeCell ref="U45:AD45"/>
    <mergeCell ref="C46:T46"/>
    <mergeCell ref="U46:AD46"/>
    <mergeCell ref="C47:T47"/>
    <mergeCell ref="U47:AD47"/>
    <mergeCell ref="C48:T48"/>
    <mergeCell ref="U48:AD48"/>
    <mergeCell ref="C49:T49"/>
    <mergeCell ref="U49:AD49"/>
    <mergeCell ref="C50:T50"/>
    <mergeCell ref="U50:AD50"/>
    <mergeCell ref="C51:T51"/>
    <mergeCell ref="U51:AD51"/>
    <mergeCell ref="C52:T52"/>
    <mergeCell ref="U52:AD52"/>
    <mergeCell ref="C53:T53"/>
    <mergeCell ref="U53:AD53"/>
    <mergeCell ref="C54:T54"/>
    <mergeCell ref="U54:AD54"/>
    <mergeCell ref="U60:AD60"/>
    <mergeCell ref="C55:T55"/>
    <mergeCell ref="U55:AD55"/>
    <mergeCell ref="C56:T56"/>
    <mergeCell ref="U56:AD56"/>
    <mergeCell ref="C57:T57"/>
    <mergeCell ref="U57:AD57"/>
    <mergeCell ref="C58:T58"/>
    <mergeCell ref="U58:AD58"/>
    <mergeCell ref="C59:T59"/>
    <mergeCell ref="U59:AD59"/>
    <mergeCell ref="C60:T60"/>
    <mergeCell ref="C64:T64"/>
    <mergeCell ref="U64:AD64"/>
    <mergeCell ref="C65:T65"/>
    <mergeCell ref="U65:AD65"/>
    <mergeCell ref="C61:T61"/>
    <mergeCell ref="U61:AD61"/>
    <mergeCell ref="C62:T62"/>
    <mergeCell ref="U62:AD62"/>
    <mergeCell ref="C63:T63"/>
    <mergeCell ref="U63:AD63"/>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263"/>
  <sheetViews>
    <sheetView view="pageBreakPreview" zoomScale="55" zoomScaleNormal="55" zoomScaleSheetLayoutView="55" workbookViewId="0">
      <pane ySplit="6" topLeftCell="A184" activePane="bottomLeft" state="frozen"/>
      <selection activeCell="L151" sqref="L151"/>
      <selection pane="bottomLeft" activeCell="X191" sqref="X191"/>
    </sheetView>
  </sheetViews>
  <sheetFormatPr defaultRowHeight="16.5" x14ac:dyDescent="0.3"/>
  <cols>
    <col min="1" max="1" width="1.75" customWidth="1"/>
    <col min="2" max="2" width="12.75" bestFit="1" customWidth="1"/>
    <col min="3" max="3" width="10.25" bestFit="1" customWidth="1"/>
    <col min="4" max="4" width="10.5" customWidth="1"/>
    <col min="5" max="5" width="10.25" bestFit="1" customWidth="1"/>
    <col min="6" max="6" width="11.25" bestFit="1" customWidth="1"/>
    <col min="7" max="7" width="9" bestFit="1" customWidth="1"/>
    <col min="8" max="9" width="9.25" bestFit="1" customWidth="1"/>
    <col min="10" max="11" width="9" bestFit="1" customWidth="1"/>
    <col min="12" max="12" width="9.25" bestFit="1" customWidth="1"/>
    <col min="13" max="23" width="9" bestFit="1" customWidth="1"/>
    <col min="24" max="24" width="8.75" customWidth="1"/>
    <col min="25" max="25" width="13.125" bestFit="1" customWidth="1"/>
    <col min="26" max="26" width="15.25" bestFit="1" customWidth="1"/>
    <col min="27" max="29" width="13.125" bestFit="1" customWidth="1"/>
  </cols>
  <sheetData>
    <row r="1" spans="2:29" ht="10.15" customHeight="1" thickBot="1" x14ac:dyDescent="0.35"/>
    <row r="2" spans="2:29" ht="18.600000000000001" customHeight="1" thickTop="1" thickBot="1" x14ac:dyDescent="0.35">
      <c r="B2" s="449" t="s">
        <v>19</v>
      </c>
      <c r="C2" s="457" t="s">
        <v>20</v>
      </c>
      <c r="D2" s="458"/>
      <c r="E2" s="458"/>
      <c r="F2" s="458"/>
      <c r="G2" s="458"/>
      <c r="H2" s="458"/>
      <c r="I2" s="458"/>
      <c r="J2" s="458"/>
      <c r="K2" s="458"/>
      <c r="L2" s="458"/>
      <c r="M2" s="458"/>
      <c r="N2" s="458"/>
      <c r="O2" s="452" t="s">
        <v>21</v>
      </c>
      <c r="P2" s="452"/>
      <c r="Q2" s="452"/>
      <c r="R2" s="452"/>
      <c r="S2" s="452"/>
      <c r="T2" s="452"/>
      <c r="U2" s="452" t="s">
        <v>22</v>
      </c>
      <c r="V2" s="452"/>
      <c r="W2" s="452"/>
      <c r="X2" s="452"/>
      <c r="Y2" s="452" t="s">
        <v>23</v>
      </c>
      <c r="Z2" s="452"/>
      <c r="AA2" s="452"/>
      <c r="AB2" s="452"/>
      <c r="AC2" s="453"/>
    </row>
    <row r="3" spans="2:29" ht="18" customHeight="1" thickBot="1" x14ac:dyDescent="0.35">
      <c r="B3" s="450"/>
      <c r="C3" s="456" t="s">
        <v>24</v>
      </c>
      <c r="D3" s="456"/>
      <c r="E3" s="456" t="s">
        <v>25</v>
      </c>
      <c r="F3" s="456"/>
      <c r="G3" s="459" t="s">
        <v>326</v>
      </c>
      <c r="H3" s="460"/>
      <c r="I3" s="460"/>
      <c r="J3" s="461"/>
      <c r="K3" s="462" t="s">
        <v>327</v>
      </c>
      <c r="L3" s="462"/>
      <c r="M3" s="462"/>
      <c r="N3" s="463"/>
      <c r="O3" s="456" t="s">
        <v>24</v>
      </c>
      <c r="P3" s="456"/>
      <c r="Q3" s="456"/>
      <c r="R3" s="456" t="s">
        <v>25</v>
      </c>
      <c r="S3" s="456"/>
      <c r="T3" s="456"/>
      <c r="U3" s="456" t="s">
        <v>24</v>
      </c>
      <c r="V3" s="456"/>
      <c r="W3" s="456" t="s">
        <v>25</v>
      </c>
      <c r="X3" s="456"/>
      <c r="Y3" s="454"/>
      <c r="Z3" s="454"/>
      <c r="AA3" s="454"/>
      <c r="AB3" s="454"/>
      <c r="AC3" s="455"/>
    </row>
    <row r="4" spans="2:29" ht="18" customHeight="1" thickBot="1" x14ac:dyDescent="0.35">
      <c r="B4" s="451"/>
      <c r="C4" s="51" t="s">
        <v>24</v>
      </c>
      <c r="D4" s="51" t="s">
        <v>26</v>
      </c>
      <c r="E4" s="51" t="s">
        <v>25</v>
      </c>
      <c r="F4" s="51" t="s">
        <v>27</v>
      </c>
      <c r="G4" s="51"/>
      <c r="H4" s="51"/>
      <c r="I4" s="51"/>
      <c r="J4" s="51"/>
      <c r="K4" s="51"/>
      <c r="L4" s="51"/>
      <c r="M4" s="51"/>
      <c r="N4" s="51"/>
      <c r="O4" s="51" t="s">
        <v>28</v>
      </c>
      <c r="P4" s="51" t="s">
        <v>29</v>
      </c>
      <c r="Q4" s="51" t="s">
        <v>30</v>
      </c>
      <c r="R4" s="51" t="s">
        <v>28</v>
      </c>
      <c r="S4" s="51" t="s">
        <v>29</v>
      </c>
      <c r="T4" s="51" t="s">
        <v>30</v>
      </c>
      <c r="U4" s="51" t="s">
        <v>31</v>
      </c>
      <c r="V4" s="51" t="s">
        <v>32</v>
      </c>
      <c r="W4" s="51" t="s">
        <v>31</v>
      </c>
      <c r="X4" s="51" t="s">
        <v>32</v>
      </c>
      <c r="Y4" s="51" t="s">
        <v>33</v>
      </c>
      <c r="Z4" s="51" t="s">
        <v>34</v>
      </c>
      <c r="AA4" s="51" t="s">
        <v>35</v>
      </c>
      <c r="AB4" s="51" t="s">
        <v>36</v>
      </c>
      <c r="AC4" s="282" t="s">
        <v>37</v>
      </c>
    </row>
    <row r="5" spans="2:29" ht="18" customHeight="1" thickTop="1" x14ac:dyDescent="0.3">
      <c r="B5" s="6" t="s">
        <v>3</v>
      </c>
      <c r="C5" s="46">
        <v>2251.16</v>
      </c>
      <c r="D5" s="47">
        <v>11860.7</v>
      </c>
      <c r="E5" s="48">
        <v>770.66</v>
      </c>
      <c r="F5" s="49">
        <v>10691.39</v>
      </c>
      <c r="G5" s="36"/>
      <c r="H5" s="37"/>
      <c r="I5" s="37"/>
      <c r="J5" s="38"/>
      <c r="K5" s="306"/>
      <c r="L5" s="37"/>
      <c r="M5" s="313"/>
      <c r="N5" s="27"/>
      <c r="O5" s="36" t="s">
        <v>0</v>
      </c>
      <c r="P5" s="37" t="s">
        <v>0</v>
      </c>
      <c r="Q5" s="38" t="s">
        <v>0</v>
      </c>
      <c r="R5" s="36" t="s">
        <v>0</v>
      </c>
      <c r="S5" s="37" t="s">
        <v>0</v>
      </c>
      <c r="T5" s="38" t="s">
        <v>0</v>
      </c>
      <c r="U5" s="39" t="s">
        <v>0</v>
      </c>
      <c r="V5" s="39" t="s">
        <v>2</v>
      </c>
      <c r="W5" s="27" t="s">
        <v>0</v>
      </c>
      <c r="X5" s="28" t="s">
        <v>0</v>
      </c>
      <c r="Y5" s="24" t="s">
        <v>0</v>
      </c>
      <c r="Z5" s="39" t="s">
        <v>0</v>
      </c>
      <c r="AA5" s="39" t="s">
        <v>0</v>
      </c>
      <c r="AB5" s="39" t="s">
        <v>0</v>
      </c>
      <c r="AC5" s="283" t="s">
        <v>0</v>
      </c>
    </row>
    <row r="6" spans="2:29" ht="18" customHeight="1" thickBot="1" x14ac:dyDescent="0.35">
      <c r="B6" s="13" t="s">
        <v>1</v>
      </c>
      <c r="C6" s="42">
        <v>1891.81</v>
      </c>
      <c r="D6" s="43">
        <v>7569.17</v>
      </c>
      <c r="E6" s="44">
        <v>540.83000000000004</v>
      </c>
      <c r="F6" s="45">
        <v>5979.39</v>
      </c>
      <c r="G6" s="14"/>
      <c r="H6" s="15"/>
      <c r="I6" s="15"/>
      <c r="J6" s="16"/>
      <c r="K6" s="307"/>
      <c r="L6" s="15"/>
      <c r="M6" s="314"/>
      <c r="N6" s="22"/>
      <c r="O6" s="14">
        <v>715276</v>
      </c>
      <c r="P6" s="15">
        <v>-455502</v>
      </c>
      <c r="Q6" s="16">
        <v>-233315</v>
      </c>
      <c r="R6" s="14">
        <v>39387</v>
      </c>
      <c r="S6" s="15">
        <v>249018</v>
      </c>
      <c r="T6" s="16">
        <v>-123492</v>
      </c>
      <c r="U6" s="21">
        <v>-8928</v>
      </c>
      <c r="V6" s="22">
        <v>149799</v>
      </c>
      <c r="W6" s="22">
        <v>1917</v>
      </c>
      <c r="X6" s="23">
        <v>2980</v>
      </c>
      <c r="Y6" s="284">
        <v>247103</v>
      </c>
      <c r="Z6" s="285">
        <v>78018</v>
      </c>
      <c r="AA6" s="285">
        <v>1566</v>
      </c>
      <c r="AB6" s="285">
        <v>104701</v>
      </c>
      <c r="AC6" s="286">
        <v>3296133</v>
      </c>
    </row>
    <row r="7" spans="2:29" ht="40.15" customHeight="1" thickTop="1" x14ac:dyDescent="0.3">
      <c r="B7" s="17">
        <v>43647</v>
      </c>
      <c r="C7" s="30">
        <v>2129.7399999999998</v>
      </c>
      <c r="D7" s="31">
        <v>10480.879999999999</v>
      </c>
      <c r="E7" s="30">
        <v>696</v>
      </c>
      <c r="F7" s="31">
        <v>8177.73</v>
      </c>
      <c r="G7" s="18"/>
      <c r="H7" s="19"/>
      <c r="I7" s="19"/>
      <c r="J7" s="20"/>
      <c r="K7" s="308"/>
      <c r="L7" s="19"/>
      <c r="M7" s="308"/>
      <c r="N7" s="19"/>
      <c r="O7" s="18">
        <v>1544</v>
      </c>
      <c r="P7" s="19">
        <v>-191</v>
      </c>
      <c r="Q7" s="20">
        <v>61</v>
      </c>
      <c r="R7" s="18">
        <v>719</v>
      </c>
      <c r="S7" s="19">
        <v>74</v>
      </c>
      <c r="T7" s="20">
        <v>-794</v>
      </c>
      <c r="U7" s="18">
        <v>-144</v>
      </c>
      <c r="V7" s="20">
        <v>456</v>
      </c>
      <c r="W7" s="18">
        <v>19</v>
      </c>
      <c r="X7" s="20">
        <v>531</v>
      </c>
      <c r="Y7" s="275">
        <v>274384</v>
      </c>
      <c r="Z7" s="276">
        <v>80592</v>
      </c>
      <c r="AA7" s="276">
        <v>1489</v>
      </c>
      <c r="AB7" s="276">
        <v>103632</v>
      </c>
      <c r="AC7" s="287">
        <v>3298996</v>
      </c>
    </row>
    <row r="8" spans="2:29" ht="40.15" customHeight="1" x14ac:dyDescent="0.3">
      <c r="B8" s="7">
        <v>43648</v>
      </c>
      <c r="C8" s="32">
        <v>2122.02</v>
      </c>
      <c r="D8" s="33">
        <v>10456.49</v>
      </c>
      <c r="E8" s="182">
        <v>696.25</v>
      </c>
      <c r="F8" s="181">
        <v>8139.8</v>
      </c>
      <c r="G8" s="10"/>
      <c r="H8" s="3"/>
      <c r="I8" s="3"/>
      <c r="J8" s="9"/>
      <c r="K8" s="309"/>
      <c r="L8" s="3"/>
      <c r="M8" s="309"/>
      <c r="N8" s="3"/>
      <c r="O8" s="10">
        <v>343</v>
      </c>
      <c r="P8" s="3">
        <v>240</v>
      </c>
      <c r="Q8" s="9">
        <v>-515</v>
      </c>
      <c r="R8" s="10">
        <v>-187</v>
      </c>
      <c r="S8" s="3">
        <v>712</v>
      </c>
      <c r="T8" s="9">
        <v>-560</v>
      </c>
      <c r="U8" s="10">
        <v>-243</v>
      </c>
      <c r="V8" s="9">
        <v>-274</v>
      </c>
      <c r="W8" s="10">
        <v>-131</v>
      </c>
      <c r="X8" s="9">
        <v>19</v>
      </c>
      <c r="Y8" s="277">
        <v>249327</v>
      </c>
      <c r="Z8" s="278">
        <v>79864</v>
      </c>
      <c r="AA8" s="278">
        <v>1431</v>
      </c>
      <c r="AB8" s="278">
        <v>102296</v>
      </c>
      <c r="AC8" s="279">
        <v>3374956</v>
      </c>
    </row>
    <row r="9" spans="2:29" ht="40.15" customHeight="1" x14ac:dyDescent="0.3">
      <c r="B9" s="7">
        <v>43649</v>
      </c>
      <c r="C9" s="32">
        <v>2096.02</v>
      </c>
      <c r="D9" s="33">
        <v>10408.469999999999</v>
      </c>
      <c r="E9" s="182">
        <v>693.04</v>
      </c>
      <c r="F9" s="181">
        <v>8124.94</v>
      </c>
      <c r="G9" s="10"/>
      <c r="H9" s="3"/>
      <c r="I9" s="3"/>
      <c r="J9" s="9"/>
      <c r="K9" s="309"/>
      <c r="L9" s="3"/>
      <c r="M9" s="309"/>
      <c r="N9" s="3"/>
      <c r="O9" s="10">
        <v>-860</v>
      </c>
      <c r="P9" s="3">
        <v>1562</v>
      </c>
      <c r="Q9" s="9">
        <v>-675</v>
      </c>
      <c r="R9" s="10">
        <v>-679</v>
      </c>
      <c r="S9" s="3">
        <v>1186</v>
      </c>
      <c r="T9" s="9">
        <v>-601</v>
      </c>
      <c r="U9" s="10">
        <v>-110</v>
      </c>
      <c r="V9" s="9">
        <v>-1499</v>
      </c>
      <c r="W9" s="10">
        <v>-125</v>
      </c>
      <c r="X9" s="9">
        <v>-551</v>
      </c>
      <c r="Y9" s="277">
        <v>245303</v>
      </c>
      <c r="Z9" s="278">
        <v>79741</v>
      </c>
      <c r="AA9" s="278">
        <v>1652</v>
      </c>
      <c r="AB9" s="278">
        <v>101556</v>
      </c>
      <c r="AC9" s="279">
        <v>3383497</v>
      </c>
    </row>
    <row r="10" spans="2:29" ht="40.15" customHeight="1" x14ac:dyDescent="0.3">
      <c r="B10" s="7">
        <v>43650</v>
      </c>
      <c r="C10" s="32">
        <v>2108.73</v>
      </c>
      <c r="D10" s="33">
        <v>10089.07</v>
      </c>
      <c r="E10" s="182">
        <v>691.27</v>
      </c>
      <c r="F10" s="181">
        <v>7999.73</v>
      </c>
      <c r="G10" s="10"/>
      <c r="H10" s="3"/>
      <c r="I10" s="3"/>
      <c r="J10" s="9"/>
      <c r="K10" s="309"/>
      <c r="L10" s="3"/>
      <c r="M10" s="309"/>
      <c r="N10" s="3"/>
      <c r="O10" s="10">
        <v>400</v>
      </c>
      <c r="P10" s="3">
        <v>-237</v>
      </c>
      <c r="Q10" s="9">
        <v>-93</v>
      </c>
      <c r="R10" s="10">
        <v>-368</v>
      </c>
      <c r="S10" s="3">
        <v>316</v>
      </c>
      <c r="T10" s="9">
        <v>79</v>
      </c>
      <c r="U10" s="10">
        <v>553</v>
      </c>
      <c r="V10" s="9">
        <v>505</v>
      </c>
      <c r="W10" s="10">
        <v>107</v>
      </c>
      <c r="X10" s="9">
        <v>-469</v>
      </c>
      <c r="Y10" s="277">
        <v>246573</v>
      </c>
      <c r="Z10" s="278">
        <v>79301</v>
      </c>
      <c r="AA10" s="278">
        <v>1445</v>
      </c>
      <c r="AB10" s="278">
        <v>101771</v>
      </c>
      <c r="AC10" s="279">
        <v>3404840</v>
      </c>
    </row>
    <row r="11" spans="2:29" ht="40.15" customHeight="1" x14ac:dyDescent="0.3">
      <c r="B11" s="7">
        <v>43651</v>
      </c>
      <c r="C11" s="32">
        <v>2110.59</v>
      </c>
      <c r="D11" s="33">
        <v>10213.56</v>
      </c>
      <c r="E11" s="182">
        <v>694.17</v>
      </c>
      <c r="F11" s="181">
        <v>8151.5</v>
      </c>
      <c r="G11" s="10"/>
      <c r="H11" s="3"/>
      <c r="I11" s="3"/>
      <c r="J11" s="9"/>
      <c r="K11" s="309"/>
      <c r="L11" s="3"/>
      <c r="M11" s="309"/>
      <c r="N11" s="3"/>
      <c r="O11" s="10">
        <v>-249</v>
      </c>
      <c r="P11" s="3">
        <v>-1049</v>
      </c>
      <c r="Q11" s="9">
        <v>1262</v>
      </c>
      <c r="R11" s="10">
        <v>-263</v>
      </c>
      <c r="S11" s="3">
        <v>354</v>
      </c>
      <c r="T11" s="9">
        <v>-111</v>
      </c>
      <c r="U11" s="10">
        <v>282</v>
      </c>
      <c r="V11" s="9">
        <v>-150</v>
      </c>
      <c r="W11" s="10">
        <v>12</v>
      </c>
      <c r="X11" s="9">
        <v>-245</v>
      </c>
      <c r="Y11" s="277">
        <v>244098</v>
      </c>
      <c r="Z11" s="278">
        <v>78524</v>
      </c>
      <c r="AA11" s="278">
        <v>1504</v>
      </c>
      <c r="AB11" s="278">
        <v>102188</v>
      </c>
      <c r="AC11" s="279">
        <v>3421879</v>
      </c>
    </row>
    <row r="12" spans="2:29" ht="40.15" customHeight="1" x14ac:dyDescent="0.3">
      <c r="B12" s="7">
        <v>43654</v>
      </c>
      <c r="C12" s="32">
        <v>2064.17</v>
      </c>
      <c r="D12" s="33">
        <v>10100.06</v>
      </c>
      <c r="E12" s="182">
        <v>668.72</v>
      </c>
      <c r="F12" s="181">
        <v>7814.74</v>
      </c>
      <c r="G12" s="10"/>
      <c r="H12" s="3"/>
      <c r="I12" s="3"/>
      <c r="J12" s="9"/>
      <c r="K12" s="309"/>
      <c r="L12" s="3"/>
      <c r="M12" s="309"/>
      <c r="N12" s="3"/>
      <c r="O12" s="10">
        <v>18</v>
      </c>
      <c r="P12" s="3">
        <v>498</v>
      </c>
      <c r="Q12" s="9">
        <v>-497</v>
      </c>
      <c r="R12" s="10">
        <v>-973</v>
      </c>
      <c r="S12" s="3">
        <v>1301</v>
      </c>
      <c r="T12" s="9">
        <v>-287</v>
      </c>
      <c r="U12" s="10">
        <v>-795</v>
      </c>
      <c r="V12" s="9">
        <v>-165</v>
      </c>
      <c r="W12" s="10">
        <v>39</v>
      </c>
      <c r="X12" s="9">
        <v>-1113</v>
      </c>
      <c r="Y12" s="277">
        <v>249578</v>
      </c>
      <c r="Z12" s="278">
        <v>80381</v>
      </c>
      <c r="AA12" s="278">
        <v>1497</v>
      </c>
      <c r="AB12" s="278">
        <v>101966</v>
      </c>
      <c r="AC12" s="279">
        <v>3425446</v>
      </c>
    </row>
    <row r="13" spans="2:29" ht="40.15" customHeight="1" x14ac:dyDescent="0.3">
      <c r="B13" s="7">
        <v>43655</v>
      </c>
      <c r="C13" s="32">
        <v>2052.0300000000002</v>
      </c>
      <c r="D13" s="33">
        <v>9654.4</v>
      </c>
      <c r="E13" s="182">
        <v>657.8</v>
      </c>
      <c r="F13" s="181">
        <v>7641.93</v>
      </c>
      <c r="G13" s="10"/>
      <c r="H13" s="3"/>
      <c r="I13" s="3"/>
      <c r="J13" s="9"/>
      <c r="K13" s="309"/>
      <c r="L13" s="3"/>
      <c r="M13" s="309"/>
      <c r="N13" s="3"/>
      <c r="O13" s="10">
        <v>240</v>
      </c>
      <c r="P13" s="3">
        <v>825</v>
      </c>
      <c r="Q13" s="9">
        <v>-1149</v>
      </c>
      <c r="R13" s="10">
        <v>416</v>
      </c>
      <c r="S13" s="3">
        <v>-445</v>
      </c>
      <c r="T13" s="9">
        <v>139</v>
      </c>
      <c r="U13" s="10">
        <v>214</v>
      </c>
      <c r="V13" s="9">
        <v>-9</v>
      </c>
      <c r="W13" s="10">
        <v>100</v>
      </c>
      <c r="X13" s="9">
        <v>210</v>
      </c>
      <c r="Y13" s="277">
        <v>245999</v>
      </c>
      <c r="Z13" s="278">
        <v>80570</v>
      </c>
      <c r="AA13" s="278">
        <v>1396</v>
      </c>
      <c r="AB13" s="278">
        <v>101756</v>
      </c>
      <c r="AC13" s="279">
        <v>3442409</v>
      </c>
    </row>
    <row r="14" spans="2:29" ht="40.15" customHeight="1" x14ac:dyDescent="0.3">
      <c r="B14" s="7">
        <v>43656</v>
      </c>
      <c r="C14" s="32">
        <v>2058.7800000000002</v>
      </c>
      <c r="D14" s="33">
        <v>9585.91</v>
      </c>
      <c r="E14" s="182">
        <v>666.9</v>
      </c>
      <c r="F14" s="181">
        <v>7767.02</v>
      </c>
      <c r="G14" s="10"/>
      <c r="H14" s="3"/>
      <c r="I14" s="3"/>
      <c r="J14" s="9"/>
      <c r="K14" s="309"/>
      <c r="L14" s="3"/>
      <c r="M14" s="309"/>
      <c r="N14" s="3"/>
      <c r="O14" s="10">
        <v>2032</v>
      </c>
      <c r="P14" s="3">
        <v>-12</v>
      </c>
      <c r="Q14" s="9">
        <v>-1881</v>
      </c>
      <c r="R14" s="10">
        <v>690</v>
      </c>
      <c r="S14" s="3">
        <v>-886</v>
      </c>
      <c r="T14" s="9">
        <v>379</v>
      </c>
      <c r="U14" s="10">
        <v>-156</v>
      </c>
      <c r="V14" s="9">
        <v>34</v>
      </c>
      <c r="W14" s="10">
        <v>-12</v>
      </c>
      <c r="X14" s="9">
        <v>848</v>
      </c>
      <c r="Y14" s="277">
        <v>243732</v>
      </c>
      <c r="Z14" s="278">
        <v>81182</v>
      </c>
      <c r="AA14" s="278">
        <v>1601</v>
      </c>
      <c r="AB14" s="278">
        <v>101042</v>
      </c>
      <c r="AC14" s="279">
        <v>3437241</v>
      </c>
    </row>
    <row r="15" spans="2:29" ht="40.15" customHeight="1" x14ac:dyDescent="0.3">
      <c r="B15" s="7">
        <v>43657</v>
      </c>
      <c r="C15" s="32">
        <v>2080.58</v>
      </c>
      <c r="D15" s="33">
        <v>9696.92</v>
      </c>
      <c r="E15" s="182">
        <v>677.09</v>
      </c>
      <c r="F15" s="181">
        <v>7861.41</v>
      </c>
      <c r="G15" s="10"/>
      <c r="H15" s="3"/>
      <c r="I15" s="3"/>
      <c r="J15" s="9"/>
      <c r="K15" s="309"/>
      <c r="L15" s="3"/>
      <c r="M15" s="309"/>
      <c r="N15" s="3"/>
      <c r="O15" s="10">
        <v>3648</v>
      </c>
      <c r="P15" s="3">
        <v>-1993</v>
      </c>
      <c r="Q15" s="9">
        <v>-1781</v>
      </c>
      <c r="R15" s="10">
        <v>-182</v>
      </c>
      <c r="S15" s="3">
        <v>-45</v>
      </c>
      <c r="T15" s="9">
        <v>342</v>
      </c>
      <c r="U15" s="10">
        <v>235</v>
      </c>
      <c r="V15" s="9">
        <v>1439</v>
      </c>
      <c r="W15" s="10">
        <v>39</v>
      </c>
      <c r="X15" s="9">
        <v>-58</v>
      </c>
      <c r="Y15" s="277">
        <v>241386</v>
      </c>
      <c r="Z15" s="278">
        <v>79807</v>
      </c>
      <c r="AA15" s="278">
        <v>1672</v>
      </c>
      <c r="AB15" s="278">
        <v>99228</v>
      </c>
      <c r="AC15" s="279">
        <v>3442826</v>
      </c>
    </row>
    <row r="16" spans="2:29" ht="40.15" customHeight="1" x14ac:dyDescent="0.3">
      <c r="B16" s="7">
        <v>43658</v>
      </c>
      <c r="C16" s="32">
        <v>2086.66</v>
      </c>
      <c r="D16" s="33">
        <v>9640.65</v>
      </c>
      <c r="E16" s="182">
        <v>681.17</v>
      </c>
      <c r="F16" s="181">
        <v>7868.83</v>
      </c>
      <c r="G16" s="10"/>
      <c r="H16" s="3"/>
      <c r="I16" s="3"/>
      <c r="J16" s="9"/>
      <c r="K16" s="309"/>
      <c r="L16" s="3"/>
      <c r="M16" s="309"/>
      <c r="N16" s="3"/>
      <c r="O16" s="10">
        <v>-58</v>
      </c>
      <c r="P16" s="3">
        <v>167</v>
      </c>
      <c r="Q16" s="9">
        <v>-63</v>
      </c>
      <c r="R16" s="10">
        <v>311</v>
      </c>
      <c r="S16" s="3">
        <v>49</v>
      </c>
      <c r="T16" s="9">
        <v>-267</v>
      </c>
      <c r="U16" s="10">
        <v>123</v>
      </c>
      <c r="V16" s="9">
        <v>-936</v>
      </c>
      <c r="W16" s="10">
        <v>14</v>
      </c>
      <c r="X16" s="9">
        <v>150</v>
      </c>
      <c r="Y16" s="277">
        <v>242357</v>
      </c>
      <c r="Z16" s="278">
        <v>77264</v>
      </c>
      <c r="AA16" s="278">
        <v>1500</v>
      </c>
      <c r="AB16" s="278">
        <v>98953</v>
      </c>
      <c r="AC16" s="279">
        <v>3449769</v>
      </c>
    </row>
    <row r="17" spans="2:29" ht="40.15" customHeight="1" x14ac:dyDescent="0.3">
      <c r="B17" s="7">
        <v>43661</v>
      </c>
      <c r="C17" s="32">
        <v>2082.48</v>
      </c>
      <c r="D17" s="33">
        <v>9470.52</v>
      </c>
      <c r="E17" s="182">
        <v>674.79</v>
      </c>
      <c r="F17" s="181">
        <v>7720.23</v>
      </c>
      <c r="G17" s="10"/>
      <c r="H17" s="3"/>
      <c r="I17" s="3"/>
      <c r="J17" s="9"/>
      <c r="K17" s="309"/>
      <c r="L17" s="3"/>
      <c r="M17" s="309"/>
      <c r="N17" s="3"/>
      <c r="O17" s="10">
        <v>142</v>
      </c>
      <c r="P17" s="3">
        <v>-493</v>
      </c>
      <c r="Q17" s="9">
        <v>252</v>
      </c>
      <c r="R17" s="10">
        <v>-1207</v>
      </c>
      <c r="S17" s="3">
        <v>1738</v>
      </c>
      <c r="T17" s="9">
        <v>-481</v>
      </c>
      <c r="U17" s="10">
        <v>-60</v>
      </c>
      <c r="V17" s="9">
        <v>-48</v>
      </c>
      <c r="W17" s="10">
        <v>-66</v>
      </c>
      <c r="X17" s="9">
        <v>-1093</v>
      </c>
      <c r="Y17" s="277">
        <v>249210</v>
      </c>
      <c r="Z17" s="278">
        <v>75915</v>
      </c>
      <c r="AA17" s="278">
        <v>1217</v>
      </c>
      <c r="AB17" s="278">
        <v>99076</v>
      </c>
      <c r="AC17" s="279">
        <v>3453206</v>
      </c>
    </row>
    <row r="18" spans="2:29" ht="40.15" customHeight="1" x14ac:dyDescent="0.3">
      <c r="B18" s="7">
        <v>43662</v>
      </c>
      <c r="C18" s="32">
        <v>2091.87</v>
      </c>
      <c r="D18" s="33">
        <v>9574.16</v>
      </c>
      <c r="E18" s="182">
        <v>674.42</v>
      </c>
      <c r="F18" s="181">
        <v>7796.96</v>
      </c>
      <c r="G18" s="10"/>
      <c r="H18" s="3"/>
      <c r="I18" s="3"/>
      <c r="J18" s="9"/>
      <c r="K18" s="309"/>
      <c r="L18" s="3"/>
      <c r="M18" s="309"/>
      <c r="N18" s="3"/>
      <c r="O18" s="10">
        <v>2511</v>
      </c>
      <c r="P18" s="3">
        <v>-2156</v>
      </c>
      <c r="Q18" s="9">
        <v>-315</v>
      </c>
      <c r="R18" s="10">
        <v>61</v>
      </c>
      <c r="S18" s="3">
        <v>126</v>
      </c>
      <c r="T18" s="9">
        <v>-178</v>
      </c>
      <c r="U18" s="10">
        <v>218</v>
      </c>
      <c r="V18" s="9">
        <v>1315</v>
      </c>
      <c r="W18" s="10">
        <v>25</v>
      </c>
      <c r="X18" s="9">
        <v>115</v>
      </c>
      <c r="Y18" s="277">
        <v>238733</v>
      </c>
      <c r="Z18" s="278">
        <v>76049</v>
      </c>
      <c r="AA18" s="278">
        <v>1157</v>
      </c>
      <c r="AB18" s="278">
        <v>99569</v>
      </c>
      <c r="AC18" s="279">
        <v>3479196</v>
      </c>
    </row>
    <row r="19" spans="2:29" ht="40.15" customHeight="1" x14ac:dyDescent="0.3">
      <c r="B19" s="7">
        <v>43663</v>
      </c>
      <c r="C19" s="32">
        <v>2072.92</v>
      </c>
      <c r="D19" s="33">
        <v>9403.5</v>
      </c>
      <c r="E19" s="182">
        <v>666.28</v>
      </c>
      <c r="F19" s="181">
        <v>7739.2</v>
      </c>
      <c r="G19" s="10"/>
      <c r="H19" s="3"/>
      <c r="I19" s="3"/>
      <c r="J19" s="9"/>
      <c r="K19" s="309"/>
      <c r="L19" s="3"/>
      <c r="M19" s="309"/>
      <c r="N19" s="3"/>
      <c r="O19" s="10">
        <v>233</v>
      </c>
      <c r="P19" s="3">
        <v>586</v>
      </c>
      <c r="Q19" s="9">
        <v>-744</v>
      </c>
      <c r="R19" s="10">
        <v>-416</v>
      </c>
      <c r="S19" s="3">
        <v>1180</v>
      </c>
      <c r="T19" s="9">
        <v>-695</v>
      </c>
      <c r="U19" s="10">
        <v>-149</v>
      </c>
      <c r="V19" s="9">
        <v>119</v>
      </c>
      <c r="W19" s="10">
        <v>-143</v>
      </c>
      <c r="X19" s="9">
        <v>-413</v>
      </c>
      <c r="Y19" s="277">
        <v>239065</v>
      </c>
      <c r="Z19" s="278">
        <v>77037</v>
      </c>
      <c r="AA19" s="278">
        <v>1427</v>
      </c>
      <c r="AB19" s="278">
        <v>99945</v>
      </c>
      <c r="AC19" s="279">
        <v>3471761</v>
      </c>
    </row>
    <row r="20" spans="2:29" ht="40.15" customHeight="1" x14ac:dyDescent="0.3">
      <c r="B20" s="7">
        <v>43664</v>
      </c>
      <c r="C20" s="32">
        <v>2066.5500000000002</v>
      </c>
      <c r="D20" s="33">
        <v>9328.2099999999991</v>
      </c>
      <c r="E20" s="182">
        <v>665.15</v>
      </c>
      <c r="F20" s="181">
        <v>7593.32</v>
      </c>
      <c r="G20" s="10"/>
      <c r="H20" s="3"/>
      <c r="I20" s="3"/>
      <c r="J20" s="9"/>
      <c r="K20" s="309"/>
      <c r="L20" s="3"/>
      <c r="M20" s="309"/>
      <c r="N20" s="3"/>
      <c r="O20" s="10">
        <v>708</v>
      </c>
      <c r="P20" s="3">
        <v>1002</v>
      </c>
      <c r="Q20" s="9">
        <v>-1728</v>
      </c>
      <c r="R20" s="10">
        <v>93</v>
      </c>
      <c r="S20" s="3">
        <v>320</v>
      </c>
      <c r="T20" s="9">
        <v>-365</v>
      </c>
      <c r="U20" s="10">
        <v>-173</v>
      </c>
      <c r="V20" s="9">
        <v>359</v>
      </c>
      <c r="W20" s="10">
        <v>-72</v>
      </c>
      <c r="X20" s="9">
        <v>112</v>
      </c>
      <c r="Y20" s="277">
        <v>244744</v>
      </c>
      <c r="Z20" s="278">
        <v>76828</v>
      </c>
      <c r="AA20" s="278">
        <v>1386</v>
      </c>
      <c r="AB20" s="278">
        <v>100117</v>
      </c>
      <c r="AC20" s="279">
        <v>3466560</v>
      </c>
    </row>
    <row r="21" spans="2:29" ht="40.15" customHeight="1" x14ac:dyDescent="0.3">
      <c r="B21" s="7">
        <v>43665</v>
      </c>
      <c r="C21" s="32">
        <v>2094.36</v>
      </c>
      <c r="D21" s="33">
        <v>9481.18</v>
      </c>
      <c r="E21" s="182">
        <v>674.06</v>
      </c>
      <c r="F21" s="181">
        <v>7748.65</v>
      </c>
      <c r="G21" s="10"/>
      <c r="H21" s="3"/>
      <c r="I21" s="3"/>
      <c r="J21" s="9"/>
      <c r="K21" s="309"/>
      <c r="L21" s="3"/>
      <c r="M21" s="309"/>
      <c r="N21" s="3"/>
      <c r="O21" s="10">
        <v>1306</v>
      </c>
      <c r="P21" s="3">
        <v>-4631</v>
      </c>
      <c r="Q21" s="9">
        <v>3381</v>
      </c>
      <c r="R21" s="10">
        <v>-208</v>
      </c>
      <c r="S21" s="3">
        <v>28</v>
      </c>
      <c r="T21" s="9">
        <v>187</v>
      </c>
      <c r="U21" s="10">
        <v>572</v>
      </c>
      <c r="V21" s="9">
        <v>1664</v>
      </c>
      <c r="W21" s="10">
        <v>42</v>
      </c>
      <c r="X21" s="9">
        <v>-315</v>
      </c>
      <c r="Y21" s="277">
        <v>244479</v>
      </c>
      <c r="Z21" s="278">
        <v>77596</v>
      </c>
      <c r="AA21" s="278">
        <v>1355</v>
      </c>
      <c r="AB21" s="278">
        <v>100136</v>
      </c>
      <c r="AC21" s="279">
        <v>3474660</v>
      </c>
    </row>
    <row r="22" spans="2:29" ht="40.15" customHeight="1" x14ac:dyDescent="0.3">
      <c r="B22" s="7">
        <v>43668</v>
      </c>
      <c r="C22" s="32">
        <v>2093.34</v>
      </c>
      <c r="D22" s="33">
        <v>9506.2900000000009</v>
      </c>
      <c r="E22" s="182">
        <v>674.78</v>
      </c>
      <c r="F22" s="181">
        <v>7715.12</v>
      </c>
      <c r="G22" s="10"/>
      <c r="H22" s="3"/>
      <c r="I22" s="3"/>
      <c r="J22" s="9"/>
      <c r="K22" s="309"/>
      <c r="L22" s="3"/>
      <c r="M22" s="309"/>
      <c r="N22" s="3"/>
      <c r="O22" s="10">
        <v>2334</v>
      </c>
      <c r="P22" s="3">
        <v>-646</v>
      </c>
      <c r="Q22" s="9">
        <v>-1685</v>
      </c>
      <c r="R22" s="10">
        <v>-231</v>
      </c>
      <c r="S22" s="3">
        <v>698</v>
      </c>
      <c r="T22" s="9">
        <v>-366</v>
      </c>
      <c r="U22" s="10">
        <v>-434</v>
      </c>
      <c r="V22" s="9">
        <v>2641</v>
      </c>
      <c r="W22" s="10">
        <v>-72</v>
      </c>
      <c r="X22" s="9">
        <v>-327</v>
      </c>
      <c r="Y22" s="277">
        <v>241833</v>
      </c>
      <c r="Z22" s="278">
        <v>77249</v>
      </c>
      <c r="AA22" s="278">
        <v>1364</v>
      </c>
      <c r="AB22" s="278">
        <v>100026</v>
      </c>
      <c r="AC22" s="279">
        <v>3482630</v>
      </c>
    </row>
    <row r="23" spans="2:29" ht="40.15" customHeight="1" x14ac:dyDescent="0.3">
      <c r="B23" s="7">
        <v>43669</v>
      </c>
      <c r="C23" s="32">
        <v>2101.4499999999998</v>
      </c>
      <c r="D23" s="33">
        <v>9433.2099999999991</v>
      </c>
      <c r="E23" s="182">
        <v>668.65</v>
      </c>
      <c r="F23" s="181">
        <v>7621.71</v>
      </c>
      <c r="G23" s="10"/>
      <c r="H23" s="3"/>
      <c r="I23" s="3"/>
      <c r="J23" s="9"/>
      <c r="K23" s="309"/>
      <c r="L23" s="3"/>
      <c r="M23" s="309"/>
      <c r="N23" s="3"/>
      <c r="O23" s="10">
        <v>2857</v>
      </c>
      <c r="P23" s="3">
        <v>-2833</v>
      </c>
      <c r="Q23" s="9">
        <v>36</v>
      </c>
      <c r="R23" s="10">
        <v>-1035</v>
      </c>
      <c r="S23" s="3">
        <v>1594</v>
      </c>
      <c r="T23" s="9">
        <v>-553</v>
      </c>
      <c r="U23" s="10">
        <v>518</v>
      </c>
      <c r="V23" s="9">
        <v>2329</v>
      </c>
      <c r="W23" s="10">
        <v>-82</v>
      </c>
      <c r="X23" s="9">
        <v>-796</v>
      </c>
      <c r="Y23" s="277">
        <v>242129</v>
      </c>
      <c r="Z23" s="278">
        <v>77305</v>
      </c>
      <c r="AA23" s="278">
        <v>1240</v>
      </c>
      <c r="AB23" s="278">
        <v>99735</v>
      </c>
      <c r="AC23" s="279">
        <v>3494551</v>
      </c>
    </row>
    <row r="24" spans="2:29" ht="40.15" customHeight="1" x14ac:dyDescent="0.3">
      <c r="B24" s="7">
        <v>43670</v>
      </c>
      <c r="C24" s="32">
        <v>2082.3000000000002</v>
      </c>
      <c r="D24" s="33">
        <v>9282.33</v>
      </c>
      <c r="E24" s="182">
        <v>659.83</v>
      </c>
      <c r="F24" s="181">
        <v>7505.45</v>
      </c>
      <c r="G24" s="10"/>
      <c r="H24" s="3"/>
      <c r="I24" s="3"/>
      <c r="J24" s="9"/>
      <c r="K24" s="309"/>
      <c r="L24" s="3"/>
      <c r="M24" s="309"/>
      <c r="N24" s="3"/>
      <c r="O24" s="10">
        <v>585</v>
      </c>
      <c r="P24" s="3">
        <v>532</v>
      </c>
      <c r="Q24" s="9">
        <v>-1139</v>
      </c>
      <c r="R24" s="10">
        <v>6</v>
      </c>
      <c r="S24" s="3">
        <v>316</v>
      </c>
      <c r="T24" s="9">
        <v>-327</v>
      </c>
      <c r="U24" s="10">
        <v>-19</v>
      </c>
      <c r="V24" s="9">
        <v>315</v>
      </c>
      <c r="W24" s="10">
        <v>150</v>
      </c>
      <c r="X24" s="9">
        <v>801</v>
      </c>
      <c r="Y24" s="277">
        <v>241131</v>
      </c>
      <c r="Z24" s="278">
        <v>77621</v>
      </c>
      <c r="AA24" s="278">
        <v>1206</v>
      </c>
      <c r="AB24" s="278">
        <v>100110</v>
      </c>
      <c r="AC24" s="279">
        <v>3489357</v>
      </c>
    </row>
    <row r="25" spans="2:29" ht="40.15" customHeight="1" x14ac:dyDescent="0.3">
      <c r="B25" s="7">
        <v>43671</v>
      </c>
      <c r="C25" s="32">
        <v>2074.48</v>
      </c>
      <c r="D25" s="33">
        <v>9093.2800000000007</v>
      </c>
      <c r="E25" s="182">
        <v>652.4</v>
      </c>
      <c r="F25" s="181">
        <v>7407.9</v>
      </c>
      <c r="G25" s="10"/>
      <c r="H25" s="3"/>
      <c r="I25" s="3"/>
      <c r="J25" s="9"/>
      <c r="K25" s="309"/>
      <c r="L25" s="3"/>
      <c r="M25" s="309"/>
      <c r="N25" s="3"/>
      <c r="O25" s="10">
        <v>1124</v>
      </c>
      <c r="P25" s="3">
        <v>457</v>
      </c>
      <c r="Q25" s="9">
        <v>-1536</v>
      </c>
      <c r="R25" s="10">
        <v>347</v>
      </c>
      <c r="S25" s="3">
        <v>-40</v>
      </c>
      <c r="T25" s="9">
        <v>-269</v>
      </c>
      <c r="U25" s="10">
        <v>-557</v>
      </c>
      <c r="V25" s="9">
        <v>89</v>
      </c>
      <c r="W25" s="10">
        <v>63</v>
      </c>
      <c r="X25" s="9">
        <v>15461</v>
      </c>
      <c r="Y25" s="277">
        <v>244278</v>
      </c>
      <c r="Z25" s="278">
        <v>77840</v>
      </c>
      <c r="AA25" s="278">
        <v>1282</v>
      </c>
      <c r="AB25" s="278">
        <v>100090</v>
      </c>
      <c r="AC25" s="279">
        <v>3482829</v>
      </c>
    </row>
    <row r="26" spans="2:29" ht="40.15" customHeight="1" x14ac:dyDescent="0.3">
      <c r="B26" s="7">
        <v>43672</v>
      </c>
      <c r="C26" s="32">
        <v>2066.2600000000002</v>
      </c>
      <c r="D26" s="33">
        <v>9219.81</v>
      </c>
      <c r="E26" s="182">
        <v>644.59</v>
      </c>
      <c r="F26" s="181">
        <v>7299.84</v>
      </c>
      <c r="G26" s="10"/>
      <c r="H26" s="3"/>
      <c r="I26" s="3"/>
      <c r="J26" s="9"/>
      <c r="K26" s="309"/>
      <c r="L26" s="3"/>
      <c r="M26" s="309"/>
      <c r="N26" s="3"/>
      <c r="O26" s="10">
        <v>1184</v>
      </c>
      <c r="P26" s="3">
        <v>-220</v>
      </c>
      <c r="Q26" s="9">
        <v>-1031</v>
      </c>
      <c r="R26" s="10">
        <v>65</v>
      </c>
      <c r="S26" s="3">
        <v>235</v>
      </c>
      <c r="T26" s="9">
        <v>-88</v>
      </c>
      <c r="U26" s="10">
        <v>-200</v>
      </c>
      <c r="V26" s="9">
        <v>-789</v>
      </c>
      <c r="W26" s="10">
        <v>21</v>
      </c>
      <c r="X26" s="9">
        <v>-74</v>
      </c>
      <c r="Y26" s="277">
        <v>248585</v>
      </c>
      <c r="Z26" s="278">
        <v>78765</v>
      </c>
      <c r="AA26" s="278">
        <v>1526</v>
      </c>
      <c r="AB26" s="278">
        <v>99292</v>
      </c>
      <c r="AC26" s="279">
        <v>3480503</v>
      </c>
    </row>
    <row r="27" spans="2:29" ht="40.15" customHeight="1" x14ac:dyDescent="0.3">
      <c r="B27" s="7">
        <v>43675</v>
      </c>
      <c r="C27" s="32">
        <v>2029.48</v>
      </c>
      <c r="D27" s="33">
        <v>8971.7900000000009</v>
      </c>
      <c r="E27" s="182">
        <v>618.78</v>
      </c>
      <c r="F27" s="181">
        <v>7047.32</v>
      </c>
      <c r="G27" s="10"/>
      <c r="H27" s="3"/>
      <c r="I27" s="3"/>
      <c r="J27" s="9"/>
      <c r="K27" s="309"/>
      <c r="L27" s="3"/>
      <c r="M27" s="309"/>
      <c r="N27" s="3"/>
      <c r="O27" s="10">
        <v>-624</v>
      </c>
      <c r="P27" s="3">
        <v>-767</v>
      </c>
      <c r="Q27" s="9">
        <v>1350</v>
      </c>
      <c r="R27" s="10">
        <v>1</v>
      </c>
      <c r="S27" s="3">
        <v>12</v>
      </c>
      <c r="T27" s="9">
        <v>13</v>
      </c>
      <c r="U27" s="10">
        <v>424</v>
      </c>
      <c r="V27" s="9">
        <v>-1069</v>
      </c>
      <c r="W27" s="10">
        <v>21</v>
      </c>
      <c r="X27" s="9">
        <v>-134</v>
      </c>
      <c r="Y27" s="277">
        <v>245195</v>
      </c>
      <c r="Z27" s="278">
        <v>80090</v>
      </c>
      <c r="AA27" s="278">
        <v>1557</v>
      </c>
      <c r="AB27" s="278">
        <v>98002</v>
      </c>
      <c r="AC27" s="279">
        <v>3486955</v>
      </c>
    </row>
    <row r="28" spans="2:29" ht="40.15" customHeight="1" x14ac:dyDescent="0.3">
      <c r="B28" s="7">
        <v>43676</v>
      </c>
      <c r="C28" s="32">
        <v>2038.68</v>
      </c>
      <c r="D28" s="33">
        <v>9000.92</v>
      </c>
      <c r="E28" s="182">
        <v>625.64</v>
      </c>
      <c r="F28" s="181">
        <v>7096.54</v>
      </c>
      <c r="G28" s="10"/>
      <c r="H28" s="3"/>
      <c r="I28" s="3"/>
      <c r="J28" s="9"/>
      <c r="K28" s="309"/>
      <c r="L28" s="3"/>
      <c r="M28" s="309"/>
      <c r="N28" s="3"/>
      <c r="O28" s="10">
        <v>1410</v>
      </c>
      <c r="P28" s="3">
        <v>-1469</v>
      </c>
      <c r="Q28" s="9">
        <v>38</v>
      </c>
      <c r="R28" s="10">
        <v>1500</v>
      </c>
      <c r="S28" s="3">
        <v>-1617</v>
      </c>
      <c r="T28" s="9">
        <v>519</v>
      </c>
      <c r="U28" s="10">
        <v>-145</v>
      </c>
      <c r="V28" s="9">
        <v>821</v>
      </c>
      <c r="W28" s="10">
        <v>30</v>
      </c>
      <c r="X28" s="9">
        <v>1540</v>
      </c>
      <c r="Y28" s="277">
        <v>242994</v>
      </c>
      <c r="Z28" s="278">
        <v>79386</v>
      </c>
      <c r="AA28" s="278">
        <v>1546</v>
      </c>
      <c r="AB28" s="278">
        <v>96752</v>
      </c>
      <c r="AC28" s="279">
        <v>3473889</v>
      </c>
    </row>
    <row r="29" spans="2:29" ht="40.15" customHeight="1" x14ac:dyDescent="0.3">
      <c r="B29" s="7">
        <v>43677</v>
      </c>
      <c r="C29" s="32">
        <v>2024.55</v>
      </c>
      <c r="D29" s="33">
        <v>8937.99</v>
      </c>
      <c r="E29" s="182">
        <v>630.17999999999995</v>
      </c>
      <c r="F29" s="181">
        <v>7171.51</v>
      </c>
      <c r="G29" s="10"/>
      <c r="H29" s="3"/>
      <c r="I29" s="3"/>
      <c r="J29" s="9"/>
      <c r="K29" s="309"/>
      <c r="L29" s="3"/>
      <c r="M29" s="309"/>
      <c r="N29" s="3"/>
      <c r="O29" s="10">
        <v>-495</v>
      </c>
      <c r="P29" s="3">
        <v>-774</v>
      </c>
      <c r="Q29" s="9">
        <v>1208</v>
      </c>
      <c r="R29" s="10">
        <v>272</v>
      </c>
      <c r="S29" s="3">
        <v>-128</v>
      </c>
      <c r="T29" s="9">
        <v>-46</v>
      </c>
      <c r="U29" s="10">
        <v>-404</v>
      </c>
      <c r="V29" s="9">
        <v>-257</v>
      </c>
      <c r="W29" s="10">
        <v>-146</v>
      </c>
      <c r="X29" s="9">
        <v>229</v>
      </c>
      <c r="Y29" s="277">
        <v>241078</v>
      </c>
      <c r="Z29" s="278">
        <v>78099</v>
      </c>
      <c r="AA29" s="278">
        <v>1672</v>
      </c>
      <c r="AB29" s="278">
        <v>94788</v>
      </c>
      <c r="AC29" s="279">
        <v>3397078</v>
      </c>
    </row>
    <row r="30" spans="2:29" ht="40.15" customHeight="1" x14ac:dyDescent="0.3">
      <c r="B30" s="7">
        <v>43678</v>
      </c>
      <c r="C30" s="32">
        <v>2017.34</v>
      </c>
      <c r="D30" s="33">
        <v>8959.39</v>
      </c>
      <c r="E30" s="182">
        <v>622.26</v>
      </c>
      <c r="F30" s="181">
        <v>7157.5</v>
      </c>
      <c r="G30" s="10"/>
      <c r="H30" s="3"/>
      <c r="I30" s="3"/>
      <c r="J30" s="9"/>
      <c r="K30" s="309"/>
      <c r="L30" s="3"/>
      <c r="M30" s="309"/>
      <c r="N30" s="3"/>
      <c r="O30" s="10">
        <v>-50</v>
      </c>
      <c r="P30" s="3">
        <v>-873</v>
      </c>
      <c r="Q30" s="9">
        <v>836</v>
      </c>
      <c r="R30" s="10">
        <v>-1065</v>
      </c>
      <c r="S30" s="3">
        <v>1374</v>
      </c>
      <c r="T30" s="9">
        <v>-231</v>
      </c>
      <c r="U30" s="10">
        <v>89</v>
      </c>
      <c r="V30" s="9">
        <v>-404</v>
      </c>
      <c r="W30" s="10">
        <v>-53</v>
      </c>
      <c r="X30" s="9">
        <v>-1092</v>
      </c>
      <c r="Y30" s="277">
        <v>262508</v>
      </c>
      <c r="Z30" s="278">
        <v>80615</v>
      </c>
      <c r="AA30" s="278">
        <v>1420</v>
      </c>
      <c r="AB30" s="278">
        <v>92886</v>
      </c>
      <c r="AC30" s="279">
        <v>3406591</v>
      </c>
    </row>
    <row r="31" spans="2:29" ht="40.15" customHeight="1" x14ac:dyDescent="0.3">
      <c r="B31" s="7">
        <v>43679</v>
      </c>
      <c r="C31" s="32">
        <v>1998.13</v>
      </c>
      <c r="D31" s="33">
        <v>8785.8700000000008</v>
      </c>
      <c r="E31" s="182">
        <v>615.70000000000005</v>
      </c>
      <c r="F31" s="181">
        <v>6998.99</v>
      </c>
      <c r="G31" s="10"/>
      <c r="H31" s="3"/>
      <c r="I31" s="3"/>
      <c r="J31" s="9"/>
      <c r="K31" s="309"/>
      <c r="L31" s="3"/>
      <c r="M31" s="309"/>
      <c r="N31" s="3"/>
      <c r="O31" s="10">
        <v>-3979</v>
      </c>
      <c r="P31" s="3">
        <v>142</v>
      </c>
      <c r="Q31" s="9">
        <v>3625</v>
      </c>
      <c r="R31" s="10">
        <v>700</v>
      </c>
      <c r="S31" s="3">
        <v>-632</v>
      </c>
      <c r="T31" s="9">
        <v>-74</v>
      </c>
      <c r="U31" s="10">
        <v>-10</v>
      </c>
      <c r="V31" s="9">
        <v>-1725</v>
      </c>
      <c r="W31" s="10">
        <v>1</v>
      </c>
      <c r="X31" s="9">
        <v>386</v>
      </c>
      <c r="Y31" s="277">
        <v>241558</v>
      </c>
      <c r="Z31" s="278">
        <v>81125</v>
      </c>
      <c r="AA31" s="278">
        <v>1358</v>
      </c>
      <c r="AB31" s="278">
        <v>92425</v>
      </c>
      <c r="AC31" s="279">
        <v>3460216</v>
      </c>
    </row>
    <row r="32" spans="2:29" ht="40.15" customHeight="1" x14ac:dyDescent="0.3">
      <c r="B32" s="7">
        <v>43682</v>
      </c>
      <c r="C32" s="32">
        <v>1946.98</v>
      </c>
      <c r="D32" s="33">
        <v>8012.68</v>
      </c>
      <c r="E32" s="182">
        <v>569.79</v>
      </c>
      <c r="F32" s="181">
        <v>6281.28</v>
      </c>
      <c r="G32" s="10"/>
      <c r="H32" s="3"/>
      <c r="I32" s="3"/>
      <c r="J32" s="9"/>
      <c r="K32" s="309"/>
      <c r="L32" s="3"/>
      <c r="M32" s="309"/>
      <c r="N32" s="3"/>
      <c r="O32" s="10">
        <v>-3169</v>
      </c>
      <c r="P32" s="3">
        <v>-4436</v>
      </c>
      <c r="Q32" s="9">
        <v>7355</v>
      </c>
      <c r="R32" s="10">
        <v>-368</v>
      </c>
      <c r="S32" s="3">
        <v>22</v>
      </c>
      <c r="T32" s="9">
        <v>149</v>
      </c>
      <c r="U32" s="10">
        <v>776</v>
      </c>
      <c r="V32" s="9">
        <v>91</v>
      </c>
      <c r="W32" s="10">
        <v>-1</v>
      </c>
      <c r="X32" s="9">
        <v>-678</v>
      </c>
      <c r="Y32" s="277">
        <v>246305</v>
      </c>
      <c r="Z32" s="278">
        <v>85553</v>
      </c>
      <c r="AA32" s="278">
        <v>1349</v>
      </c>
      <c r="AB32" s="278">
        <v>91548</v>
      </c>
      <c r="AC32" s="279">
        <v>3466513</v>
      </c>
    </row>
    <row r="33" spans="2:29" ht="40.15" customHeight="1" x14ac:dyDescent="0.3">
      <c r="B33" s="7">
        <v>43683</v>
      </c>
      <c r="C33" s="32">
        <v>1917.5</v>
      </c>
      <c r="D33" s="33">
        <v>7909.63</v>
      </c>
      <c r="E33" s="182">
        <v>551.5</v>
      </c>
      <c r="F33" s="181">
        <v>5988.62</v>
      </c>
      <c r="G33" s="10"/>
      <c r="H33" s="3"/>
      <c r="I33" s="3"/>
      <c r="J33" s="9"/>
      <c r="K33" s="309"/>
      <c r="L33" s="3"/>
      <c r="M33" s="309"/>
      <c r="N33" s="3"/>
      <c r="O33" s="10">
        <v>-6055</v>
      </c>
      <c r="P33" s="3">
        <v>-4439</v>
      </c>
      <c r="Q33" s="9">
        <v>10337</v>
      </c>
      <c r="R33" s="10">
        <v>2868</v>
      </c>
      <c r="S33" s="3">
        <v>-3372</v>
      </c>
      <c r="T33" s="9">
        <v>608</v>
      </c>
      <c r="U33" s="10">
        <v>-34</v>
      </c>
      <c r="V33" s="9">
        <v>-1377</v>
      </c>
      <c r="W33" s="10">
        <v>-39</v>
      </c>
      <c r="X33" s="9">
        <v>2404</v>
      </c>
      <c r="Y33" s="277">
        <v>256406</v>
      </c>
      <c r="Z33" s="278">
        <v>88131</v>
      </c>
      <c r="AA33" s="278">
        <v>1269</v>
      </c>
      <c r="AB33" s="278">
        <v>90164</v>
      </c>
      <c r="AC33" s="279">
        <v>3480654</v>
      </c>
    </row>
    <row r="34" spans="2:29" ht="40.15" customHeight="1" x14ac:dyDescent="0.3">
      <c r="B34" s="7">
        <v>43684</v>
      </c>
      <c r="C34" s="32">
        <v>1909.71</v>
      </c>
      <c r="D34" s="33">
        <v>7932.81</v>
      </c>
      <c r="E34" s="182">
        <v>564.64</v>
      </c>
      <c r="F34" s="181">
        <v>6135.28</v>
      </c>
      <c r="G34" s="10"/>
      <c r="H34" s="3"/>
      <c r="I34" s="3"/>
      <c r="J34" s="9"/>
      <c r="K34" s="309"/>
      <c r="L34" s="3"/>
      <c r="M34" s="309"/>
      <c r="N34" s="3"/>
      <c r="O34" s="10">
        <v>-979</v>
      </c>
      <c r="P34" s="3">
        <v>1769</v>
      </c>
      <c r="Q34" s="9">
        <v>-989</v>
      </c>
      <c r="R34" s="10">
        <v>739</v>
      </c>
      <c r="S34" s="3">
        <v>-1024</v>
      </c>
      <c r="T34" s="9">
        <v>303</v>
      </c>
      <c r="U34" s="10">
        <v>-1159</v>
      </c>
      <c r="V34" s="9">
        <v>315</v>
      </c>
      <c r="W34" s="10">
        <v>-57</v>
      </c>
      <c r="X34" s="9">
        <v>657</v>
      </c>
      <c r="Y34" s="277">
        <v>257775</v>
      </c>
      <c r="Z34" s="278">
        <v>88428</v>
      </c>
      <c r="AA34" s="278">
        <v>1903</v>
      </c>
      <c r="AB34" s="278">
        <v>87105</v>
      </c>
      <c r="AC34" s="279">
        <v>3448503</v>
      </c>
    </row>
    <row r="35" spans="2:29" ht="40.15" customHeight="1" x14ac:dyDescent="0.3">
      <c r="B35" s="7">
        <v>43685</v>
      </c>
      <c r="C35" s="32">
        <v>1920.61</v>
      </c>
      <c r="D35" s="33">
        <v>8112.71</v>
      </c>
      <c r="E35" s="182">
        <v>585.44000000000005</v>
      </c>
      <c r="F35" s="181">
        <v>6402.91</v>
      </c>
      <c r="G35" s="10"/>
      <c r="H35" s="3"/>
      <c r="I35" s="3"/>
      <c r="J35" s="9"/>
      <c r="K35" s="309"/>
      <c r="L35" s="3"/>
      <c r="M35" s="309"/>
      <c r="N35" s="3"/>
      <c r="O35" s="10">
        <v>-1016</v>
      </c>
      <c r="P35" s="3">
        <v>2389</v>
      </c>
      <c r="Q35" s="9">
        <v>-1416</v>
      </c>
      <c r="R35" s="10">
        <v>-492</v>
      </c>
      <c r="S35" s="3">
        <v>-21</v>
      </c>
      <c r="T35" s="9">
        <v>474</v>
      </c>
      <c r="U35" s="10">
        <v>178</v>
      </c>
      <c r="V35" s="9">
        <v>-1324</v>
      </c>
      <c r="W35" s="10">
        <v>114</v>
      </c>
      <c r="X35" s="9">
        <v>-400</v>
      </c>
      <c r="Y35" s="277">
        <v>265692</v>
      </c>
      <c r="Z35" s="278">
        <v>86193</v>
      </c>
      <c r="AA35" s="278">
        <v>2451</v>
      </c>
      <c r="AB35" s="278">
        <v>81821</v>
      </c>
      <c r="AC35" s="279">
        <v>3436582</v>
      </c>
    </row>
    <row r="36" spans="2:29" ht="40.15" customHeight="1" x14ac:dyDescent="0.3">
      <c r="B36" s="7">
        <v>43686</v>
      </c>
      <c r="C36" s="32">
        <v>1937.75</v>
      </c>
      <c r="D36" s="33">
        <v>8388.3799999999992</v>
      </c>
      <c r="E36" s="182">
        <v>590.04</v>
      </c>
      <c r="F36" s="181">
        <v>6360.97</v>
      </c>
      <c r="G36" s="10"/>
      <c r="H36" s="3"/>
      <c r="I36" s="3"/>
      <c r="J36" s="9"/>
      <c r="K36" s="309"/>
      <c r="L36" s="3"/>
      <c r="M36" s="309"/>
      <c r="N36" s="3"/>
      <c r="O36" s="10">
        <v>-43</v>
      </c>
      <c r="P36" s="3">
        <v>2152</v>
      </c>
      <c r="Q36" s="9">
        <v>-2291</v>
      </c>
      <c r="R36" s="10">
        <v>-986</v>
      </c>
      <c r="S36" s="3">
        <v>1637</v>
      </c>
      <c r="T36" s="9">
        <v>-554</v>
      </c>
      <c r="U36" s="10">
        <v>-676</v>
      </c>
      <c r="V36" s="9">
        <v>1593</v>
      </c>
      <c r="W36" s="10">
        <v>-295</v>
      </c>
      <c r="X36" s="9">
        <v>-968</v>
      </c>
      <c r="Y36" s="277">
        <v>258438</v>
      </c>
      <c r="Z36" s="278">
        <v>82730</v>
      </c>
      <c r="AA36" s="278">
        <v>2355</v>
      </c>
      <c r="AB36" s="278">
        <v>80130</v>
      </c>
      <c r="AC36" s="279">
        <v>3450890</v>
      </c>
    </row>
    <row r="37" spans="2:29" ht="40.15" customHeight="1" x14ac:dyDescent="0.3">
      <c r="B37" s="7">
        <v>43689</v>
      </c>
      <c r="C37" s="32">
        <v>1942.29</v>
      </c>
      <c r="D37" s="33">
        <v>8602.1</v>
      </c>
      <c r="E37" s="182">
        <v>594.16999999999996</v>
      </c>
      <c r="F37" s="181">
        <v>6363.73</v>
      </c>
      <c r="G37" s="10"/>
      <c r="H37" s="3"/>
      <c r="I37" s="3"/>
      <c r="J37" s="9"/>
      <c r="K37" s="309"/>
      <c r="L37" s="3"/>
      <c r="M37" s="309"/>
      <c r="N37" s="3"/>
      <c r="O37" s="10">
        <v>-23</v>
      </c>
      <c r="P37" s="3">
        <v>1841</v>
      </c>
      <c r="Q37" s="9">
        <v>-1853</v>
      </c>
      <c r="R37" s="10">
        <v>-477</v>
      </c>
      <c r="S37" s="3">
        <v>1287</v>
      </c>
      <c r="T37" s="9">
        <v>-820</v>
      </c>
      <c r="U37" s="10">
        <v>0</v>
      </c>
      <c r="V37" s="9">
        <v>-248</v>
      </c>
      <c r="W37" s="10">
        <v>-161</v>
      </c>
      <c r="X37" s="9">
        <v>-483</v>
      </c>
      <c r="Y37" s="277">
        <v>258775</v>
      </c>
      <c r="Z37" s="278">
        <v>81830</v>
      </c>
      <c r="AA37" s="278">
        <v>2357</v>
      </c>
      <c r="AB37" s="278">
        <v>80309</v>
      </c>
      <c r="AC37" s="279">
        <v>3451700</v>
      </c>
    </row>
    <row r="38" spans="2:29" ht="40.15" customHeight="1" x14ac:dyDescent="0.3">
      <c r="B38" s="7">
        <v>43690</v>
      </c>
      <c r="C38" s="32">
        <v>1925.83</v>
      </c>
      <c r="D38" s="33">
        <v>8522.17</v>
      </c>
      <c r="E38" s="182">
        <v>590.75</v>
      </c>
      <c r="F38" s="181">
        <v>6312.05</v>
      </c>
      <c r="G38" s="10"/>
      <c r="H38" s="3"/>
      <c r="I38" s="3"/>
      <c r="J38" s="9"/>
      <c r="K38" s="309"/>
      <c r="L38" s="3"/>
      <c r="M38" s="309"/>
      <c r="N38" s="3"/>
      <c r="O38" s="10">
        <v>-1764</v>
      </c>
      <c r="P38" s="3">
        <v>1558</v>
      </c>
      <c r="Q38" s="9">
        <v>-23</v>
      </c>
      <c r="R38" s="10">
        <v>-711</v>
      </c>
      <c r="S38" s="3">
        <v>1576</v>
      </c>
      <c r="T38" s="9">
        <v>-838</v>
      </c>
      <c r="U38" s="10">
        <v>308</v>
      </c>
      <c r="V38" s="9">
        <v>-1313</v>
      </c>
      <c r="W38" s="10">
        <v>-46</v>
      </c>
      <c r="X38" s="9">
        <v>-905</v>
      </c>
      <c r="Y38" s="277">
        <v>252187</v>
      </c>
      <c r="Z38" s="278">
        <v>83612</v>
      </c>
      <c r="AA38" s="278">
        <v>1775</v>
      </c>
      <c r="AB38" s="278">
        <v>81005</v>
      </c>
      <c r="AC38" s="279">
        <v>3467283</v>
      </c>
    </row>
    <row r="39" spans="2:29" ht="40.15" customHeight="1" x14ac:dyDescent="0.3">
      <c r="B39" s="7">
        <v>43691</v>
      </c>
      <c r="C39" s="32">
        <v>1938.37</v>
      </c>
      <c r="D39" s="33">
        <v>8575.6</v>
      </c>
      <c r="E39" s="182">
        <v>597.15</v>
      </c>
      <c r="F39" s="181">
        <v>6333.82</v>
      </c>
      <c r="G39" s="10"/>
      <c r="H39" s="3"/>
      <c r="I39" s="3"/>
      <c r="J39" s="9"/>
      <c r="K39" s="309"/>
      <c r="L39" s="3"/>
      <c r="M39" s="309"/>
      <c r="N39" s="3"/>
      <c r="O39" s="10">
        <v>-501</v>
      </c>
      <c r="P39" s="3">
        <v>519</v>
      </c>
      <c r="Q39" s="9">
        <v>-243</v>
      </c>
      <c r="R39" s="10">
        <v>-654</v>
      </c>
      <c r="S39" s="3">
        <v>623</v>
      </c>
      <c r="T39" s="9">
        <v>53</v>
      </c>
      <c r="U39" s="10">
        <v>-417</v>
      </c>
      <c r="V39" s="9">
        <v>-1103</v>
      </c>
      <c r="W39" s="10">
        <v>-15</v>
      </c>
      <c r="X39" s="9">
        <v>-512</v>
      </c>
      <c r="Y39" s="277">
        <v>254148</v>
      </c>
      <c r="Z39" s="278">
        <v>83702</v>
      </c>
      <c r="AA39" s="278">
        <v>1493</v>
      </c>
      <c r="AB39" s="278">
        <v>81831</v>
      </c>
      <c r="AC39" s="279">
        <v>3480261</v>
      </c>
    </row>
    <row r="40" spans="2:29" ht="40.15" customHeight="1" x14ac:dyDescent="0.3">
      <c r="B40" s="7">
        <v>43693</v>
      </c>
      <c r="C40" s="32">
        <v>1927.17</v>
      </c>
      <c r="D40" s="33">
        <v>8525.6299999999992</v>
      </c>
      <c r="E40" s="182">
        <v>591.57000000000005</v>
      </c>
      <c r="F40" s="181">
        <v>6309.5</v>
      </c>
      <c r="G40" s="10"/>
      <c r="H40" s="3"/>
      <c r="I40" s="3"/>
      <c r="J40" s="9"/>
      <c r="K40" s="309"/>
      <c r="L40" s="3"/>
      <c r="M40" s="309"/>
      <c r="N40" s="3"/>
      <c r="O40" s="10">
        <v>-936</v>
      </c>
      <c r="P40" s="3">
        <v>549</v>
      </c>
      <c r="Q40" s="9">
        <v>152</v>
      </c>
      <c r="R40" s="10">
        <v>-116</v>
      </c>
      <c r="S40" s="3">
        <v>546</v>
      </c>
      <c r="T40" s="9">
        <v>-410</v>
      </c>
      <c r="U40" s="10">
        <v>-1</v>
      </c>
      <c r="V40" s="9">
        <v>-990</v>
      </c>
      <c r="W40" s="10">
        <v>-65</v>
      </c>
      <c r="X40" s="9">
        <v>-247</v>
      </c>
      <c r="Y40" s="277">
        <v>249913</v>
      </c>
      <c r="Z40" s="278">
        <v>83441</v>
      </c>
      <c r="AA40" s="278">
        <v>1512</v>
      </c>
      <c r="AB40" s="278">
        <v>82448</v>
      </c>
      <c r="AC40" s="279">
        <v>3482371</v>
      </c>
    </row>
    <row r="41" spans="2:29" ht="40.15" customHeight="1" x14ac:dyDescent="0.3">
      <c r="B41" s="7">
        <v>43696</v>
      </c>
      <c r="C41" s="32">
        <v>1939.9</v>
      </c>
      <c r="D41" s="33">
        <v>8506.33</v>
      </c>
      <c r="E41" s="182">
        <v>594.65</v>
      </c>
      <c r="F41" s="181">
        <v>6328.41</v>
      </c>
      <c r="G41" s="10"/>
      <c r="H41" s="3"/>
      <c r="I41" s="3"/>
      <c r="J41" s="9"/>
      <c r="K41" s="309"/>
      <c r="L41" s="3"/>
      <c r="M41" s="309"/>
      <c r="N41" s="3"/>
      <c r="O41" s="10">
        <v>-1391</v>
      </c>
      <c r="P41" s="3">
        <v>-573</v>
      </c>
      <c r="Q41" s="9">
        <v>1869</v>
      </c>
      <c r="R41" s="10">
        <v>-158</v>
      </c>
      <c r="S41" s="3">
        <v>524</v>
      </c>
      <c r="T41" s="9">
        <v>-339</v>
      </c>
      <c r="U41" s="10">
        <v>575</v>
      </c>
      <c r="V41" s="9">
        <v>-416</v>
      </c>
      <c r="W41" s="10">
        <v>20</v>
      </c>
      <c r="X41" s="9">
        <v>-252</v>
      </c>
      <c r="Y41" s="277">
        <v>241076</v>
      </c>
      <c r="Z41" s="278">
        <v>84560</v>
      </c>
      <c r="AA41" s="278">
        <v>1534</v>
      </c>
      <c r="AB41" s="278">
        <v>82917</v>
      </c>
      <c r="AC41" s="279">
        <v>3501903</v>
      </c>
    </row>
    <row r="42" spans="2:29" ht="40.15" customHeight="1" x14ac:dyDescent="0.3">
      <c r="B42" s="7">
        <v>43697</v>
      </c>
      <c r="C42" s="32">
        <v>1960.25</v>
      </c>
      <c r="D42" s="33">
        <v>8596.76</v>
      </c>
      <c r="E42" s="182">
        <v>607.01</v>
      </c>
      <c r="F42" s="181">
        <v>6583.2</v>
      </c>
      <c r="G42" s="10"/>
      <c r="H42" s="3"/>
      <c r="I42" s="3"/>
      <c r="J42" s="9"/>
      <c r="K42" s="309"/>
      <c r="L42" s="3"/>
      <c r="M42" s="309"/>
      <c r="N42" s="3"/>
      <c r="O42" s="10">
        <v>1130</v>
      </c>
      <c r="P42" s="3">
        <v>-599</v>
      </c>
      <c r="Q42" s="9">
        <v>-722</v>
      </c>
      <c r="R42" s="10">
        <v>6</v>
      </c>
      <c r="S42" s="3">
        <v>-233</v>
      </c>
      <c r="T42" s="9">
        <v>272</v>
      </c>
      <c r="U42" s="10">
        <v>-675</v>
      </c>
      <c r="V42" s="9">
        <v>940</v>
      </c>
      <c r="W42" s="10">
        <v>149</v>
      </c>
      <c r="X42" s="9">
        <v>-120</v>
      </c>
      <c r="Y42" s="277">
        <v>244715</v>
      </c>
      <c r="Z42" s="278">
        <v>84736</v>
      </c>
      <c r="AA42" s="278">
        <v>1467</v>
      </c>
      <c r="AB42" s="278">
        <v>83068</v>
      </c>
      <c r="AC42" s="279">
        <v>3501390</v>
      </c>
    </row>
    <row r="43" spans="2:29" ht="40.15" customHeight="1" x14ac:dyDescent="0.3">
      <c r="B43" s="7">
        <v>43698</v>
      </c>
      <c r="C43" s="32">
        <v>1964.65</v>
      </c>
      <c r="D43" s="33">
        <v>8680.25</v>
      </c>
      <c r="E43" s="182">
        <v>615.96</v>
      </c>
      <c r="F43" s="181">
        <v>6766.69</v>
      </c>
      <c r="G43" s="10"/>
      <c r="H43" s="3"/>
      <c r="I43" s="3"/>
      <c r="J43" s="9"/>
      <c r="K43" s="309"/>
      <c r="L43" s="3"/>
      <c r="M43" s="309"/>
      <c r="N43" s="3"/>
      <c r="O43" s="10">
        <v>-1273</v>
      </c>
      <c r="P43" s="3">
        <v>1004</v>
      </c>
      <c r="Q43" s="9">
        <v>47</v>
      </c>
      <c r="R43" s="10">
        <v>-278</v>
      </c>
      <c r="S43" s="3">
        <v>0.6</v>
      </c>
      <c r="T43" s="9">
        <v>362</v>
      </c>
      <c r="U43" s="10">
        <v>164</v>
      </c>
      <c r="V43" s="9">
        <v>-568</v>
      </c>
      <c r="W43" s="10">
        <v>72</v>
      </c>
      <c r="X43" s="9">
        <v>-242</v>
      </c>
      <c r="Y43" s="277">
        <v>241387</v>
      </c>
      <c r="Z43" s="278">
        <v>84549</v>
      </c>
      <c r="AA43" s="278">
        <v>1473</v>
      </c>
      <c r="AB43" s="278">
        <v>82973</v>
      </c>
      <c r="AC43" s="279">
        <v>3501183</v>
      </c>
    </row>
    <row r="44" spans="2:29" ht="40.15" customHeight="1" x14ac:dyDescent="0.3">
      <c r="B44" s="7">
        <v>43699</v>
      </c>
      <c r="C44" s="32">
        <v>1951.01</v>
      </c>
      <c r="D44" s="33">
        <v>8560.8799999999992</v>
      </c>
      <c r="E44" s="182">
        <v>612.25</v>
      </c>
      <c r="F44" s="181">
        <v>6729.81</v>
      </c>
      <c r="G44" s="10"/>
      <c r="H44" s="3"/>
      <c r="I44" s="3"/>
      <c r="J44" s="9"/>
      <c r="K44" s="309"/>
      <c r="L44" s="3"/>
      <c r="M44" s="309"/>
      <c r="N44" s="3"/>
      <c r="O44" s="10">
        <v>-1228</v>
      </c>
      <c r="P44" s="3">
        <v>1618</v>
      </c>
      <c r="Q44" s="9">
        <v>-512</v>
      </c>
      <c r="R44" s="10">
        <v>-1163</v>
      </c>
      <c r="S44" s="3">
        <v>1777</v>
      </c>
      <c r="T44" s="9">
        <v>-518</v>
      </c>
      <c r="U44" s="10">
        <v>-192</v>
      </c>
      <c r="V44" s="9">
        <v>-1268</v>
      </c>
      <c r="W44" s="10">
        <v>-133</v>
      </c>
      <c r="X44" s="9">
        <v>-1317</v>
      </c>
      <c r="Y44" s="277">
        <v>239003</v>
      </c>
      <c r="Z44" s="278">
        <v>84037</v>
      </c>
      <c r="AA44" s="278">
        <v>1409</v>
      </c>
      <c r="AB44" s="278">
        <v>83168</v>
      </c>
      <c r="AC44" s="279">
        <v>3487104</v>
      </c>
    </row>
    <row r="45" spans="2:29" ht="40.15" customHeight="1" x14ac:dyDescent="0.3">
      <c r="B45" s="7">
        <v>43700</v>
      </c>
      <c r="C45" s="32">
        <v>1948.3</v>
      </c>
      <c r="D45" s="33">
        <v>8529.65</v>
      </c>
      <c r="E45" s="182">
        <v>608.98</v>
      </c>
      <c r="F45" s="181">
        <v>6615.38</v>
      </c>
      <c r="G45" s="10"/>
      <c r="H45" s="3"/>
      <c r="I45" s="3"/>
      <c r="J45" s="9"/>
      <c r="K45" s="309"/>
      <c r="L45" s="3"/>
      <c r="M45" s="309"/>
      <c r="N45" s="3"/>
      <c r="O45" s="10">
        <v>74</v>
      </c>
      <c r="P45" s="3">
        <v>-912</v>
      </c>
      <c r="Q45" s="9">
        <v>663</v>
      </c>
      <c r="R45" s="10">
        <v>345</v>
      </c>
      <c r="S45" s="3">
        <v>-388</v>
      </c>
      <c r="T45" s="9">
        <v>79</v>
      </c>
      <c r="U45" s="10">
        <v>-149</v>
      </c>
      <c r="V45" s="9">
        <v>214</v>
      </c>
      <c r="W45" s="10">
        <v>-37</v>
      </c>
      <c r="X45" s="9">
        <v>371</v>
      </c>
      <c r="Y45" s="277">
        <v>237331</v>
      </c>
      <c r="Z45" s="278">
        <v>84148</v>
      </c>
      <c r="AA45" s="278">
        <v>1344</v>
      </c>
      <c r="AB45" s="278">
        <v>83822</v>
      </c>
      <c r="AC45" s="279">
        <v>3467424</v>
      </c>
    </row>
    <row r="46" spans="2:29" ht="40.15" customHeight="1" x14ac:dyDescent="0.3">
      <c r="B46" s="7">
        <v>43703</v>
      </c>
      <c r="C46" s="32">
        <v>1916.31</v>
      </c>
      <c r="D46" s="33">
        <v>8155.37</v>
      </c>
      <c r="E46" s="182">
        <v>582.91</v>
      </c>
      <c r="F46" s="181">
        <v>6271.29</v>
      </c>
      <c r="G46" s="10"/>
      <c r="H46" s="3"/>
      <c r="I46" s="3"/>
      <c r="J46" s="9"/>
      <c r="K46" s="309"/>
      <c r="L46" s="3"/>
      <c r="M46" s="309"/>
      <c r="N46" s="3"/>
      <c r="O46" s="10">
        <v>-1174</v>
      </c>
      <c r="P46" s="3">
        <v>534</v>
      </c>
      <c r="Q46" s="9">
        <v>709</v>
      </c>
      <c r="R46" s="10">
        <v>-1118</v>
      </c>
      <c r="S46" s="3">
        <v>1980</v>
      </c>
      <c r="T46" s="9">
        <v>-914</v>
      </c>
      <c r="U46" s="10">
        <v>328</v>
      </c>
      <c r="V46" s="9">
        <v>-177</v>
      </c>
      <c r="W46" s="10">
        <v>-159</v>
      </c>
      <c r="X46" s="9">
        <v>-1515</v>
      </c>
      <c r="Y46" s="277">
        <v>242017</v>
      </c>
      <c r="Z46" s="278">
        <v>86113</v>
      </c>
      <c r="AA46" s="278">
        <v>1448</v>
      </c>
      <c r="AB46" s="278">
        <v>84641</v>
      </c>
      <c r="AC46" s="279">
        <v>3447703</v>
      </c>
    </row>
    <row r="47" spans="2:29" ht="40.15" customHeight="1" x14ac:dyDescent="0.3">
      <c r="B47" s="7">
        <v>43704</v>
      </c>
      <c r="C47" s="32">
        <v>1924.6</v>
      </c>
      <c r="D47" s="33">
        <v>8233.51</v>
      </c>
      <c r="E47" s="182">
        <v>588.32000000000005</v>
      </c>
      <c r="F47" s="181">
        <v>6300.53</v>
      </c>
      <c r="G47" s="10"/>
      <c r="H47" s="3"/>
      <c r="I47" s="3"/>
      <c r="J47" s="9"/>
      <c r="K47" s="309"/>
      <c r="L47" s="3"/>
      <c r="M47" s="309"/>
      <c r="N47" s="3"/>
      <c r="O47" s="10">
        <v>-1180</v>
      </c>
      <c r="P47" s="3">
        <v>-309</v>
      </c>
      <c r="Q47" s="9">
        <v>1313</v>
      </c>
      <c r="R47" s="10">
        <v>70</v>
      </c>
      <c r="S47" s="3">
        <v>264</v>
      </c>
      <c r="T47" s="9">
        <v>-162</v>
      </c>
      <c r="U47" s="10">
        <v>-224</v>
      </c>
      <c r="V47" s="9">
        <v>-1775</v>
      </c>
      <c r="W47" s="10">
        <v>352</v>
      </c>
      <c r="X47" s="9">
        <v>-94</v>
      </c>
      <c r="Y47" s="277">
        <v>245242</v>
      </c>
      <c r="Z47" s="278">
        <v>85275</v>
      </c>
      <c r="AA47" s="278">
        <v>1358</v>
      </c>
      <c r="AB47" s="278">
        <v>84507</v>
      </c>
      <c r="AC47" s="279">
        <v>3456373</v>
      </c>
    </row>
    <row r="48" spans="2:29" ht="40.15" customHeight="1" x14ac:dyDescent="0.3">
      <c r="B48" s="7">
        <v>43705</v>
      </c>
      <c r="C48" s="32">
        <v>1941.09</v>
      </c>
      <c r="D48" s="33">
        <v>8608.8700000000008</v>
      </c>
      <c r="E48" s="182">
        <v>602.9</v>
      </c>
      <c r="F48" s="181">
        <v>6669.91</v>
      </c>
      <c r="G48" s="10"/>
      <c r="H48" s="3"/>
      <c r="I48" s="3"/>
      <c r="J48" s="9"/>
      <c r="K48" s="309"/>
      <c r="L48" s="3"/>
      <c r="M48" s="309"/>
      <c r="N48" s="3"/>
      <c r="O48" s="10">
        <v>-521</v>
      </c>
      <c r="P48" s="3">
        <v>-748</v>
      </c>
      <c r="Q48" s="9">
        <v>1061</v>
      </c>
      <c r="R48" s="10">
        <v>611</v>
      </c>
      <c r="S48" s="3">
        <v>-1011</v>
      </c>
      <c r="T48" s="9">
        <v>160</v>
      </c>
      <c r="U48" s="10">
        <v>4</v>
      </c>
      <c r="V48" s="9">
        <v>-18</v>
      </c>
      <c r="W48" s="10">
        <v>28</v>
      </c>
      <c r="X48" s="9">
        <v>856</v>
      </c>
      <c r="Y48" s="277">
        <v>237000</v>
      </c>
      <c r="Z48" s="278">
        <v>82215</v>
      </c>
      <c r="AA48" s="278">
        <v>1585</v>
      </c>
      <c r="AB48" s="278">
        <v>84192</v>
      </c>
      <c r="AC48" s="279">
        <v>3449864</v>
      </c>
    </row>
    <row r="49" spans="2:29" ht="40.15" customHeight="1" x14ac:dyDescent="0.3">
      <c r="B49" s="7">
        <v>43706</v>
      </c>
      <c r="C49" s="32">
        <v>1933.41</v>
      </c>
      <c r="D49" s="33">
        <v>8523.17</v>
      </c>
      <c r="E49" s="182">
        <v>599.57000000000005</v>
      </c>
      <c r="F49" s="181">
        <v>6636.3</v>
      </c>
      <c r="G49" s="10"/>
      <c r="H49" s="3"/>
      <c r="I49" s="3"/>
      <c r="J49" s="9"/>
      <c r="K49" s="309"/>
      <c r="L49" s="3"/>
      <c r="M49" s="309"/>
      <c r="N49" s="3"/>
      <c r="O49" s="10">
        <v>-1129</v>
      </c>
      <c r="P49" s="3">
        <v>523</v>
      </c>
      <c r="Q49" s="9">
        <v>454</v>
      </c>
      <c r="R49" s="10">
        <v>-1149</v>
      </c>
      <c r="S49" s="3">
        <v>1182</v>
      </c>
      <c r="T49" s="9">
        <v>-60</v>
      </c>
      <c r="U49" s="10">
        <v>37</v>
      </c>
      <c r="V49" s="9">
        <v>574</v>
      </c>
      <c r="W49" s="10">
        <v>40</v>
      </c>
      <c r="X49" s="9">
        <v>-1096</v>
      </c>
      <c r="Y49" s="277">
        <v>240267</v>
      </c>
      <c r="Z49" s="278">
        <v>79963</v>
      </c>
      <c r="AA49" s="278">
        <v>1490</v>
      </c>
      <c r="AB49" s="278">
        <v>83954</v>
      </c>
      <c r="AC49" s="279">
        <v>3433123</v>
      </c>
    </row>
    <row r="50" spans="2:29" ht="40.15" customHeight="1" x14ac:dyDescent="0.3">
      <c r="B50" s="7">
        <v>43707</v>
      </c>
      <c r="C50" s="32">
        <v>1967.79</v>
      </c>
      <c r="D50" s="33">
        <v>8538.84</v>
      </c>
      <c r="E50" s="182">
        <v>610.54999999999995</v>
      </c>
      <c r="F50" s="181">
        <v>6696.33</v>
      </c>
      <c r="G50" s="10"/>
      <c r="H50" s="3"/>
      <c r="I50" s="3"/>
      <c r="J50" s="9"/>
      <c r="K50" s="309"/>
      <c r="L50" s="3"/>
      <c r="M50" s="309"/>
      <c r="N50" s="3"/>
      <c r="O50" s="10">
        <v>2243</v>
      </c>
      <c r="P50" s="3">
        <v>-3982</v>
      </c>
      <c r="Q50" s="9">
        <v>1651</v>
      </c>
      <c r="R50" s="10">
        <v>436</v>
      </c>
      <c r="S50" s="3">
        <v>-826</v>
      </c>
      <c r="T50" s="9">
        <v>598</v>
      </c>
      <c r="U50" s="10">
        <v>-68</v>
      </c>
      <c r="V50" s="9">
        <v>2211</v>
      </c>
      <c r="W50" s="10">
        <v>87</v>
      </c>
      <c r="X50" s="9">
        <v>687</v>
      </c>
      <c r="Y50" s="277">
        <v>232304</v>
      </c>
      <c r="Z50" s="278">
        <v>80524</v>
      </c>
      <c r="AA50" s="278">
        <v>1385</v>
      </c>
      <c r="AB50" s="278">
        <v>83862</v>
      </c>
      <c r="AC50" s="279">
        <v>3381214</v>
      </c>
    </row>
    <row r="51" spans="2:29" ht="40.15" customHeight="1" x14ac:dyDescent="0.3">
      <c r="B51" s="7">
        <v>43710</v>
      </c>
      <c r="C51" s="32">
        <v>1969.19</v>
      </c>
      <c r="D51" s="33">
        <v>8536.77</v>
      </c>
      <c r="E51" s="182">
        <v>619.80999999999995</v>
      </c>
      <c r="F51" s="181">
        <v>6823.11</v>
      </c>
      <c r="G51" s="10"/>
      <c r="H51" s="3"/>
      <c r="I51" s="3"/>
      <c r="J51" s="9"/>
      <c r="K51" s="309"/>
      <c r="L51" s="3"/>
      <c r="M51" s="309"/>
      <c r="N51" s="3"/>
      <c r="O51" s="10">
        <v>-1241</v>
      </c>
      <c r="P51" s="3">
        <v>-196</v>
      </c>
      <c r="Q51" s="9">
        <v>1322</v>
      </c>
      <c r="R51" s="10">
        <v>394</v>
      </c>
      <c r="S51" s="3">
        <v>-295</v>
      </c>
      <c r="T51" s="9">
        <v>-95</v>
      </c>
      <c r="U51" s="10">
        <v>447</v>
      </c>
      <c r="V51" s="9">
        <v>-340</v>
      </c>
      <c r="W51" s="10">
        <v>8</v>
      </c>
      <c r="X51" s="9">
        <v>507</v>
      </c>
      <c r="Y51" s="277">
        <v>251530</v>
      </c>
      <c r="Z51" s="278">
        <v>80151</v>
      </c>
      <c r="AA51" s="278">
        <v>1405</v>
      </c>
      <c r="AB51" s="278">
        <v>84199</v>
      </c>
      <c r="AC51" s="279">
        <v>3381555</v>
      </c>
    </row>
    <row r="52" spans="2:29" ht="40.15" customHeight="1" x14ac:dyDescent="0.3">
      <c r="B52" s="7">
        <v>43711</v>
      </c>
      <c r="C52" s="32">
        <v>1965.69</v>
      </c>
      <c r="D52" s="33">
        <v>8646.2800000000007</v>
      </c>
      <c r="E52" s="182">
        <v>620.02</v>
      </c>
      <c r="F52" s="181">
        <v>6782.18</v>
      </c>
      <c r="G52" s="10"/>
      <c r="H52" s="3"/>
      <c r="I52" s="3"/>
      <c r="J52" s="9"/>
      <c r="K52" s="309"/>
      <c r="L52" s="3"/>
      <c r="M52" s="309"/>
      <c r="N52" s="3"/>
      <c r="O52" s="10">
        <v>-3050</v>
      </c>
      <c r="P52" s="3">
        <v>404</v>
      </c>
      <c r="Q52" s="9">
        <v>2491</v>
      </c>
      <c r="R52" s="10">
        <v>-471</v>
      </c>
      <c r="S52" s="3">
        <v>1173</v>
      </c>
      <c r="T52" s="9">
        <v>-455</v>
      </c>
      <c r="U52" s="10">
        <v>164</v>
      </c>
      <c r="V52" s="9">
        <v>-662</v>
      </c>
      <c r="W52" s="10">
        <v>-118</v>
      </c>
      <c r="X52" s="9">
        <v>-433</v>
      </c>
      <c r="Y52" s="277">
        <v>235756</v>
      </c>
      <c r="Z52" s="278">
        <v>80605</v>
      </c>
      <c r="AA52" s="278">
        <v>1396</v>
      </c>
      <c r="AB52" s="278">
        <v>83699</v>
      </c>
      <c r="AC52" s="279">
        <v>3428705</v>
      </c>
    </row>
    <row r="53" spans="2:29" ht="40.15" customHeight="1" x14ac:dyDescent="0.3">
      <c r="B53" s="7">
        <v>43712</v>
      </c>
      <c r="C53" s="32">
        <v>1988.53</v>
      </c>
      <c r="D53" s="33">
        <v>8865.1200000000008</v>
      </c>
      <c r="E53" s="182">
        <v>629.30999999999995</v>
      </c>
      <c r="F53" s="181">
        <v>6831.46</v>
      </c>
      <c r="G53" s="10"/>
      <c r="H53" s="3"/>
      <c r="I53" s="3"/>
      <c r="J53" s="9"/>
      <c r="K53" s="309"/>
      <c r="L53" s="3"/>
      <c r="M53" s="309"/>
      <c r="N53" s="3"/>
      <c r="O53" s="10">
        <v>-3502</v>
      </c>
      <c r="P53" s="3">
        <v>-1496</v>
      </c>
      <c r="Q53" s="9">
        <v>4829</v>
      </c>
      <c r="R53" s="10">
        <v>602</v>
      </c>
      <c r="S53" s="3">
        <v>-398</v>
      </c>
      <c r="T53" s="9">
        <v>-191</v>
      </c>
      <c r="U53" s="10">
        <v>627</v>
      </c>
      <c r="V53" s="9">
        <v>-2271</v>
      </c>
      <c r="W53" s="10">
        <v>50</v>
      </c>
      <c r="X53" s="9">
        <v>750</v>
      </c>
      <c r="Y53" s="277">
        <v>237813</v>
      </c>
      <c r="Z53" s="278">
        <v>81351</v>
      </c>
      <c r="AA53" s="278">
        <v>1318</v>
      </c>
      <c r="AB53" s="278">
        <v>84163</v>
      </c>
      <c r="AC53" s="279">
        <v>3439663</v>
      </c>
    </row>
    <row r="54" spans="2:29" ht="40.15" customHeight="1" x14ac:dyDescent="0.3">
      <c r="B54" s="7">
        <v>43713</v>
      </c>
      <c r="C54" s="32">
        <v>2004.75</v>
      </c>
      <c r="D54" s="33">
        <v>8793.85</v>
      </c>
      <c r="E54" s="182">
        <v>632.99</v>
      </c>
      <c r="F54" s="181">
        <v>6800.94</v>
      </c>
      <c r="G54" s="10"/>
      <c r="H54" s="3"/>
      <c r="I54" s="3"/>
      <c r="J54" s="9"/>
      <c r="K54" s="309"/>
      <c r="L54" s="3"/>
      <c r="M54" s="309"/>
      <c r="N54" s="3"/>
      <c r="O54" s="10">
        <v>1880</v>
      </c>
      <c r="P54" s="3">
        <v>-2844</v>
      </c>
      <c r="Q54" s="9">
        <v>929</v>
      </c>
      <c r="R54" s="10">
        <v>-51</v>
      </c>
      <c r="S54" s="3">
        <v>776</v>
      </c>
      <c r="T54" s="9">
        <v>-682</v>
      </c>
      <c r="U54" s="10">
        <v>-649</v>
      </c>
      <c r="V54" s="9">
        <v>1911</v>
      </c>
      <c r="W54" s="10">
        <v>26</v>
      </c>
      <c r="X54" s="9">
        <v>-230</v>
      </c>
      <c r="Y54" s="277">
        <v>239228</v>
      </c>
      <c r="Z54" s="278">
        <v>83037</v>
      </c>
      <c r="AA54" s="278">
        <v>1375</v>
      </c>
      <c r="AB54" s="278">
        <v>84755</v>
      </c>
      <c r="AC54" s="279">
        <v>3446036</v>
      </c>
    </row>
    <row r="55" spans="2:29" ht="40.15" customHeight="1" x14ac:dyDescent="0.3">
      <c r="B55" s="7">
        <v>43714</v>
      </c>
      <c r="C55" s="32">
        <v>2009.13</v>
      </c>
      <c r="D55" s="33">
        <v>8794.02</v>
      </c>
      <c r="E55" s="182">
        <v>631.15</v>
      </c>
      <c r="F55" s="181">
        <v>6802.93</v>
      </c>
      <c r="G55" s="10"/>
      <c r="H55" s="3"/>
      <c r="I55" s="3"/>
      <c r="J55" s="9"/>
      <c r="K55" s="309"/>
      <c r="L55" s="3"/>
      <c r="M55" s="309"/>
      <c r="N55" s="3"/>
      <c r="O55" s="10">
        <v>483</v>
      </c>
      <c r="P55" s="3">
        <v>-338</v>
      </c>
      <c r="Q55" s="9">
        <v>-199</v>
      </c>
      <c r="R55" s="10">
        <v>-375</v>
      </c>
      <c r="S55" s="3">
        <v>1173</v>
      </c>
      <c r="T55" s="9">
        <v>-657</v>
      </c>
      <c r="U55" s="10">
        <v>-381</v>
      </c>
      <c r="V55" s="9">
        <v>165</v>
      </c>
      <c r="W55" s="10">
        <v>-49</v>
      </c>
      <c r="X55" s="9">
        <v>-535</v>
      </c>
      <c r="Y55" s="277">
        <v>237600</v>
      </c>
      <c r="Z55" s="278">
        <v>82701</v>
      </c>
      <c r="AA55" s="278">
        <v>1327</v>
      </c>
      <c r="AB55" s="278">
        <v>85171</v>
      </c>
      <c r="AC55" s="279">
        <v>3448694</v>
      </c>
    </row>
    <row r="56" spans="2:29" ht="40.15" customHeight="1" x14ac:dyDescent="0.3">
      <c r="B56" s="7">
        <v>43717</v>
      </c>
      <c r="C56" s="32">
        <v>2019.55</v>
      </c>
      <c r="D56" s="33">
        <v>8805.33</v>
      </c>
      <c r="E56" s="182">
        <v>625.77</v>
      </c>
      <c r="F56" s="181">
        <v>6775.54</v>
      </c>
      <c r="G56" s="10"/>
      <c r="H56" s="3"/>
      <c r="I56" s="3"/>
      <c r="J56" s="9"/>
      <c r="K56" s="309"/>
      <c r="L56" s="3"/>
      <c r="M56" s="309"/>
      <c r="N56" s="3"/>
      <c r="O56" s="10">
        <v>2335</v>
      </c>
      <c r="P56" s="3">
        <v>-1730</v>
      </c>
      <c r="Q56" s="9">
        <v>-746</v>
      </c>
      <c r="R56" s="10">
        <v>-534</v>
      </c>
      <c r="S56" s="3">
        <v>1464</v>
      </c>
      <c r="T56" s="9">
        <v>-954</v>
      </c>
      <c r="U56" s="10">
        <v>-25</v>
      </c>
      <c r="V56" s="9">
        <v>918</v>
      </c>
      <c r="W56" s="10">
        <v>-181</v>
      </c>
      <c r="X56" s="9">
        <v>-597</v>
      </c>
      <c r="Y56" s="277">
        <v>241268</v>
      </c>
      <c r="Z56" s="278">
        <v>83395</v>
      </c>
      <c r="AA56" s="278">
        <v>1417</v>
      </c>
      <c r="AB56" s="278">
        <v>85803</v>
      </c>
      <c r="AC56" s="279">
        <v>3445997</v>
      </c>
    </row>
    <row r="57" spans="2:29" ht="40.15" customHeight="1" x14ac:dyDescent="0.3">
      <c r="B57" s="7">
        <v>43718</v>
      </c>
      <c r="C57" s="32">
        <v>2032.08</v>
      </c>
      <c r="D57" s="33">
        <v>8781.57</v>
      </c>
      <c r="E57" s="182">
        <v>623.25</v>
      </c>
      <c r="F57" s="181">
        <v>6671.59</v>
      </c>
      <c r="G57" s="10"/>
      <c r="H57" s="3"/>
      <c r="I57" s="3"/>
      <c r="J57" s="9"/>
      <c r="K57" s="309"/>
      <c r="L57" s="3"/>
      <c r="M57" s="309"/>
      <c r="N57" s="3"/>
      <c r="O57" s="10">
        <v>146</v>
      </c>
      <c r="P57" s="3">
        <v>-1919</v>
      </c>
      <c r="Q57" s="9">
        <v>1713</v>
      </c>
      <c r="R57" s="10">
        <v>-215</v>
      </c>
      <c r="S57" s="3">
        <v>1066</v>
      </c>
      <c r="T57" s="9">
        <v>-778</v>
      </c>
      <c r="U57" s="10">
        <v>-233</v>
      </c>
      <c r="V57" s="9">
        <v>275</v>
      </c>
      <c r="W57" s="10">
        <v>-132</v>
      </c>
      <c r="X57" s="9">
        <v>-174</v>
      </c>
      <c r="Y57" s="277">
        <v>247563</v>
      </c>
      <c r="Z57" s="278">
        <v>83955</v>
      </c>
      <c r="AA57" s="278">
        <v>1545</v>
      </c>
      <c r="AB57" s="278">
        <v>86282</v>
      </c>
      <c r="AC57" s="279">
        <v>3421212</v>
      </c>
    </row>
    <row r="58" spans="2:29" ht="40.15" customHeight="1" x14ac:dyDescent="0.3">
      <c r="B58" s="7">
        <v>43719</v>
      </c>
      <c r="C58" s="32">
        <v>2049.1999999999998</v>
      </c>
      <c r="D58" s="33">
        <v>8991.07</v>
      </c>
      <c r="E58" s="182">
        <v>630.37</v>
      </c>
      <c r="F58" s="181">
        <v>6799.1</v>
      </c>
      <c r="G58" s="10"/>
      <c r="H58" s="3"/>
      <c r="I58" s="3"/>
      <c r="J58" s="9"/>
      <c r="K58" s="309"/>
      <c r="L58" s="3"/>
      <c r="M58" s="309"/>
      <c r="N58" s="3"/>
      <c r="O58" s="10">
        <v>-2837</v>
      </c>
      <c r="P58" s="3">
        <v>-3344</v>
      </c>
      <c r="Q58" s="9">
        <v>6134</v>
      </c>
      <c r="R58" s="10">
        <v>303</v>
      </c>
      <c r="S58" s="3">
        <v>-361</v>
      </c>
      <c r="T58" s="9">
        <v>154</v>
      </c>
      <c r="U58" s="10">
        <v>-1205</v>
      </c>
      <c r="V58" s="9">
        <v>4837</v>
      </c>
      <c r="W58" s="10">
        <v>8</v>
      </c>
      <c r="X58" s="9">
        <v>160</v>
      </c>
      <c r="Y58" s="277">
        <v>240550</v>
      </c>
      <c r="Z58" s="278">
        <v>83649</v>
      </c>
      <c r="AA58" s="278">
        <v>1681</v>
      </c>
      <c r="AB58" s="278">
        <v>86479</v>
      </c>
      <c r="AC58" s="279">
        <v>3427246</v>
      </c>
    </row>
    <row r="59" spans="2:29" ht="40.15" customHeight="1" x14ac:dyDescent="0.3">
      <c r="B59" s="7">
        <v>43724</v>
      </c>
      <c r="C59" s="32">
        <v>2062.2199999999998</v>
      </c>
      <c r="D59" s="33">
        <v>9060.66</v>
      </c>
      <c r="E59" s="182">
        <v>638.59</v>
      </c>
      <c r="F59" s="181">
        <v>6914.19</v>
      </c>
      <c r="G59" s="10"/>
      <c r="H59" s="3"/>
      <c r="I59" s="3"/>
      <c r="J59" s="9"/>
      <c r="K59" s="309"/>
      <c r="L59" s="3"/>
      <c r="M59" s="309"/>
      <c r="N59" s="3"/>
      <c r="O59" s="10">
        <v>-1602</v>
      </c>
      <c r="P59" s="3">
        <v>-456</v>
      </c>
      <c r="Q59" s="9">
        <v>1982</v>
      </c>
      <c r="R59" s="10">
        <v>237</v>
      </c>
      <c r="S59" s="3">
        <v>138</v>
      </c>
      <c r="T59" s="9">
        <v>-385</v>
      </c>
      <c r="U59" s="10">
        <v>186</v>
      </c>
      <c r="V59" s="9">
        <v>1221</v>
      </c>
      <c r="W59" s="10">
        <v>100</v>
      </c>
      <c r="X59" s="9">
        <v>57</v>
      </c>
      <c r="Y59" s="277">
        <v>248114</v>
      </c>
      <c r="Z59" s="278">
        <v>83175</v>
      </c>
      <c r="AA59" s="278">
        <v>1653</v>
      </c>
      <c r="AB59" s="278">
        <v>86356</v>
      </c>
      <c r="AC59" s="279">
        <v>3442920</v>
      </c>
    </row>
    <row r="60" spans="2:29" ht="40.15" customHeight="1" x14ac:dyDescent="0.3">
      <c r="B60" s="7">
        <v>43725</v>
      </c>
      <c r="C60" s="32">
        <v>2062.33</v>
      </c>
      <c r="D60" s="33">
        <v>9366.61</v>
      </c>
      <c r="E60" s="182">
        <v>644.28</v>
      </c>
      <c r="F60" s="181">
        <v>7114.51</v>
      </c>
      <c r="G60" s="10"/>
      <c r="H60" s="3"/>
      <c r="I60" s="3"/>
      <c r="J60" s="9"/>
      <c r="K60" s="309"/>
      <c r="L60" s="3"/>
      <c r="M60" s="309"/>
      <c r="N60" s="3"/>
      <c r="O60" s="10">
        <v>-804</v>
      </c>
      <c r="P60" s="3">
        <v>-313</v>
      </c>
      <c r="Q60" s="9">
        <v>961</v>
      </c>
      <c r="R60" s="10">
        <v>-357</v>
      </c>
      <c r="S60" s="3">
        <v>555</v>
      </c>
      <c r="T60" s="9">
        <v>-32</v>
      </c>
      <c r="U60" s="10">
        <v>257</v>
      </c>
      <c r="V60" s="9">
        <v>100</v>
      </c>
      <c r="W60" s="10">
        <v>-38</v>
      </c>
      <c r="X60" s="9">
        <v>-386</v>
      </c>
      <c r="Y60" s="277">
        <v>249242</v>
      </c>
      <c r="Z60" s="278">
        <v>81890</v>
      </c>
      <c r="AA60" s="278">
        <v>1452</v>
      </c>
      <c r="AB60" s="278">
        <v>86220</v>
      </c>
      <c r="AC60" s="279">
        <v>3465012</v>
      </c>
    </row>
    <row r="61" spans="2:29" ht="40.15" customHeight="1" x14ac:dyDescent="0.3">
      <c r="B61" s="7">
        <v>43726</v>
      </c>
      <c r="C61" s="32">
        <v>2070.73</v>
      </c>
      <c r="D61" s="33">
        <v>9415.6299999999992</v>
      </c>
      <c r="E61" s="182">
        <v>645.12</v>
      </c>
      <c r="F61" s="181">
        <v>7044.06</v>
      </c>
      <c r="G61" s="10"/>
      <c r="H61" s="3"/>
      <c r="I61" s="3"/>
      <c r="J61" s="9"/>
      <c r="K61" s="309"/>
      <c r="L61" s="3"/>
      <c r="M61" s="309"/>
      <c r="N61" s="3"/>
      <c r="O61" s="10">
        <v>558</v>
      </c>
      <c r="P61" s="3">
        <v>-1615</v>
      </c>
      <c r="Q61" s="9">
        <v>1074</v>
      </c>
      <c r="R61" s="10">
        <v>-539</v>
      </c>
      <c r="S61" s="3">
        <v>623</v>
      </c>
      <c r="T61" s="9">
        <v>25</v>
      </c>
      <c r="U61" s="10">
        <v>130</v>
      </c>
      <c r="V61" s="9">
        <v>550</v>
      </c>
      <c r="W61" s="10">
        <v>-43</v>
      </c>
      <c r="X61" s="9">
        <v>-407</v>
      </c>
      <c r="Y61" s="277">
        <v>244832</v>
      </c>
      <c r="Z61" s="278">
        <v>82028</v>
      </c>
      <c r="AA61" s="278">
        <v>1522</v>
      </c>
      <c r="AB61" s="278">
        <v>86726</v>
      </c>
      <c r="AC61" s="279">
        <v>3476491</v>
      </c>
    </row>
    <row r="62" spans="2:29" ht="40.15" customHeight="1" x14ac:dyDescent="0.3">
      <c r="B62" s="7">
        <v>43727</v>
      </c>
      <c r="C62" s="32">
        <v>2080.35</v>
      </c>
      <c r="D62" s="33">
        <v>9420.84</v>
      </c>
      <c r="E62" s="182">
        <v>645.71</v>
      </c>
      <c r="F62" s="181">
        <v>6984.97</v>
      </c>
      <c r="G62" s="10"/>
      <c r="H62" s="3"/>
      <c r="I62" s="3"/>
      <c r="J62" s="9"/>
      <c r="K62" s="309"/>
      <c r="L62" s="3"/>
      <c r="M62" s="309"/>
      <c r="N62" s="3"/>
      <c r="O62" s="10">
        <v>2181</v>
      </c>
      <c r="P62" s="3">
        <v>-1010</v>
      </c>
      <c r="Q62" s="9">
        <v>-993</v>
      </c>
      <c r="R62" s="10">
        <v>321</v>
      </c>
      <c r="S62" s="3">
        <v>-218</v>
      </c>
      <c r="T62" s="9">
        <v>-99</v>
      </c>
      <c r="U62" s="10">
        <v>-120</v>
      </c>
      <c r="V62" s="9">
        <v>781</v>
      </c>
      <c r="W62" s="10">
        <v>0</v>
      </c>
      <c r="X62" s="9">
        <v>1</v>
      </c>
      <c r="Y62" s="277">
        <v>245035</v>
      </c>
      <c r="Z62" s="278">
        <v>83399</v>
      </c>
      <c r="AA62" s="278">
        <v>1626</v>
      </c>
      <c r="AB62" s="278">
        <v>87699</v>
      </c>
      <c r="AC62" s="279">
        <v>3470876</v>
      </c>
    </row>
    <row r="63" spans="2:29" ht="40.15" customHeight="1" x14ac:dyDescent="0.3">
      <c r="B63" s="7">
        <v>43728</v>
      </c>
      <c r="C63" s="32">
        <v>2091.52</v>
      </c>
      <c r="D63" s="33">
        <v>9642.5300000000007</v>
      </c>
      <c r="E63" s="182">
        <v>649.07000000000005</v>
      </c>
      <c r="F63" s="181">
        <v>6974.34</v>
      </c>
      <c r="G63" s="10"/>
      <c r="H63" s="3"/>
      <c r="I63" s="3"/>
      <c r="J63" s="9"/>
      <c r="K63" s="309"/>
      <c r="L63" s="3"/>
      <c r="M63" s="309"/>
      <c r="N63" s="3"/>
      <c r="O63" s="10">
        <v>445</v>
      </c>
      <c r="P63" s="3">
        <v>-2147</v>
      </c>
      <c r="Q63" s="9">
        <v>1815</v>
      </c>
      <c r="R63" s="10">
        <v>335</v>
      </c>
      <c r="S63" s="3">
        <v>39</v>
      </c>
      <c r="T63" s="9">
        <v>-264</v>
      </c>
      <c r="U63" s="10">
        <v>481</v>
      </c>
      <c r="V63" s="9">
        <v>1417</v>
      </c>
      <c r="W63" s="10">
        <v>6</v>
      </c>
      <c r="X63" s="9">
        <v>256</v>
      </c>
      <c r="Y63" s="277">
        <v>242164</v>
      </c>
      <c r="Z63" s="278">
        <v>82902</v>
      </c>
      <c r="AA63" s="278">
        <v>1548</v>
      </c>
      <c r="AB63" s="278">
        <v>88445</v>
      </c>
      <c r="AC63" s="279">
        <v>3453724</v>
      </c>
    </row>
    <row r="64" spans="2:29" ht="40.15" customHeight="1" x14ac:dyDescent="0.3">
      <c r="B64" s="7">
        <v>43731</v>
      </c>
      <c r="C64" s="32">
        <v>2091.6999999999998</v>
      </c>
      <c r="D64" s="33">
        <v>9313.99</v>
      </c>
      <c r="E64" s="182">
        <v>645.01</v>
      </c>
      <c r="F64" s="181">
        <v>6896.93</v>
      </c>
      <c r="G64" s="10"/>
      <c r="H64" s="3"/>
      <c r="I64" s="3"/>
      <c r="J64" s="9"/>
      <c r="K64" s="309"/>
      <c r="L64" s="3"/>
      <c r="M64" s="309"/>
      <c r="N64" s="3"/>
      <c r="O64" s="10">
        <v>-688</v>
      </c>
      <c r="P64" s="3">
        <v>-223</v>
      </c>
      <c r="Q64" s="9">
        <v>838</v>
      </c>
      <c r="R64" s="10">
        <v>-553</v>
      </c>
      <c r="S64" s="3">
        <v>805</v>
      </c>
      <c r="T64" s="9">
        <v>-282</v>
      </c>
      <c r="U64" s="10">
        <v>96</v>
      </c>
      <c r="V64" s="9">
        <v>-309</v>
      </c>
      <c r="W64" s="10">
        <v>-30</v>
      </c>
      <c r="X64" s="9">
        <v>-714</v>
      </c>
      <c r="Y64" s="277">
        <v>251127</v>
      </c>
      <c r="Z64" s="278">
        <v>83279</v>
      </c>
      <c r="AA64" s="278">
        <v>1589</v>
      </c>
      <c r="AB64" s="278">
        <v>88933</v>
      </c>
      <c r="AC64" s="279">
        <v>3439114</v>
      </c>
    </row>
    <row r="65" spans="2:29" ht="40.15" customHeight="1" x14ac:dyDescent="0.3">
      <c r="B65" s="7">
        <v>43732</v>
      </c>
      <c r="C65" s="32">
        <v>2101.04</v>
      </c>
      <c r="D65" s="33">
        <v>9285.7199999999993</v>
      </c>
      <c r="E65" s="182">
        <v>641.85</v>
      </c>
      <c r="F65" s="181">
        <v>6862.78</v>
      </c>
      <c r="G65" s="10"/>
      <c r="H65" s="3"/>
      <c r="I65" s="3"/>
      <c r="J65" s="9"/>
      <c r="K65" s="309"/>
      <c r="L65" s="3"/>
      <c r="M65" s="309"/>
      <c r="N65" s="3"/>
      <c r="O65" s="10">
        <v>-2162</v>
      </c>
      <c r="P65" s="3">
        <v>-1620</v>
      </c>
      <c r="Q65" s="9">
        <v>3779</v>
      </c>
      <c r="R65" s="10">
        <v>213</v>
      </c>
      <c r="S65" s="3">
        <v>-193</v>
      </c>
      <c r="T65" s="9">
        <v>-83</v>
      </c>
      <c r="U65" s="10">
        <v>877</v>
      </c>
      <c r="V65" s="9">
        <v>-1630</v>
      </c>
      <c r="W65" s="10">
        <v>1</v>
      </c>
      <c r="X65" s="9">
        <v>233</v>
      </c>
      <c r="Y65" s="277">
        <v>247099</v>
      </c>
      <c r="Z65" s="278">
        <v>83825</v>
      </c>
      <c r="AA65" s="278">
        <v>1487</v>
      </c>
      <c r="AB65" s="278">
        <v>88978</v>
      </c>
      <c r="AC65" s="279">
        <v>3416290</v>
      </c>
    </row>
    <row r="66" spans="2:29" ht="40.15" customHeight="1" x14ac:dyDescent="0.3">
      <c r="B66" s="7">
        <v>43733</v>
      </c>
      <c r="C66" s="32">
        <v>2073.39</v>
      </c>
      <c r="D66" s="33">
        <v>9172.73</v>
      </c>
      <c r="E66" s="182">
        <v>626.76</v>
      </c>
      <c r="F66" s="181">
        <v>6729.52</v>
      </c>
      <c r="G66" s="10"/>
      <c r="H66" s="3"/>
      <c r="I66" s="3"/>
      <c r="J66" s="9"/>
      <c r="K66" s="309"/>
      <c r="L66" s="3"/>
      <c r="M66" s="309"/>
      <c r="N66" s="3"/>
      <c r="O66" s="10">
        <v>-3660</v>
      </c>
      <c r="P66" s="3">
        <v>2225</v>
      </c>
      <c r="Q66" s="9">
        <v>1291</v>
      </c>
      <c r="R66" s="10">
        <v>-542</v>
      </c>
      <c r="S66" s="3">
        <v>1162</v>
      </c>
      <c r="T66" s="9">
        <v>-473</v>
      </c>
      <c r="U66" s="10">
        <v>193</v>
      </c>
      <c r="V66" s="9">
        <v>-2805</v>
      </c>
      <c r="W66" s="10">
        <v>-4</v>
      </c>
      <c r="X66" s="9">
        <v>-568</v>
      </c>
      <c r="Y66" s="277">
        <v>250367</v>
      </c>
      <c r="Z66" s="278">
        <v>84998</v>
      </c>
      <c r="AA66" s="278">
        <v>1488</v>
      </c>
      <c r="AB66" s="278">
        <v>89330</v>
      </c>
      <c r="AC66" s="279">
        <v>3410814</v>
      </c>
    </row>
    <row r="67" spans="2:29" ht="40.15" customHeight="1" x14ac:dyDescent="0.3">
      <c r="B67" s="7">
        <v>43734</v>
      </c>
      <c r="C67" s="32">
        <v>2074.52</v>
      </c>
      <c r="D67" s="33">
        <v>9166.9</v>
      </c>
      <c r="E67" s="182">
        <v>628.41999999999996</v>
      </c>
      <c r="F67" s="181">
        <v>6845.84</v>
      </c>
      <c r="G67" s="10"/>
      <c r="H67" s="3"/>
      <c r="I67" s="3"/>
      <c r="J67" s="9"/>
      <c r="K67" s="309"/>
      <c r="L67" s="3"/>
      <c r="M67" s="309"/>
      <c r="N67" s="3"/>
      <c r="O67" s="10">
        <v>3159</v>
      </c>
      <c r="P67" s="3">
        <v>517</v>
      </c>
      <c r="Q67" s="9">
        <v>-3848</v>
      </c>
      <c r="R67" s="10">
        <v>135</v>
      </c>
      <c r="S67" s="3">
        <v>-430</v>
      </c>
      <c r="T67" s="9">
        <v>313</v>
      </c>
      <c r="U67" s="10">
        <v>-305</v>
      </c>
      <c r="V67" s="9">
        <v>-29</v>
      </c>
      <c r="W67" s="10">
        <v>33</v>
      </c>
      <c r="X67" s="9">
        <v>261</v>
      </c>
      <c r="Y67" s="277">
        <v>259199</v>
      </c>
      <c r="Z67" s="278">
        <v>82703</v>
      </c>
      <c r="AA67" s="278">
        <v>1453</v>
      </c>
      <c r="AB67" s="278">
        <v>89282</v>
      </c>
      <c r="AC67" s="279">
        <v>3374979</v>
      </c>
    </row>
    <row r="68" spans="2:29" ht="40.15" customHeight="1" x14ac:dyDescent="0.3">
      <c r="B68" s="7">
        <v>43735</v>
      </c>
      <c r="C68" s="32">
        <v>2049.9299999999998</v>
      </c>
      <c r="D68" s="33">
        <v>9071.4699999999993</v>
      </c>
      <c r="E68" s="182">
        <v>626.92999999999995</v>
      </c>
      <c r="F68" s="181">
        <v>6801.69</v>
      </c>
      <c r="G68" s="10"/>
      <c r="H68" s="3"/>
      <c r="I68" s="3"/>
      <c r="J68" s="9"/>
      <c r="K68" s="309"/>
      <c r="L68" s="3"/>
      <c r="M68" s="309"/>
      <c r="N68" s="3"/>
      <c r="O68" s="10">
        <v>-249</v>
      </c>
      <c r="P68" s="3">
        <v>1994</v>
      </c>
      <c r="Q68" s="9">
        <v>-1755</v>
      </c>
      <c r="R68" s="10">
        <v>-238</v>
      </c>
      <c r="S68" s="3">
        <v>451</v>
      </c>
      <c r="T68" s="9">
        <v>-24</v>
      </c>
      <c r="U68" s="10">
        <v>-423</v>
      </c>
      <c r="V68" s="9">
        <v>-401</v>
      </c>
      <c r="W68" s="10">
        <v>66</v>
      </c>
      <c r="X68" s="9">
        <v>-259</v>
      </c>
      <c r="Y68" s="277">
        <v>254027</v>
      </c>
      <c r="Z68" s="278">
        <v>83143</v>
      </c>
      <c r="AA68" s="278">
        <v>1921</v>
      </c>
      <c r="AB68" s="278">
        <v>88979</v>
      </c>
      <c r="AC68" s="279">
        <v>3360886</v>
      </c>
    </row>
    <row r="69" spans="2:29" ht="40.15" customHeight="1" x14ac:dyDescent="0.3">
      <c r="B69" s="7">
        <v>43738</v>
      </c>
      <c r="C69" s="32">
        <v>2063.0500000000002</v>
      </c>
      <c r="D69" s="33">
        <v>8978.69</v>
      </c>
      <c r="E69" s="182">
        <v>621.76</v>
      </c>
      <c r="F69" s="181">
        <v>6662.97</v>
      </c>
      <c r="G69" s="10"/>
      <c r="H69" s="3"/>
      <c r="I69" s="3"/>
      <c r="J69" s="9"/>
      <c r="K69" s="309"/>
      <c r="L69" s="3"/>
      <c r="M69" s="309"/>
      <c r="N69" s="3"/>
      <c r="O69" s="10">
        <v>-476</v>
      </c>
      <c r="P69" s="3">
        <v>-980</v>
      </c>
      <c r="Q69" s="9">
        <v>812</v>
      </c>
      <c r="R69" s="10">
        <v>-542</v>
      </c>
      <c r="S69" s="3">
        <v>1166</v>
      </c>
      <c r="T69" s="9">
        <v>-532</v>
      </c>
      <c r="U69" s="10">
        <v>385</v>
      </c>
      <c r="V69" s="9">
        <v>545</v>
      </c>
      <c r="W69" s="10">
        <v>-33</v>
      </c>
      <c r="X69" s="9">
        <v>-498</v>
      </c>
      <c r="Y69" s="277">
        <v>244568</v>
      </c>
      <c r="Z69" s="278">
        <v>82938</v>
      </c>
      <c r="AA69" s="278">
        <v>1896</v>
      </c>
      <c r="AB69" s="278">
        <v>88002</v>
      </c>
      <c r="AC69" s="279">
        <v>3297242</v>
      </c>
    </row>
    <row r="70" spans="2:29" ht="40.15" customHeight="1" x14ac:dyDescent="0.3">
      <c r="B70" s="7">
        <v>43739</v>
      </c>
      <c r="C70" s="32">
        <v>2072.42</v>
      </c>
      <c r="D70" s="33">
        <v>9388.2900000000009</v>
      </c>
      <c r="E70" s="182">
        <v>632.1</v>
      </c>
      <c r="F70" s="181">
        <v>6926.26</v>
      </c>
      <c r="G70" s="10"/>
      <c r="H70" s="3"/>
      <c r="I70" s="3"/>
      <c r="J70" s="9"/>
      <c r="K70" s="309"/>
      <c r="L70" s="3"/>
      <c r="M70" s="309"/>
      <c r="N70" s="3"/>
      <c r="O70" s="10">
        <v>-1426</v>
      </c>
      <c r="P70" s="3">
        <v>-1584</v>
      </c>
      <c r="Q70" s="9">
        <v>2950</v>
      </c>
      <c r="R70" s="10">
        <v>148</v>
      </c>
      <c r="S70" s="3">
        <v>-414</v>
      </c>
      <c r="T70" s="9">
        <v>259</v>
      </c>
      <c r="U70" s="10">
        <v>362</v>
      </c>
      <c r="V70" s="9">
        <v>-865</v>
      </c>
      <c r="W70" s="10">
        <v>70</v>
      </c>
      <c r="X70" s="9">
        <v>296</v>
      </c>
      <c r="Y70" s="277">
        <v>263157</v>
      </c>
      <c r="Z70" s="278">
        <v>84229</v>
      </c>
      <c r="AA70" s="278">
        <v>1639</v>
      </c>
      <c r="AB70" s="278">
        <v>88112</v>
      </c>
      <c r="AC70" s="279">
        <v>3301321</v>
      </c>
    </row>
    <row r="71" spans="2:29" ht="40.15" customHeight="1" x14ac:dyDescent="0.3">
      <c r="B71" s="7">
        <v>43740</v>
      </c>
      <c r="C71" s="32">
        <v>2031.91</v>
      </c>
      <c r="D71" s="33">
        <v>9267.59</v>
      </c>
      <c r="E71" s="182">
        <v>624.51</v>
      </c>
      <c r="F71" s="181">
        <v>6772.43</v>
      </c>
      <c r="G71" s="10"/>
      <c r="H71" s="3"/>
      <c r="I71" s="3"/>
      <c r="J71" s="9"/>
      <c r="K71" s="309"/>
      <c r="L71" s="3"/>
      <c r="M71" s="309"/>
      <c r="N71" s="3"/>
      <c r="O71" s="10">
        <v>-1124</v>
      </c>
      <c r="P71" s="3">
        <v>5021</v>
      </c>
      <c r="Q71" s="9">
        <v>-3808</v>
      </c>
      <c r="R71" s="10">
        <v>-203</v>
      </c>
      <c r="S71" s="3">
        <v>863</v>
      </c>
      <c r="T71" s="9">
        <v>-512</v>
      </c>
      <c r="U71" s="10">
        <v>-1858</v>
      </c>
      <c r="V71" s="9">
        <v>16</v>
      </c>
      <c r="W71" s="10">
        <v>-65</v>
      </c>
      <c r="X71" s="9">
        <v>-361</v>
      </c>
      <c r="Y71" s="277">
        <v>292211</v>
      </c>
      <c r="Z71" s="278">
        <v>85587</v>
      </c>
      <c r="AA71" s="278">
        <v>1574</v>
      </c>
      <c r="AB71" s="278">
        <v>87901</v>
      </c>
      <c r="AC71" s="279">
        <v>3364946</v>
      </c>
    </row>
    <row r="72" spans="2:29" ht="40.15" customHeight="1" x14ac:dyDescent="0.3">
      <c r="B72" s="7">
        <v>43742</v>
      </c>
      <c r="C72" s="32">
        <v>2020.69</v>
      </c>
      <c r="D72" s="33">
        <v>9259.24</v>
      </c>
      <c r="E72" s="182">
        <v>621.84</v>
      </c>
      <c r="F72" s="181">
        <v>6705.23</v>
      </c>
      <c r="G72" s="10"/>
      <c r="H72" s="3"/>
      <c r="I72" s="3"/>
      <c r="J72" s="9"/>
      <c r="K72" s="309"/>
      <c r="L72" s="3"/>
      <c r="M72" s="309"/>
      <c r="N72" s="3"/>
      <c r="O72" s="10">
        <v>-1490</v>
      </c>
      <c r="P72" s="3">
        <v>1000</v>
      </c>
      <c r="Q72" s="9">
        <v>242</v>
      </c>
      <c r="R72" s="10">
        <v>-238</v>
      </c>
      <c r="S72" s="3">
        <v>424</v>
      </c>
      <c r="T72" s="9">
        <v>-166</v>
      </c>
      <c r="U72" s="10">
        <v>370</v>
      </c>
      <c r="V72" s="9">
        <v>-901</v>
      </c>
      <c r="W72" s="10">
        <v>-41</v>
      </c>
      <c r="X72" s="9">
        <v>-296</v>
      </c>
      <c r="Y72" s="277">
        <v>276969</v>
      </c>
      <c r="Z72" s="278">
        <v>84020</v>
      </c>
      <c r="AA72" s="278">
        <v>1482</v>
      </c>
      <c r="AB72" s="278">
        <v>87620</v>
      </c>
      <c r="AC72" s="279">
        <v>3390335</v>
      </c>
    </row>
    <row r="73" spans="2:29" ht="40.15" customHeight="1" x14ac:dyDescent="0.3">
      <c r="B73" s="7">
        <v>43745</v>
      </c>
      <c r="C73" s="32">
        <v>2021.73</v>
      </c>
      <c r="D73" s="33">
        <v>9519.7199999999993</v>
      </c>
      <c r="E73" s="182">
        <v>627.21</v>
      </c>
      <c r="F73" s="181">
        <v>7016.57</v>
      </c>
      <c r="G73" s="10"/>
      <c r="H73" s="3"/>
      <c r="I73" s="3"/>
      <c r="J73" s="9"/>
      <c r="K73" s="309"/>
      <c r="L73" s="3"/>
      <c r="M73" s="309"/>
      <c r="N73" s="3"/>
      <c r="O73" s="10">
        <v>-228</v>
      </c>
      <c r="P73" s="3">
        <v>-423</v>
      </c>
      <c r="Q73" s="9">
        <v>440</v>
      </c>
      <c r="R73" s="10">
        <v>727</v>
      </c>
      <c r="S73" s="3">
        <v>-381</v>
      </c>
      <c r="T73" s="9">
        <v>-303</v>
      </c>
      <c r="U73" s="10">
        <v>285</v>
      </c>
      <c r="V73" s="9">
        <v>581</v>
      </c>
      <c r="W73" s="10">
        <v>-92</v>
      </c>
      <c r="X73" s="9">
        <v>778</v>
      </c>
      <c r="Y73" s="277">
        <v>243226</v>
      </c>
      <c r="Z73" s="278">
        <v>85254</v>
      </c>
      <c r="AA73" s="278">
        <v>1798</v>
      </c>
      <c r="AB73" s="278">
        <v>88187</v>
      </c>
      <c r="AC73" s="279">
        <v>3419634</v>
      </c>
    </row>
    <row r="74" spans="2:29" ht="40.15" customHeight="1" x14ac:dyDescent="0.3">
      <c r="B74" s="7">
        <v>43746</v>
      </c>
      <c r="C74" s="32">
        <v>2046.25</v>
      </c>
      <c r="D74" s="33">
        <v>9599.07</v>
      </c>
      <c r="E74" s="182">
        <v>635.41</v>
      </c>
      <c r="F74" s="181">
        <v>6951.63</v>
      </c>
      <c r="G74" s="10"/>
      <c r="H74" s="3"/>
      <c r="I74" s="3"/>
      <c r="J74" s="9"/>
      <c r="K74" s="309"/>
      <c r="L74" s="3"/>
      <c r="M74" s="309"/>
      <c r="N74" s="3"/>
      <c r="O74" s="10">
        <v>-460</v>
      </c>
      <c r="P74" s="3">
        <v>-2551</v>
      </c>
      <c r="Q74" s="9">
        <v>3034</v>
      </c>
      <c r="R74" s="10">
        <v>2318</v>
      </c>
      <c r="S74" s="3">
        <v>-1266</v>
      </c>
      <c r="T74" s="9">
        <v>-903</v>
      </c>
      <c r="U74" s="10">
        <v>1012</v>
      </c>
      <c r="V74" s="9">
        <v>682</v>
      </c>
      <c r="W74" s="10">
        <v>-15</v>
      </c>
      <c r="X74" s="9">
        <v>1765</v>
      </c>
      <c r="Y74" s="277">
        <v>239548</v>
      </c>
      <c r="Z74" s="278">
        <v>85292</v>
      </c>
      <c r="AA74" s="278">
        <v>1933</v>
      </c>
      <c r="AB74" s="278">
        <v>88071</v>
      </c>
      <c r="AC74" s="279">
        <v>3431925</v>
      </c>
    </row>
    <row r="75" spans="2:29" ht="40.15" customHeight="1" x14ac:dyDescent="0.3">
      <c r="B75" s="7">
        <v>43748</v>
      </c>
      <c r="C75" s="32">
        <v>2028.15</v>
      </c>
      <c r="D75" s="33">
        <v>9577.86</v>
      </c>
      <c r="E75" s="182">
        <v>634.73</v>
      </c>
      <c r="F75" s="181">
        <v>6963.96</v>
      </c>
      <c r="G75" s="10"/>
      <c r="H75" s="3"/>
      <c r="I75" s="3"/>
      <c r="J75" s="9"/>
      <c r="K75" s="309"/>
      <c r="L75" s="3"/>
      <c r="M75" s="309"/>
      <c r="N75" s="3"/>
      <c r="O75" s="10">
        <v>-1375</v>
      </c>
      <c r="P75" s="3">
        <v>2280</v>
      </c>
      <c r="Q75" s="9">
        <v>-954</v>
      </c>
      <c r="R75" s="10">
        <v>-890</v>
      </c>
      <c r="S75" s="3">
        <v>1939</v>
      </c>
      <c r="T75" s="9">
        <v>-957</v>
      </c>
      <c r="U75" s="10">
        <v>-1015</v>
      </c>
      <c r="V75" s="9">
        <v>-53</v>
      </c>
      <c r="W75" s="10">
        <v>2</v>
      </c>
      <c r="X75" s="9">
        <v>-865</v>
      </c>
      <c r="Y75" s="277">
        <v>244755</v>
      </c>
      <c r="Z75" s="278">
        <v>84293</v>
      </c>
      <c r="AA75" s="278">
        <v>2005</v>
      </c>
      <c r="AB75" s="278">
        <v>87349</v>
      </c>
      <c r="AC75" s="279">
        <v>3421242</v>
      </c>
    </row>
    <row r="76" spans="2:29" ht="40.15" customHeight="1" x14ac:dyDescent="0.3">
      <c r="B76" s="7">
        <v>43749</v>
      </c>
      <c r="C76" s="32">
        <v>2044.61</v>
      </c>
      <c r="D76" s="33">
        <v>9560.7199999999993</v>
      </c>
      <c r="E76" s="182">
        <v>632.95000000000005</v>
      </c>
      <c r="F76" s="181">
        <v>6947.64</v>
      </c>
      <c r="G76" s="10"/>
      <c r="H76" s="3"/>
      <c r="I76" s="3"/>
      <c r="J76" s="9"/>
      <c r="K76" s="309"/>
      <c r="L76" s="3"/>
      <c r="M76" s="309"/>
      <c r="N76" s="3"/>
      <c r="O76" s="10">
        <v>1092</v>
      </c>
      <c r="P76" s="3">
        <v>-1561</v>
      </c>
      <c r="Q76" s="9">
        <v>437</v>
      </c>
      <c r="R76" s="10">
        <v>-475</v>
      </c>
      <c r="S76" s="3">
        <v>892</v>
      </c>
      <c r="T76" s="9">
        <v>-495</v>
      </c>
      <c r="U76" s="10">
        <v>-521</v>
      </c>
      <c r="V76" s="9">
        <v>1480</v>
      </c>
      <c r="W76" s="10">
        <v>0</v>
      </c>
      <c r="X76" s="9">
        <v>-537</v>
      </c>
      <c r="Y76" s="277">
        <v>250087</v>
      </c>
      <c r="Z76" s="278">
        <v>81659</v>
      </c>
      <c r="AA76" s="278">
        <v>2105</v>
      </c>
      <c r="AB76" s="278">
        <v>86968</v>
      </c>
      <c r="AC76" s="279">
        <v>3437860</v>
      </c>
    </row>
    <row r="77" spans="2:29" ht="40.15" customHeight="1" x14ac:dyDescent="0.3">
      <c r="B77" s="7">
        <v>43752</v>
      </c>
      <c r="C77" s="32">
        <v>2067.4</v>
      </c>
      <c r="D77" s="33">
        <v>9652.89</v>
      </c>
      <c r="E77" s="182">
        <v>641.46</v>
      </c>
      <c r="F77" s="181">
        <v>7045.48</v>
      </c>
      <c r="G77" s="10"/>
      <c r="H77" s="3"/>
      <c r="I77" s="3"/>
      <c r="J77" s="9"/>
      <c r="K77" s="309"/>
      <c r="L77" s="3"/>
      <c r="M77" s="309"/>
      <c r="N77" s="3"/>
      <c r="O77" s="10">
        <v>221</v>
      </c>
      <c r="P77" s="3">
        <v>-2612</v>
      </c>
      <c r="Q77" s="9">
        <v>2218</v>
      </c>
      <c r="R77" s="10">
        <v>287</v>
      </c>
      <c r="S77" s="3">
        <v>106</v>
      </c>
      <c r="T77" s="9">
        <v>-258</v>
      </c>
      <c r="U77" s="10">
        <v>208</v>
      </c>
      <c r="V77" s="9">
        <v>-679</v>
      </c>
      <c r="W77" s="10">
        <v>0</v>
      </c>
      <c r="X77" s="9">
        <v>449</v>
      </c>
      <c r="Y77" s="277">
        <v>255332</v>
      </c>
      <c r="Z77" s="278">
        <v>81591</v>
      </c>
      <c r="AA77" s="278">
        <v>1892</v>
      </c>
      <c r="AB77" s="278">
        <v>87777</v>
      </c>
      <c r="AC77" s="279">
        <v>3436433</v>
      </c>
    </row>
    <row r="78" spans="2:29" ht="40.15" customHeight="1" x14ac:dyDescent="0.3">
      <c r="B78" s="7">
        <v>43753</v>
      </c>
      <c r="C78" s="32">
        <v>2068.17</v>
      </c>
      <c r="D78" s="33">
        <v>9667.11</v>
      </c>
      <c r="E78" s="182">
        <v>646.79999999999995</v>
      </c>
      <c r="F78" s="181">
        <v>7096.97</v>
      </c>
      <c r="G78" s="10"/>
      <c r="H78" s="3"/>
      <c r="I78" s="3"/>
      <c r="J78" s="9"/>
      <c r="K78" s="309"/>
      <c r="L78" s="3"/>
      <c r="M78" s="309"/>
      <c r="N78" s="3"/>
      <c r="O78" s="10">
        <v>-602</v>
      </c>
      <c r="P78" s="3">
        <v>271</v>
      </c>
      <c r="Q78" s="9">
        <v>109</v>
      </c>
      <c r="R78" s="10">
        <v>601</v>
      </c>
      <c r="S78" s="3">
        <v>-716</v>
      </c>
      <c r="T78" s="9">
        <v>163</v>
      </c>
      <c r="U78" s="10">
        <v>183</v>
      </c>
      <c r="V78" s="9">
        <v>-1159</v>
      </c>
      <c r="W78" s="10">
        <v>-1</v>
      </c>
      <c r="X78" s="9">
        <v>737</v>
      </c>
      <c r="Y78" s="277">
        <v>266780</v>
      </c>
      <c r="Z78" s="278">
        <v>81247</v>
      </c>
      <c r="AA78" s="278">
        <v>1809</v>
      </c>
      <c r="AB78" s="278">
        <v>87757</v>
      </c>
      <c r="AC78" s="279">
        <v>3447158</v>
      </c>
    </row>
    <row r="79" spans="2:29" ht="40.15" customHeight="1" x14ac:dyDescent="0.3">
      <c r="B79" s="7">
        <v>43754</v>
      </c>
      <c r="C79" s="32">
        <v>2082.83</v>
      </c>
      <c r="D79" s="33">
        <v>9900.85</v>
      </c>
      <c r="E79" s="182">
        <v>651.96</v>
      </c>
      <c r="F79" s="181">
        <v>7192.51</v>
      </c>
      <c r="G79" s="10"/>
      <c r="H79" s="3"/>
      <c r="I79" s="3"/>
      <c r="J79" s="9"/>
      <c r="K79" s="309"/>
      <c r="L79" s="3"/>
      <c r="M79" s="309"/>
      <c r="N79" s="3"/>
      <c r="O79" s="10">
        <v>45</v>
      </c>
      <c r="P79" s="3">
        <v>-1773</v>
      </c>
      <c r="Q79" s="9">
        <v>1447</v>
      </c>
      <c r="R79" s="10">
        <v>625</v>
      </c>
      <c r="S79" s="3">
        <v>-473</v>
      </c>
      <c r="T79" s="9">
        <v>43</v>
      </c>
      <c r="U79" s="10">
        <v>44</v>
      </c>
      <c r="V79" s="9">
        <v>1012</v>
      </c>
      <c r="W79" s="10">
        <v>0</v>
      </c>
      <c r="X79" s="9">
        <v>634</v>
      </c>
      <c r="Y79" s="277">
        <v>248154</v>
      </c>
      <c r="Z79" s="278">
        <v>81402</v>
      </c>
      <c r="AA79" s="278">
        <v>1748</v>
      </c>
      <c r="AB79" s="278">
        <v>87884</v>
      </c>
      <c r="AC79" s="279">
        <v>3483020</v>
      </c>
    </row>
    <row r="80" spans="2:29" ht="40.15" customHeight="1" x14ac:dyDescent="0.3">
      <c r="B80" s="7">
        <v>43755</v>
      </c>
      <c r="C80" s="32">
        <v>2077.94</v>
      </c>
      <c r="D80" s="33">
        <v>9947.6299999999992</v>
      </c>
      <c r="E80" s="182">
        <v>649.29</v>
      </c>
      <c r="F80" s="181">
        <v>7061.48</v>
      </c>
      <c r="G80" s="10"/>
      <c r="H80" s="3"/>
      <c r="I80" s="3"/>
      <c r="J80" s="9"/>
      <c r="K80" s="309"/>
      <c r="L80" s="3"/>
      <c r="M80" s="309"/>
      <c r="N80" s="3"/>
      <c r="O80" s="10">
        <v>-945</v>
      </c>
      <c r="P80" s="3">
        <v>-95</v>
      </c>
      <c r="Q80" s="9">
        <v>843</v>
      </c>
      <c r="R80" s="10">
        <v>-816</v>
      </c>
      <c r="S80" s="3">
        <v>1359</v>
      </c>
      <c r="T80" s="9">
        <v>-412</v>
      </c>
      <c r="U80" s="10">
        <v>338</v>
      </c>
      <c r="V80" s="9">
        <v>-462</v>
      </c>
      <c r="W80" s="10">
        <v>0</v>
      </c>
      <c r="X80" s="9">
        <v>-386</v>
      </c>
      <c r="Y80" s="277">
        <v>250809</v>
      </c>
      <c r="Z80" s="278">
        <v>81278</v>
      </c>
      <c r="AA80" s="278">
        <v>1651</v>
      </c>
      <c r="AB80" s="278">
        <v>88406</v>
      </c>
      <c r="AC80" s="279">
        <v>3505625</v>
      </c>
    </row>
    <row r="81" spans="2:29" ht="40.15" customHeight="1" x14ac:dyDescent="0.3">
      <c r="B81" s="7">
        <v>43756</v>
      </c>
      <c r="C81" s="32">
        <v>2060.69</v>
      </c>
      <c r="D81" s="33">
        <v>9788.7099999999991</v>
      </c>
      <c r="E81" s="182">
        <v>646.69000000000005</v>
      </c>
      <c r="F81" s="181">
        <v>6960.57</v>
      </c>
      <c r="G81" s="10"/>
      <c r="H81" s="3"/>
      <c r="I81" s="3"/>
      <c r="J81" s="9"/>
      <c r="K81" s="309"/>
      <c r="L81" s="3"/>
      <c r="M81" s="309"/>
      <c r="N81" s="3"/>
      <c r="O81" s="10">
        <v>-1301</v>
      </c>
      <c r="P81" s="3">
        <v>2292</v>
      </c>
      <c r="Q81" s="9">
        <v>-999</v>
      </c>
      <c r="R81" s="10">
        <v>5</v>
      </c>
      <c r="S81" s="3">
        <v>637</v>
      </c>
      <c r="T81" s="9">
        <v>-579</v>
      </c>
      <c r="U81" s="10">
        <v>-641</v>
      </c>
      <c r="V81" s="9">
        <v>-1772</v>
      </c>
      <c r="W81" s="10">
        <v>0</v>
      </c>
      <c r="X81" s="9">
        <v>138</v>
      </c>
      <c r="Y81" s="277">
        <v>241229</v>
      </c>
      <c r="Z81" s="278">
        <v>81632</v>
      </c>
      <c r="AA81" s="278">
        <v>1616</v>
      </c>
      <c r="AB81" s="278">
        <v>88560</v>
      </c>
      <c r="AC81" s="279">
        <v>3504911</v>
      </c>
    </row>
    <row r="82" spans="2:29" ht="40.15" customHeight="1" x14ac:dyDescent="0.3">
      <c r="B82" s="7">
        <v>43759</v>
      </c>
      <c r="C82" s="32">
        <v>2064.84</v>
      </c>
      <c r="D82" s="33">
        <v>9771.19</v>
      </c>
      <c r="E82" s="182">
        <v>649.17999999999995</v>
      </c>
      <c r="F82" s="181">
        <v>6900.35</v>
      </c>
      <c r="G82" s="10"/>
      <c r="H82" s="3"/>
      <c r="I82" s="3"/>
      <c r="J82" s="9"/>
      <c r="K82" s="309"/>
      <c r="L82" s="3"/>
      <c r="M82" s="309"/>
      <c r="N82" s="3"/>
      <c r="O82" s="10">
        <v>-1207</v>
      </c>
      <c r="P82" s="3">
        <v>446</v>
      </c>
      <c r="Q82" s="9">
        <v>541</v>
      </c>
      <c r="R82" s="10">
        <v>-189</v>
      </c>
      <c r="S82" s="3">
        <v>931</v>
      </c>
      <c r="T82" s="9">
        <v>-621</v>
      </c>
      <c r="U82" s="10">
        <v>215</v>
      </c>
      <c r="V82" s="9">
        <v>-1081</v>
      </c>
      <c r="W82" s="10">
        <v>0</v>
      </c>
      <c r="X82" s="9">
        <v>-124</v>
      </c>
      <c r="Y82" s="277">
        <v>248412</v>
      </c>
      <c r="Z82" s="278">
        <v>83015</v>
      </c>
      <c r="AA82" s="278">
        <v>1681</v>
      </c>
      <c r="AB82" s="278">
        <v>89028</v>
      </c>
      <c r="AC82" s="279">
        <v>3499313</v>
      </c>
    </row>
    <row r="83" spans="2:29" ht="40.15" customHeight="1" x14ac:dyDescent="0.3">
      <c r="B83" s="7">
        <v>43760</v>
      </c>
      <c r="C83" s="32">
        <v>2088.86</v>
      </c>
      <c r="D83" s="33">
        <v>10025.68</v>
      </c>
      <c r="E83" s="182">
        <v>655.91</v>
      </c>
      <c r="F83" s="181">
        <v>6982.78</v>
      </c>
      <c r="G83" s="10"/>
      <c r="H83" s="3"/>
      <c r="I83" s="3"/>
      <c r="J83" s="9"/>
      <c r="K83" s="309"/>
      <c r="L83" s="3"/>
      <c r="M83" s="309"/>
      <c r="N83" s="3"/>
      <c r="O83" s="10">
        <v>860</v>
      </c>
      <c r="P83" s="3">
        <v>-5292</v>
      </c>
      <c r="Q83" s="9">
        <v>4335</v>
      </c>
      <c r="R83" s="10">
        <v>1500</v>
      </c>
      <c r="S83" s="3">
        <f>-326</f>
        <v>-326</v>
      </c>
      <c r="T83" s="9">
        <v>-1097</v>
      </c>
      <c r="U83" s="10">
        <v>1155</v>
      </c>
      <c r="V83" s="9">
        <v>248</v>
      </c>
      <c r="W83" s="10">
        <v>-40</v>
      </c>
      <c r="X83" s="9">
        <v>1150</v>
      </c>
      <c r="Y83" s="277">
        <v>248485</v>
      </c>
      <c r="Z83" s="278">
        <v>82785</v>
      </c>
      <c r="AA83" s="278">
        <v>1702</v>
      </c>
      <c r="AB83" s="278">
        <v>89490</v>
      </c>
      <c r="AC83" s="279">
        <v>3500116</v>
      </c>
    </row>
    <row r="84" spans="2:29" ht="40.15" customHeight="1" x14ac:dyDescent="0.3">
      <c r="B84" s="7">
        <v>43761</v>
      </c>
      <c r="C84" s="32">
        <v>2080.62</v>
      </c>
      <c r="D84" s="33">
        <v>10453.49</v>
      </c>
      <c r="E84" s="182">
        <v>658.98</v>
      </c>
      <c r="F84" s="181">
        <v>7219.61</v>
      </c>
      <c r="G84" s="10"/>
      <c r="H84" s="3"/>
      <c r="I84" s="3"/>
      <c r="J84" s="9"/>
      <c r="K84" s="309"/>
      <c r="L84" s="3"/>
      <c r="M84" s="309"/>
      <c r="N84" s="3"/>
      <c r="O84" s="10">
        <v>1167</v>
      </c>
      <c r="P84" s="3">
        <v>303</v>
      </c>
      <c r="Q84" s="9">
        <v>-1503</v>
      </c>
      <c r="R84" s="10">
        <v>1316</v>
      </c>
      <c r="S84" s="3">
        <v>-929</v>
      </c>
      <c r="T84" s="9">
        <v>-326</v>
      </c>
      <c r="U84" s="10">
        <v>-806</v>
      </c>
      <c r="V84" s="9">
        <v>716</v>
      </c>
      <c r="W84" s="10">
        <v>66</v>
      </c>
      <c r="X84" s="9">
        <v>1053</v>
      </c>
      <c r="Y84" s="277">
        <v>246216</v>
      </c>
      <c r="Z84" s="278">
        <v>82933</v>
      </c>
      <c r="AA84" s="278">
        <v>1818</v>
      </c>
      <c r="AB84" s="278">
        <v>89902</v>
      </c>
      <c r="AC84" s="279">
        <v>3501785</v>
      </c>
    </row>
    <row r="85" spans="2:29" ht="40.15" customHeight="1" x14ac:dyDescent="0.3">
      <c r="B85" s="7">
        <v>43762</v>
      </c>
      <c r="C85" s="32">
        <v>2085.66</v>
      </c>
      <c r="D85" s="33">
        <v>10480.25</v>
      </c>
      <c r="E85" s="182">
        <v>658.75</v>
      </c>
      <c r="F85" s="181">
        <v>7120.35</v>
      </c>
      <c r="G85" s="10"/>
      <c r="H85" s="3"/>
      <c r="I85" s="3"/>
      <c r="J85" s="9"/>
      <c r="K85" s="309"/>
      <c r="L85" s="3"/>
      <c r="M85" s="309"/>
      <c r="N85" s="3"/>
      <c r="O85" s="10">
        <v>1741</v>
      </c>
      <c r="P85" s="3">
        <v>-1587</v>
      </c>
      <c r="Q85" s="9">
        <v>-559</v>
      </c>
      <c r="R85" s="10">
        <v>-1370</v>
      </c>
      <c r="S85" s="3">
        <v>1514</v>
      </c>
      <c r="T85" s="9">
        <v>-116</v>
      </c>
      <c r="U85" s="10">
        <v>-422</v>
      </c>
      <c r="V85" s="9">
        <v>2509</v>
      </c>
      <c r="W85" s="10">
        <v>-198</v>
      </c>
      <c r="X85" s="9">
        <v>-18</v>
      </c>
      <c r="Y85" s="277">
        <v>251289</v>
      </c>
      <c r="Z85" s="278">
        <v>82483</v>
      </c>
      <c r="AA85" s="278">
        <v>2250</v>
      </c>
      <c r="AB85" s="278">
        <v>89783</v>
      </c>
      <c r="AC85" s="279">
        <v>3489487</v>
      </c>
    </row>
    <row r="86" spans="2:29" ht="40.15" customHeight="1" x14ac:dyDescent="0.3">
      <c r="B86" s="7">
        <v>43763</v>
      </c>
      <c r="C86" s="32">
        <v>2087.89</v>
      </c>
      <c r="D86" s="33">
        <v>10524.59</v>
      </c>
      <c r="E86" s="182">
        <v>652.37</v>
      </c>
      <c r="F86" s="181">
        <v>7003.95</v>
      </c>
      <c r="G86" s="10"/>
      <c r="H86" s="3"/>
      <c r="I86" s="3"/>
      <c r="J86" s="9"/>
      <c r="K86" s="309"/>
      <c r="L86" s="3"/>
      <c r="M86" s="309"/>
      <c r="N86" s="3"/>
      <c r="O86" s="10">
        <v>570</v>
      </c>
      <c r="P86" s="3">
        <v>-1072</v>
      </c>
      <c r="Q86" s="9">
        <v>415</v>
      </c>
      <c r="R86" s="10">
        <v>-580</v>
      </c>
      <c r="S86" s="3">
        <v>864</v>
      </c>
      <c r="T86" s="9">
        <v>-231</v>
      </c>
      <c r="U86" s="10">
        <v>-121</v>
      </c>
      <c r="V86" s="9">
        <v>-120</v>
      </c>
      <c r="W86" s="10">
        <v>0</v>
      </c>
      <c r="X86" s="9">
        <v>-72</v>
      </c>
      <c r="Y86" s="277">
        <v>250991</v>
      </c>
      <c r="Z86" s="278">
        <v>82504</v>
      </c>
      <c r="AA86" s="278">
        <v>1912</v>
      </c>
      <c r="AB86" s="278">
        <v>90200</v>
      </c>
      <c r="AC86" s="279">
        <v>3474552</v>
      </c>
    </row>
    <row r="87" spans="2:29" ht="40.15" customHeight="1" x14ac:dyDescent="0.3">
      <c r="B87" s="7">
        <v>43766</v>
      </c>
      <c r="C87" s="32">
        <v>2093.6</v>
      </c>
      <c r="D87" s="33">
        <v>10719.09</v>
      </c>
      <c r="E87" s="182">
        <v>652.41999999999996</v>
      </c>
      <c r="F87" s="181">
        <v>7111.51</v>
      </c>
      <c r="G87" s="10"/>
      <c r="H87" s="3"/>
      <c r="I87" s="3"/>
      <c r="J87" s="9"/>
      <c r="K87" s="309"/>
      <c r="L87" s="3"/>
      <c r="M87" s="309"/>
      <c r="N87" s="3"/>
      <c r="O87" s="10">
        <v>-559</v>
      </c>
      <c r="P87" s="3">
        <v>-1254</v>
      </c>
      <c r="Q87" s="9">
        <v>1359</v>
      </c>
      <c r="R87" s="10">
        <v>217</v>
      </c>
      <c r="S87" s="3">
        <v>-465</v>
      </c>
      <c r="T87" s="9">
        <v>442</v>
      </c>
      <c r="U87" s="10">
        <v>405</v>
      </c>
      <c r="V87" s="9">
        <v>-697</v>
      </c>
      <c r="W87" s="10">
        <v>0</v>
      </c>
      <c r="X87" s="9">
        <v>308</v>
      </c>
      <c r="Y87" s="277">
        <v>254112</v>
      </c>
      <c r="Z87" s="278">
        <v>80353</v>
      </c>
      <c r="AA87" s="278">
        <v>1912</v>
      </c>
      <c r="AB87" s="278">
        <v>90176</v>
      </c>
      <c r="AC87" s="279">
        <v>3468653</v>
      </c>
    </row>
    <row r="88" spans="2:29" ht="40.15" customHeight="1" x14ac:dyDescent="0.3">
      <c r="B88" s="7">
        <v>43767</v>
      </c>
      <c r="C88" s="32">
        <v>2092.69</v>
      </c>
      <c r="D88" s="33">
        <v>10843.09</v>
      </c>
      <c r="E88" s="182">
        <v>658.3</v>
      </c>
      <c r="F88" s="181">
        <v>7171.5</v>
      </c>
      <c r="G88" s="10"/>
      <c r="H88" s="3"/>
      <c r="I88" s="3"/>
      <c r="J88" s="9"/>
      <c r="K88" s="309"/>
      <c r="L88" s="3"/>
      <c r="M88" s="309"/>
      <c r="N88" s="3"/>
      <c r="O88" s="10">
        <v>-996</v>
      </c>
      <c r="P88" s="3">
        <v>-167</v>
      </c>
      <c r="Q88" s="9">
        <v>734</v>
      </c>
      <c r="R88" s="10">
        <v>361</v>
      </c>
      <c r="S88" s="3">
        <v>166</v>
      </c>
      <c r="T88" s="9">
        <v>-296</v>
      </c>
      <c r="U88" s="10">
        <v>344</v>
      </c>
      <c r="V88" s="9">
        <v>7</v>
      </c>
      <c r="W88" s="10">
        <v>19</v>
      </c>
      <c r="X88" s="9">
        <v>271</v>
      </c>
      <c r="Y88" s="277">
        <v>253078</v>
      </c>
      <c r="Z88" s="278">
        <v>79174</v>
      </c>
      <c r="AA88" s="278">
        <v>1914</v>
      </c>
      <c r="AB88" s="278">
        <v>90329</v>
      </c>
      <c r="AC88" s="279">
        <v>3472963</v>
      </c>
    </row>
    <row r="89" spans="2:29" ht="40.15" customHeight="1" x14ac:dyDescent="0.3">
      <c r="B89" s="7">
        <v>43768</v>
      </c>
      <c r="C89" s="32">
        <v>2080.27</v>
      </c>
      <c r="D89" s="33">
        <v>10785.23</v>
      </c>
      <c r="E89" s="182">
        <v>655.04</v>
      </c>
      <c r="F89" s="181">
        <v>7119.15</v>
      </c>
      <c r="G89" s="10"/>
      <c r="H89" s="3"/>
      <c r="I89" s="3"/>
      <c r="J89" s="9"/>
      <c r="K89" s="309"/>
      <c r="L89" s="3"/>
      <c r="M89" s="309"/>
      <c r="N89" s="3"/>
      <c r="O89" s="10">
        <v>100</v>
      </c>
      <c r="P89" s="3">
        <v>1544</v>
      </c>
      <c r="Q89" s="9">
        <v>-2248</v>
      </c>
      <c r="R89" s="10">
        <v>-578</v>
      </c>
      <c r="S89" s="3">
        <v>1319</v>
      </c>
      <c r="T89" s="9">
        <v>-747</v>
      </c>
      <c r="U89" s="10">
        <v>-1008</v>
      </c>
      <c r="V89" s="9">
        <v>566</v>
      </c>
      <c r="W89" s="10">
        <v>-111</v>
      </c>
      <c r="X89" s="9">
        <v>-454</v>
      </c>
      <c r="Y89" s="277">
        <v>250824</v>
      </c>
      <c r="Z89" s="278">
        <v>78593</v>
      </c>
      <c r="AA89" s="278">
        <v>1850</v>
      </c>
      <c r="AB89" s="278">
        <v>90015</v>
      </c>
      <c r="AC89" s="279">
        <v>3469223</v>
      </c>
    </row>
    <row r="90" spans="2:29" ht="40.15" customHeight="1" x14ac:dyDescent="0.3">
      <c r="B90" s="7">
        <v>43769</v>
      </c>
      <c r="C90" s="32">
        <v>2083.48</v>
      </c>
      <c r="D90" s="33">
        <v>10792.64</v>
      </c>
      <c r="E90" s="182">
        <v>658.52</v>
      </c>
      <c r="F90" s="181">
        <v>7144.15</v>
      </c>
      <c r="G90" s="10"/>
      <c r="H90" s="3"/>
      <c r="I90" s="3"/>
      <c r="J90" s="9"/>
      <c r="K90" s="309"/>
      <c r="L90" s="3"/>
      <c r="M90" s="309"/>
      <c r="N90" s="3"/>
      <c r="O90" s="10">
        <v>347</v>
      </c>
      <c r="P90" s="3">
        <v>-1498</v>
      </c>
      <c r="Q90" s="9">
        <v>593</v>
      </c>
      <c r="R90" s="10">
        <v>290</v>
      </c>
      <c r="S90" s="3">
        <v>-290</v>
      </c>
      <c r="T90" s="9">
        <v>74</v>
      </c>
      <c r="U90" s="10">
        <v>313</v>
      </c>
      <c r="V90" s="9">
        <v>313</v>
      </c>
      <c r="W90" s="10">
        <v>63</v>
      </c>
      <c r="X90" s="9">
        <v>427</v>
      </c>
      <c r="Y90" s="277">
        <v>250454</v>
      </c>
      <c r="Z90" s="278">
        <v>78815</v>
      </c>
      <c r="AA90" s="278">
        <v>1753</v>
      </c>
      <c r="AB90" s="278">
        <v>90425</v>
      </c>
      <c r="AC90" s="279">
        <v>3419381</v>
      </c>
    </row>
    <row r="91" spans="2:29" ht="40.15" customHeight="1" x14ac:dyDescent="0.3">
      <c r="B91" s="7">
        <v>43770</v>
      </c>
      <c r="C91" s="32">
        <v>2100.1999999999998</v>
      </c>
      <c r="D91" s="33">
        <v>10749.31</v>
      </c>
      <c r="E91" s="182">
        <v>662.34</v>
      </c>
      <c r="F91" s="181">
        <v>7224.91</v>
      </c>
      <c r="G91" s="10"/>
      <c r="H91" s="3"/>
      <c r="I91" s="3"/>
      <c r="J91" s="9"/>
      <c r="K91" s="309"/>
      <c r="L91" s="3"/>
      <c r="M91" s="309"/>
      <c r="N91" s="3"/>
      <c r="O91" s="10">
        <v>1378</v>
      </c>
      <c r="P91" s="3">
        <v>-593</v>
      </c>
      <c r="Q91" s="9">
        <v>-1184</v>
      </c>
      <c r="R91" s="10">
        <v>-112</v>
      </c>
      <c r="S91" s="3">
        <v>241</v>
      </c>
      <c r="T91" s="9">
        <v>-87</v>
      </c>
      <c r="U91" s="10">
        <v>86</v>
      </c>
      <c r="V91" s="9">
        <v>1448</v>
      </c>
      <c r="W91" s="10">
        <v>-43</v>
      </c>
      <c r="X91" s="9">
        <v>-53</v>
      </c>
      <c r="Y91" s="277">
        <v>253931</v>
      </c>
      <c r="Z91" s="278">
        <v>80272</v>
      </c>
      <c r="AA91" s="278">
        <v>1881</v>
      </c>
      <c r="AB91" s="278">
        <v>90881</v>
      </c>
      <c r="AC91" s="279">
        <v>3432109</v>
      </c>
    </row>
    <row r="92" spans="2:29" ht="40.15" customHeight="1" x14ac:dyDescent="0.3">
      <c r="B92" s="7">
        <v>43773</v>
      </c>
      <c r="C92" s="32">
        <v>2130.2399999999998</v>
      </c>
      <c r="D92" s="33">
        <v>10820.93</v>
      </c>
      <c r="E92" s="182">
        <v>668.45</v>
      </c>
      <c r="F92" s="181">
        <v>7316.24</v>
      </c>
      <c r="G92" s="10"/>
      <c r="H92" s="3"/>
      <c r="I92" s="3"/>
      <c r="J92" s="9"/>
      <c r="K92" s="309"/>
      <c r="L92" s="3"/>
      <c r="M92" s="309"/>
      <c r="N92" s="3"/>
      <c r="O92" s="10">
        <v>681</v>
      </c>
      <c r="P92" s="3">
        <v>-5125</v>
      </c>
      <c r="Q92" s="9">
        <v>4643</v>
      </c>
      <c r="R92" s="10">
        <v>-448</v>
      </c>
      <c r="S92" s="3">
        <v>1036</v>
      </c>
      <c r="T92" s="9">
        <v>-410</v>
      </c>
      <c r="U92" s="10">
        <v>1008</v>
      </c>
      <c r="V92" s="9">
        <v>746</v>
      </c>
      <c r="W92" s="10">
        <v>0</v>
      </c>
      <c r="X92" s="9">
        <v>-365</v>
      </c>
      <c r="Y92" s="277">
        <v>254581</v>
      </c>
      <c r="Z92" s="278">
        <v>82636</v>
      </c>
      <c r="AA92" s="278">
        <v>2017</v>
      </c>
      <c r="AB92" s="278">
        <v>91066</v>
      </c>
      <c r="AC92" s="279">
        <v>3466561</v>
      </c>
    </row>
    <row r="93" spans="2:29" ht="40.15" customHeight="1" x14ac:dyDescent="0.3">
      <c r="B93" s="7">
        <v>43774</v>
      </c>
      <c r="C93" s="32">
        <v>2142.64</v>
      </c>
      <c r="D93" s="33">
        <v>10815.92</v>
      </c>
      <c r="E93" s="182">
        <v>672.18</v>
      </c>
      <c r="F93" s="181">
        <v>7557.27</v>
      </c>
      <c r="G93" s="10"/>
      <c r="H93" s="3"/>
      <c r="I93" s="3"/>
      <c r="J93" s="9"/>
      <c r="K93" s="309"/>
      <c r="L93" s="3"/>
      <c r="M93" s="309"/>
      <c r="N93" s="3"/>
      <c r="O93" s="10">
        <v>3216</v>
      </c>
      <c r="P93" s="3">
        <v>-2111</v>
      </c>
      <c r="Q93" s="9">
        <v>-1335</v>
      </c>
      <c r="R93" s="10">
        <v>264</v>
      </c>
      <c r="S93" s="3">
        <v>627</v>
      </c>
      <c r="T93" s="9">
        <v>-678</v>
      </c>
      <c r="U93" s="10">
        <v>-475</v>
      </c>
      <c r="V93" s="9">
        <v>2774</v>
      </c>
      <c r="W93" s="10">
        <v>51</v>
      </c>
      <c r="X93" s="9">
        <v>259</v>
      </c>
      <c r="Y93" s="277">
        <v>246093</v>
      </c>
      <c r="Z93" s="278">
        <v>82129</v>
      </c>
      <c r="AA93" s="278">
        <v>1836</v>
      </c>
      <c r="AB93" s="278">
        <v>91303</v>
      </c>
      <c r="AC93" s="279">
        <v>3485823</v>
      </c>
    </row>
    <row r="94" spans="2:29" ht="40.15" customHeight="1" x14ac:dyDescent="0.3">
      <c r="B94" s="7">
        <v>43775</v>
      </c>
      <c r="C94" s="32">
        <v>2144.15</v>
      </c>
      <c r="D94" s="33">
        <v>10778.76</v>
      </c>
      <c r="E94" s="182">
        <v>669.68</v>
      </c>
      <c r="F94" s="181">
        <v>7520.78</v>
      </c>
      <c r="G94" s="10"/>
      <c r="H94" s="3"/>
      <c r="I94" s="3"/>
      <c r="J94" s="9"/>
      <c r="K94" s="309"/>
      <c r="L94" s="3"/>
      <c r="M94" s="309"/>
      <c r="N94" s="3"/>
      <c r="O94" s="10">
        <v>2369</v>
      </c>
      <c r="P94" s="3">
        <v>-667</v>
      </c>
      <c r="Q94" s="9">
        <v>-2136</v>
      </c>
      <c r="R94" s="10">
        <v>-382</v>
      </c>
      <c r="S94" s="3">
        <v>478</v>
      </c>
      <c r="T94" s="9">
        <v>-50</v>
      </c>
      <c r="U94" s="10">
        <v>22</v>
      </c>
      <c r="V94" s="9">
        <v>-128</v>
      </c>
      <c r="W94" s="10">
        <v>-19</v>
      </c>
      <c r="X94" s="9">
        <v>-429</v>
      </c>
      <c r="Y94" s="277">
        <v>250657</v>
      </c>
      <c r="Z94" s="278">
        <v>83128</v>
      </c>
      <c r="AA94" s="278">
        <v>1893</v>
      </c>
      <c r="AB94" s="278">
        <v>91667</v>
      </c>
      <c r="AC94" s="279">
        <v>3491493</v>
      </c>
    </row>
    <row r="95" spans="2:29" ht="40.15" customHeight="1" x14ac:dyDescent="0.3">
      <c r="B95" s="7">
        <v>43776</v>
      </c>
      <c r="C95" s="32">
        <v>2144.29</v>
      </c>
      <c r="D95" s="33">
        <v>10714.55</v>
      </c>
      <c r="E95" s="182">
        <v>666.15</v>
      </c>
      <c r="F95" s="181">
        <v>7503.81</v>
      </c>
      <c r="G95" s="10"/>
      <c r="H95" s="3"/>
      <c r="I95" s="3"/>
      <c r="J95" s="9"/>
      <c r="K95" s="309"/>
      <c r="L95" s="3"/>
      <c r="M95" s="309"/>
      <c r="N95" s="3"/>
      <c r="O95" s="10">
        <v>-1532</v>
      </c>
      <c r="P95" s="3">
        <v>642</v>
      </c>
      <c r="Q95" s="9">
        <v>535</v>
      </c>
      <c r="R95" s="10">
        <v>-676</v>
      </c>
      <c r="S95" s="3">
        <v>1923</v>
      </c>
      <c r="T95" s="9">
        <v>-1137</v>
      </c>
      <c r="U95" s="10">
        <v>351</v>
      </c>
      <c r="V95" s="9">
        <v>-275</v>
      </c>
      <c r="W95" s="10">
        <v>-51</v>
      </c>
      <c r="X95" s="9">
        <v>-651</v>
      </c>
      <c r="Y95" s="277">
        <v>252719</v>
      </c>
      <c r="Z95" s="278">
        <v>83477</v>
      </c>
      <c r="AA95" s="278">
        <v>1839</v>
      </c>
      <c r="AB95" s="278">
        <v>92075</v>
      </c>
      <c r="AC95" s="279">
        <v>3495170</v>
      </c>
    </row>
    <row r="96" spans="2:29" ht="40.15" customHeight="1" x14ac:dyDescent="0.3">
      <c r="B96" s="7">
        <v>43777</v>
      </c>
      <c r="C96" s="32">
        <v>2137.23</v>
      </c>
      <c r="D96" s="33">
        <v>10514.52</v>
      </c>
      <c r="E96" s="182">
        <v>664.6</v>
      </c>
      <c r="F96" s="181">
        <v>7442.64</v>
      </c>
      <c r="G96" s="10"/>
      <c r="H96" s="3"/>
      <c r="I96" s="3"/>
      <c r="J96" s="9"/>
      <c r="K96" s="309"/>
      <c r="L96" s="3"/>
      <c r="M96" s="309"/>
      <c r="N96" s="3"/>
      <c r="O96" s="10">
        <v>-1037</v>
      </c>
      <c r="P96" s="3">
        <v>63</v>
      </c>
      <c r="Q96" s="9">
        <v>629</v>
      </c>
      <c r="R96" s="10">
        <v>-687</v>
      </c>
      <c r="S96" s="3">
        <v>1307</v>
      </c>
      <c r="T96" s="9">
        <v>-631</v>
      </c>
      <c r="U96" s="10">
        <v>275</v>
      </c>
      <c r="V96" s="9">
        <v>-182</v>
      </c>
      <c r="W96" s="10">
        <v>-16</v>
      </c>
      <c r="X96" s="9">
        <v>-576</v>
      </c>
      <c r="Y96" s="277">
        <v>255469</v>
      </c>
      <c r="Z96" s="278">
        <v>83450</v>
      </c>
      <c r="AA96" s="278">
        <v>1952</v>
      </c>
      <c r="AB96" s="278">
        <v>92623</v>
      </c>
      <c r="AC96" s="279">
        <v>3495466</v>
      </c>
    </row>
    <row r="97" spans="2:29" ht="40.15" customHeight="1" x14ac:dyDescent="0.3">
      <c r="B97" s="7">
        <v>43780</v>
      </c>
      <c r="C97" s="32">
        <v>2124.09</v>
      </c>
      <c r="D97" s="33">
        <v>10528.75</v>
      </c>
      <c r="E97" s="182">
        <v>661.37</v>
      </c>
      <c r="F97" s="181">
        <v>7348.81</v>
      </c>
      <c r="G97" s="10"/>
      <c r="H97" s="3"/>
      <c r="I97" s="3"/>
      <c r="J97" s="9"/>
      <c r="K97" s="309"/>
      <c r="L97" s="3"/>
      <c r="M97" s="309"/>
      <c r="N97" s="3"/>
      <c r="O97" s="10">
        <v>-1722</v>
      </c>
      <c r="P97" s="3">
        <v>1404</v>
      </c>
      <c r="Q97" s="9">
        <v>-90</v>
      </c>
      <c r="R97" s="10">
        <v>-365</v>
      </c>
      <c r="S97" s="3">
        <v>1086</v>
      </c>
      <c r="T97" s="9">
        <v>-714</v>
      </c>
      <c r="U97" s="10">
        <v>-753</v>
      </c>
      <c r="V97" s="9">
        <v>-254</v>
      </c>
      <c r="W97" s="10">
        <v>-37</v>
      </c>
      <c r="X97" s="9">
        <v>-374</v>
      </c>
      <c r="Y97" s="277">
        <v>253272</v>
      </c>
      <c r="Z97" s="278">
        <v>84030</v>
      </c>
      <c r="AA97" s="278">
        <v>1932</v>
      </c>
      <c r="AB97" s="278">
        <v>93354</v>
      </c>
      <c r="AC97" s="279">
        <v>3493840</v>
      </c>
    </row>
    <row r="98" spans="2:29" ht="40.15" customHeight="1" x14ac:dyDescent="0.3">
      <c r="B98" s="7">
        <v>43781</v>
      </c>
      <c r="C98" s="32">
        <v>2140.92</v>
      </c>
      <c r="D98" s="33">
        <v>10497.78</v>
      </c>
      <c r="E98" s="182">
        <v>665.14</v>
      </c>
      <c r="F98" s="181">
        <v>7382.36</v>
      </c>
      <c r="G98" s="10"/>
      <c r="H98" s="3"/>
      <c r="I98" s="3"/>
      <c r="J98" s="9"/>
      <c r="K98" s="309"/>
      <c r="L98" s="3"/>
      <c r="M98" s="309"/>
      <c r="N98" s="3"/>
      <c r="O98" s="10">
        <v>-394</v>
      </c>
      <c r="P98" s="3">
        <v>237</v>
      </c>
      <c r="Q98" s="9">
        <v>-151</v>
      </c>
      <c r="R98" s="10">
        <v>71</v>
      </c>
      <c r="S98" s="3">
        <v>-437</v>
      </c>
      <c r="T98" s="9">
        <v>390</v>
      </c>
      <c r="U98" s="10">
        <v>443</v>
      </c>
      <c r="V98" s="9">
        <v>-650</v>
      </c>
      <c r="W98" s="10">
        <v>-15</v>
      </c>
      <c r="X98" s="9">
        <v>38</v>
      </c>
      <c r="Y98" s="277">
        <v>250699</v>
      </c>
      <c r="Z98" s="278">
        <v>84129</v>
      </c>
      <c r="AA98" s="278">
        <v>1744</v>
      </c>
      <c r="AB98" s="278">
        <v>93597</v>
      </c>
      <c r="AC98" s="279">
        <v>3506642</v>
      </c>
    </row>
    <row r="99" spans="2:29" ht="40.15" customHeight="1" x14ac:dyDescent="0.3">
      <c r="B99" s="7">
        <v>43782</v>
      </c>
      <c r="C99" s="32">
        <v>2122.4499999999998</v>
      </c>
      <c r="D99" s="33">
        <v>10287.43</v>
      </c>
      <c r="E99" s="182">
        <v>661.85</v>
      </c>
      <c r="F99" s="181">
        <v>7322.35</v>
      </c>
      <c r="G99" s="10"/>
      <c r="H99" s="3"/>
      <c r="I99" s="3"/>
      <c r="J99" s="9"/>
      <c r="K99" s="309"/>
      <c r="L99" s="3"/>
      <c r="M99" s="309"/>
      <c r="N99" s="3"/>
      <c r="O99" s="10">
        <v>-279</v>
      </c>
      <c r="P99" s="3">
        <v>2276</v>
      </c>
      <c r="Q99" s="9">
        <v>-2418</v>
      </c>
      <c r="R99" s="10">
        <v>-490</v>
      </c>
      <c r="S99" s="3">
        <v>1305</v>
      </c>
      <c r="T99" s="9">
        <v>-744</v>
      </c>
      <c r="U99" s="10">
        <v>-857</v>
      </c>
      <c r="V99" s="9">
        <v>-776</v>
      </c>
      <c r="W99" s="10">
        <v>-80</v>
      </c>
      <c r="X99" s="9">
        <v>-490</v>
      </c>
      <c r="Y99" s="277">
        <v>252301</v>
      </c>
      <c r="Z99" s="278">
        <v>85170</v>
      </c>
      <c r="AA99" s="278">
        <v>1874</v>
      </c>
      <c r="AB99" s="278">
        <v>94152</v>
      </c>
      <c r="AC99" s="279">
        <v>3508733</v>
      </c>
    </row>
    <row r="100" spans="2:29" ht="40.15" customHeight="1" x14ac:dyDescent="0.3">
      <c r="B100" s="7">
        <v>43783</v>
      </c>
      <c r="C100" s="32">
        <v>2139.23</v>
      </c>
      <c r="D100" s="33">
        <v>10478.76</v>
      </c>
      <c r="E100" s="182">
        <v>663.31</v>
      </c>
      <c r="F100" s="181">
        <v>7370.2</v>
      </c>
      <c r="G100" s="10"/>
      <c r="H100" s="3"/>
      <c r="I100" s="3"/>
      <c r="J100" s="9"/>
      <c r="K100" s="309"/>
      <c r="L100" s="3"/>
      <c r="M100" s="309"/>
      <c r="N100" s="3"/>
      <c r="O100" s="10">
        <v>-2086</v>
      </c>
      <c r="P100" s="3">
        <v>-620</v>
      </c>
      <c r="Q100" s="9">
        <v>2260</v>
      </c>
      <c r="R100" s="10">
        <v>-169</v>
      </c>
      <c r="S100" s="3">
        <v>352</v>
      </c>
      <c r="T100" s="9">
        <v>135</v>
      </c>
      <c r="U100" s="10">
        <v>121</v>
      </c>
      <c r="V100" s="9">
        <v>376</v>
      </c>
      <c r="W100" s="10">
        <v>-7</v>
      </c>
      <c r="X100" s="9">
        <v>-21</v>
      </c>
      <c r="Y100" s="277">
        <v>261050</v>
      </c>
      <c r="Z100" s="278">
        <v>84406</v>
      </c>
      <c r="AA100" s="278">
        <v>1829</v>
      </c>
      <c r="AB100" s="278">
        <v>94399</v>
      </c>
      <c r="AC100" s="279">
        <v>3521402</v>
      </c>
    </row>
    <row r="101" spans="2:29" ht="40.15" customHeight="1" x14ac:dyDescent="0.3">
      <c r="B101" s="7">
        <v>43784</v>
      </c>
      <c r="C101" s="32">
        <v>2162.1799999999998</v>
      </c>
      <c r="D101" s="33">
        <v>10518.8</v>
      </c>
      <c r="E101" s="182">
        <v>668.51</v>
      </c>
      <c r="F101" s="181">
        <v>7422.58</v>
      </c>
      <c r="G101" s="10"/>
      <c r="H101" s="3"/>
      <c r="I101" s="3"/>
      <c r="J101" s="9"/>
      <c r="K101" s="309"/>
      <c r="L101" s="3"/>
      <c r="M101" s="309"/>
      <c r="N101" s="3"/>
      <c r="O101" s="10">
        <v>-1416</v>
      </c>
      <c r="P101" s="3">
        <v>-6561</v>
      </c>
      <c r="Q101" s="9">
        <v>7858</v>
      </c>
      <c r="R101" s="10">
        <v>971</v>
      </c>
      <c r="S101" s="3">
        <v>-1269</v>
      </c>
      <c r="T101" s="9">
        <v>399</v>
      </c>
      <c r="U101" s="10">
        <v>1766</v>
      </c>
      <c r="V101" s="9">
        <v>-1336</v>
      </c>
      <c r="W101" s="10">
        <v>0</v>
      </c>
      <c r="X101" s="9">
        <v>953</v>
      </c>
      <c r="Y101" s="277">
        <v>248145</v>
      </c>
      <c r="Z101" s="278">
        <v>83354</v>
      </c>
      <c r="AA101" s="278">
        <v>1856</v>
      </c>
      <c r="AB101" s="278">
        <v>95015</v>
      </c>
      <c r="AC101" s="279">
        <v>3541531</v>
      </c>
    </row>
    <row r="102" spans="2:29" ht="40.15" customHeight="1" x14ac:dyDescent="0.3">
      <c r="B102" s="7">
        <v>43787</v>
      </c>
      <c r="C102" s="32">
        <v>2160.69</v>
      </c>
      <c r="D102" s="33">
        <v>10595.56</v>
      </c>
      <c r="E102" s="182">
        <v>669.34</v>
      </c>
      <c r="F102" s="181">
        <v>7465.46</v>
      </c>
      <c r="G102" s="10"/>
      <c r="H102" s="3"/>
      <c r="I102" s="3"/>
      <c r="J102" s="9"/>
      <c r="K102" s="309"/>
      <c r="L102" s="3"/>
      <c r="M102" s="309"/>
      <c r="N102" s="3"/>
      <c r="O102" s="10">
        <v>-1627</v>
      </c>
      <c r="P102" s="3">
        <v>665</v>
      </c>
      <c r="Q102" s="9">
        <v>634</v>
      </c>
      <c r="R102" s="10">
        <v>210</v>
      </c>
      <c r="S102" s="3">
        <v>111</v>
      </c>
      <c r="T102" s="9">
        <v>23</v>
      </c>
      <c r="U102" s="10">
        <v>-21</v>
      </c>
      <c r="V102" s="9">
        <v>-1651</v>
      </c>
      <c r="W102" s="10">
        <v>0</v>
      </c>
      <c r="X102" s="9">
        <v>366</v>
      </c>
      <c r="Y102" s="277">
        <v>246071</v>
      </c>
      <c r="Z102" s="278">
        <v>84356</v>
      </c>
      <c r="AA102" s="278">
        <v>1881</v>
      </c>
      <c r="AB102" s="278">
        <v>94936</v>
      </c>
      <c r="AC102" s="279">
        <v>3531476</v>
      </c>
    </row>
    <row r="103" spans="2:29" ht="40.15" customHeight="1" x14ac:dyDescent="0.3">
      <c r="B103" s="7">
        <v>43788</v>
      </c>
      <c r="C103" s="32">
        <v>2153.2399999999998</v>
      </c>
      <c r="D103" s="33">
        <v>10486.94</v>
      </c>
      <c r="E103" s="182">
        <v>662.53</v>
      </c>
      <c r="F103" s="181">
        <v>7341.39</v>
      </c>
      <c r="G103" s="10"/>
      <c r="H103" s="3"/>
      <c r="I103" s="3"/>
      <c r="J103" s="9"/>
      <c r="K103" s="309"/>
      <c r="L103" s="3"/>
      <c r="M103" s="309"/>
      <c r="N103" s="3"/>
      <c r="O103" s="10">
        <v>-127</v>
      </c>
      <c r="P103" s="3">
        <v>960</v>
      </c>
      <c r="Q103" s="9">
        <v>-1202</v>
      </c>
      <c r="R103" s="10">
        <v>-1088</v>
      </c>
      <c r="S103" s="3">
        <v>1810</v>
      </c>
      <c r="T103" s="9">
        <v>-494</v>
      </c>
      <c r="U103" s="10">
        <v>-1049</v>
      </c>
      <c r="V103" s="9">
        <v>423</v>
      </c>
      <c r="W103" s="10">
        <v>0</v>
      </c>
      <c r="X103" s="9">
        <v>-1053</v>
      </c>
      <c r="Y103" s="277">
        <v>251295</v>
      </c>
      <c r="Z103" s="278">
        <v>84980</v>
      </c>
      <c r="AA103" s="278">
        <v>1808</v>
      </c>
      <c r="AB103" s="278">
        <v>94609</v>
      </c>
      <c r="AC103" s="279">
        <v>3537637</v>
      </c>
    </row>
    <row r="104" spans="2:29" ht="40.15" customHeight="1" x14ac:dyDescent="0.3">
      <c r="B104" s="7">
        <v>43789</v>
      </c>
      <c r="C104" s="32">
        <v>2125.3200000000002</v>
      </c>
      <c r="D104" s="33">
        <v>10472.19</v>
      </c>
      <c r="E104" s="182">
        <v>649.87</v>
      </c>
      <c r="F104" s="181">
        <v>7175.41</v>
      </c>
      <c r="G104" s="10"/>
      <c r="H104" s="3"/>
      <c r="I104" s="3"/>
      <c r="J104" s="9"/>
      <c r="K104" s="309"/>
      <c r="L104" s="3"/>
      <c r="M104" s="309"/>
      <c r="N104" s="3"/>
      <c r="O104" s="10">
        <v>-3341</v>
      </c>
      <c r="P104" s="3">
        <v>3605</v>
      </c>
      <c r="Q104" s="9">
        <v>-981</v>
      </c>
      <c r="R104" s="10">
        <v>-201</v>
      </c>
      <c r="S104" s="3">
        <v>1070</v>
      </c>
      <c r="T104" s="9">
        <v>-822</v>
      </c>
      <c r="U104" s="10">
        <v>-105</v>
      </c>
      <c r="V104" s="9">
        <v>-1517</v>
      </c>
      <c r="W104" s="10">
        <v>-70</v>
      </c>
      <c r="X104" s="9">
        <v>-277</v>
      </c>
      <c r="Y104" s="277">
        <v>259406</v>
      </c>
      <c r="Z104" s="278">
        <v>85351</v>
      </c>
      <c r="AA104" s="278">
        <v>1996</v>
      </c>
      <c r="AB104" s="278">
        <v>95145</v>
      </c>
      <c r="AC104" s="279">
        <v>3522278</v>
      </c>
    </row>
    <row r="105" spans="2:29" ht="40.15" customHeight="1" x14ac:dyDescent="0.3">
      <c r="B105" s="7">
        <v>43790</v>
      </c>
      <c r="C105" s="32">
        <v>2096.6</v>
      </c>
      <c r="D105" s="33">
        <v>10208.1</v>
      </c>
      <c r="E105" s="182">
        <v>635.99</v>
      </c>
      <c r="F105" s="181">
        <v>7017.34</v>
      </c>
      <c r="G105" s="10"/>
      <c r="H105" s="3"/>
      <c r="I105" s="3"/>
      <c r="J105" s="9"/>
      <c r="K105" s="309"/>
      <c r="L105" s="3"/>
      <c r="M105" s="309"/>
      <c r="N105" s="3"/>
      <c r="O105" s="10">
        <v>-5706</v>
      </c>
      <c r="P105" s="3">
        <v>2534</v>
      </c>
      <c r="Q105" s="9">
        <v>2645</v>
      </c>
      <c r="R105" s="10">
        <v>45</v>
      </c>
      <c r="S105" s="3">
        <v>758</v>
      </c>
      <c r="T105" s="9">
        <v>-695</v>
      </c>
      <c r="U105" s="10">
        <v>893</v>
      </c>
      <c r="V105" s="9">
        <v>-3526</v>
      </c>
      <c r="W105" s="10">
        <v>-132</v>
      </c>
      <c r="X105" s="9">
        <v>-123</v>
      </c>
      <c r="Y105" s="277">
        <v>261993</v>
      </c>
      <c r="Z105" s="278">
        <v>85994</v>
      </c>
      <c r="AA105" s="278">
        <v>1885</v>
      </c>
      <c r="AB105" s="278">
        <v>95293</v>
      </c>
      <c r="AC105" s="279">
        <v>3503662</v>
      </c>
    </row>
    <row r="106" spans="2:29" ht="40.15" customHeight="1" x14ac:dyDescent="0.3">
      <c r="B106" s="7">
        <v>43791</v>
      </c>
      <c r="C106" s="32">
        <v>2101.96</v>
      </c>
      <c r="D106" s="33">
        <v>10114.48</v>
      </c>
      <c r="E106" s="182">
        <v>633.91999999999996</v>
      </c>
      <c r="F106" s="181">
        <v>6992.93</v>
      </c>
      <c r="G106" s="10"/>
      <c r="H106" s="3"/>
      <c r="I106" s="3"/>
      <c r="J106" s="9"/>
      <c r="K106" s="309"/>
      <c r="L106" s="3"/>
      <c r="M106" s="309"/>
      <c r="N106" s="3"/>
      <c r="O106" s="10">
        <v>-1860</v>
      </c>
      <c r="P106" s="3">
        <v>582</v>
      </c>
      <c r="Q106" s="9">
        <v>911</v>
      </c>
      <c r="R106" s="10">
        <v>130</v>
      </c>
      <c r="S106" s="3">
        <v>299</v>
      </c>
      <c r="T106" s="9">
        <v>-167</v>
      </c>
      <c r="U106" s="10">
        <v>71</v>
      </c>
      <c r="V106" s="9">
        <v>-1013</v>
      </c>
      <c r="W106" s="10">
        <v>4</v>
      </c>
      <c r="X106" s="9">
        <v>227</v>
      </c>
      <c r="Y106" s="277">
        <v>264577</v>
      </c>
      <c r="Z106" s="278">
        <v>84896</v>
      </c>
      <c r="AA106" s="278">
        <v>2056</v>
      </c>
      <c r="AB106" s="278">
        <v>95163</v>
      </c>
      <c r="AC106" s="279">
        <v>3496478</v>
      </c>
    </row>
    <row r="107" spans="2:29" ht="40.15" customHeight="1" x14ac:dyDescent="0.3">
      <c r="B107" s="7">
        <v>43794</v>
      </c>
      <c r="C107" s="32">
        <v>2123.5</v>
      </c>
      <c r="D107" s="33">
        <v>10343.65</v>
      </c>
      <c r="E107" s="182">
        <v>647.4</v>
      </c>
      <c r="F107" s="181">
        <v>7160.07</v>
      </c>
      <c r="G107" s="10"/>
      <c r="H107" s="3"/>
      <c r="I107" s="3"/>
      <c r="J107" s="9"/>
      <c r="K107" s="309"/>
      <c r="L107" s="3"/>
      <c r="M107" s="309"/>
      <c r="N107" s="3"/>
      <c r="O107" s="10">
        <v>-2594</v>
      </c>
      <c r="P107" s="3">
        <v>-1407</v>
      </c>
      <c r="Q107" s="9">
        <v>3589</v>
      </c>
      <c r="R107" s="10">
        <v>445</v>
      </c>
      <c r="S107" s="3">
        <v>-614</v>
      </c>
      <c r="T107" s="9">
        <v>233</v>
      </c>
      <c r="U107" s="10">
        <v>-39</v>
      </c>
      <c r="V107" s="9">
        <v>-1092</v>
      </c>
      <c r="W107" s="10">
        <v>17</v>
      </c>
      <c r="X107" s="9">
        <v>704</v>
      </c>
      <c r="Y107" s="277">
        <v>252150</v>
      </c>
      <c r="Z107" s="278">
        <v>83826</v>
      </c>
      <c r="AA107" s="278">
        <v>2140</v>
      </c>
      <c r="AB107" s="278">
        <v>94424</v>
      </c>
      <c r="AC107" s="279">
        <v>3510502</v>
      </c>
    </row>
    <row r="108" spans="2:29" ht="40.15" customHeight="1" x14ac:dyDescent="0.3">
      <c r="B108" s="7">
        <v>43795</v>
      </c>
      <c r="C108" s="32">
        <v>2121.35</v>
      </c>
      <c r="D108" s="33">
        <v>10343.92</v>
      </c>
      <c r="E108" s="182">
        <v>651.59</v>
      </c>
      <c r="F108" s="181">
        <v>7235.56</v>
      </c>
      <c r="G108" s="10"/>
      <c r="H108" s="3"/>
      <c r="I108" s="3"/>
      <c r="J108" s="9"/>
      <c r="K108" s="309"/>
      <c r="L108" s="3"/>
      <c r="M108" s="309"/>
      <c r="N108" s="3"/>
      <c r="O108" s="10">
        <v>-8573</v>
      </c>
      <c r="P108" s="3">
        <v>604</v>
      </c>
      <c r="Q108" s="9">
        <v>7630</v>
      </c>
      <c r="R108" s="10">
        <v>6</v>
      </c>
      <c r="S108" s="3">
        <v>-74</v>
      </c>
      <c r="T108" s="9">
        <v>155</v>
      </c>
      <c r="U108" s="10">
        <v>54</v>
      </c>
      <c r="V108" s="9">
        <v>-6269</v>
      </c>
      <c r="W108" s="10">
        <v>0</v>
      </c>
      <c r="X108" s="9">
        <v>-194</v>
      </c>
      <c r="Y108" s="277">
        <v>249455</v>
      </c>
      <c r="Z108" s="278">
        <v>82030</v>
      </c>
      <c r="AA108" s="278">
        <v>1941</v>
      </c>
      <c r="AB108" s="278">
        <v>93657</v>
      </c>
      <c r="AC108" s="279">
        <v>3515501</v>
      </c>
    </row>
    <row r="109" spans="2:29" ht="40.15" customHeight="1" x14ac:dyDescent="0.3">
      <c r="B109" s="7">
        <v>43796</v>
      </c>
      <c r="C109" s="32">
        <v>2127.85</v>
      </c>
      <c r="D109" s="33">
        <v>10485.23</v>
      </c>
      <c r="E109" s="182">
        <v>647.39</v>
      </c>
      <c r="F109" s="181">
        <v>7223.4</v>
      </c>
      <c r="G109" s="10"/>
      <c r="H109" s="3"/>
      <c r="I109" s="3"/>
      <c r="J109" s="9"/>
      <c r="K109" s="309"/>
      <c r="L109" s="3"/>
      <c r="M109" s="309"/>
      <c r="N109" s="3"/>
      <c r="O109" s="10">
        <v>-1430</v>
      </c>
      <c r="P109" s="3">
        <v>180</v>
      </c>
      <c r="Q109" s="9">
        <v>941</v>
      </c>
      <c r="R109" s="10">
        <v>-916</v>
      </c>
      <c r="S109" s="3">
        <v>1733</v>
      </c>
      <c r="T109" s="9">
        <v>-515</v>
      </c>
      <c r="U109" s="10">
        <v>-351</v>
      </c>
      <c r="V109" s="9">
        <v>-788</v>
      </c>
      <c r="W109" s="10">
        <v>0</v>
      </c>
      <c r="X109" s="9">
        <v>-1066</v>
      </c>
      <c r="Y109" s="277">
        <v>248631</v>
      </c>
      <c r="Z109" s="278">
        <v>80393</v>
      </c>
      <c r="AA109" s="278">
        <v>1660</v>
      </c>
      <c r="AB109" s="278">
        <v>93236</v>
      </c>
      <c r="AC109" s="279">
        <v>3522165</v>
      </c>
    </row>
    <row r="110" spans="2:29" ht="40.15" customHeight="1" x14ac:dyDescent="0.3">
      <c r="B110" s="7">
        <v>43797</v>
      </c>
      <c r="C110" s="32">
        <v>2118.6</v>
      </c>
      <c r="D110" s="33">
        <v>10404.799999999999</v>
      </c>
      <c r="E110" s="182">
        <v>640.17999999999995</v>
      </c>
      <c r="F110" s="181">
        <v>7185.36</v>
      </c>
      <c r="G110" s="10"/>
      <c r="H110" s="3"/>
      <c r="I110" s="3"/>
      <c r="J110" s="9"/>
      <c r="K110" s="309"/>
      <c r="L110" s="3"/>
      <c r="M110" s="309"/>
      <c r="N110" s="3"/>
      <c r="O110" s="10">
        <v>-1166</v>
      </c>
      <c r="P110" s="3">
        <v>282</v>
      </c>
      <c r="Q110" s="9">
        <v>720</v>
      </c>
      <c r="R110" s="10">
        <v>-334</v>
      </c>
      <c r="S110" s="3">
        <v>800</v>
      </c>
      <c r="T110" s="9">
        <v>-495</v>
      </c>
      <c r="U110" s="10">
        <v>-39</v>
      </c>
      <c r="V110" s="9">
        <v>-421</v>
      </c>
      <c r="W110" s="10">
        <v>-1</v>
      </c>
      <c r="X110" s="9">
        <v>-500</v>
      </c>
      <c r="Y110" s="277">
        <v>247399</v>
      </c>
      <c r="Z110" s="278">
        <v>81168</v>
      </c>
      <c r="AA110" s="278">
        <v>1681</v>
      </c>
      <c r="AB110" s="278">
        <v>93722</v>
      </c>
      <c r="AC110" s="279">
        <v>3519145</v>
      </c>
    </row>
    <row r="111" spans="2:29" ht="40.15" customHeight="1" x14ac:dyDescent="0.3">
      <c r="B111" s="7">
        <v>43798</v>
      </c>
      <c r="C111" s="32">
        <v>2087.96</v>
      </c>
      <c r="D111" s="33">
        <v>10229.68</v>
      </c>
      <c r="E111" s="182">
        <v>632.99</v>
      </c>
      <c r="F111" s="181">
        <v>7117.56</v>
      </c>
      <c r="G111" s="10"/>
      <c r="H111" s="3"/>
      <c r="I111" s="3"/>
      <c r="J111" s="9"/>
      <c r="K111" s="309"/>
      <c r="L111" s="3"/>
      <c r="M111" s="309"/>
      <c r="N111" s="3"/>
      <c r="O111" s="10">
        <v>-4499</v>
      </c>
      <c r="P111" s="3">
        <v>4434</v>
      </c>
      <c r="Q111" s="9">
        <v>-486</v>
      </c>
      <c r="R111" s="10">
        <v>-61</v>
      </c>
      <c r="S111" s="3">
        <v>365</v>
      </c>
      <c r="T111" s="9">
        <v>-296</v>
      </c>
      <c r="U111" s="10">
        <v>-930</v>
      </c>
      <c r="V111" s="9">
        <v>-2939</v>
      </c>
      <c r="W111" s="10">
        <v>-9</v>
      </c>
      <c r="X111" s="9">
        <v>68</v>
      </c>
      <c r="Y111" s="277">
        <v>246711</v>
      </c>
      <c r="Z111" s="278">
        <v>82192</v>
      </c>
      <c r="AA111" s="278">
        <v>1731</v>
      </c>
      <c r="AB111" s="278">
        <v>94158</v>
      </c>
      <c r="AC111" s="279">
        <v>3478092</v>
      </c>
    </row>
    <row r="112" spans="2:29" ht="40.15" customHeight="1" x14ac:dyDescent="0.3">
      <c r="B112" s="7">
        <v>43801</v>
      </c>
      <c r="C112" s="32">
        <v>2091.92</v>
      </c>
      <c r="D112" s="33">
        <v>10239.620000000001</v>
      </c>
      <c r="E112" s="182">
        <v>634.5</v>
      </c>
      <c r="F112" s="181">
        <v>7182.1</v>
      </c>
      <c r="G112" s="10"/>
      <c r="H112" s="3"/>
      <c r="I112" s="3"/>
      <c r="J112" s="9"/>
      <c r="K112" s="309"/>
      <c r="L112" s="3"/>
      <c r="M112" s="309"/>
      <c r="N112" s="3"/>
      <c r="O112" s="10">
        <v>-3920</v>
      </c>
      <c r="P112" s="3">
        <v>496</v>
      </c>
      <c r="Q112" s="9">
        <v>3093</v>
      </c>
      <c r="R112" s="10">
        <v>749</v>
      </c>
      <c r="S112" s="3">
        <v>-591</v>
      </c>
      <c r="T112" s="9">
        <v>73</v>
      </c>
      <c r="U112" s="10">
        <v>522</v>
      </c>
      <c r="V112" s="9">
        <v>-1408</v>
      </c>
      <c r="W112" s="10">
        <v>0</v>
      </c>
      <c r="X112" s="9">
        <v>700</v>
      </c>
      <c r="Y112" s="277">
        <v>262784</v>
      </c>
      <c r="Z112" s="278">
        <v>81097</v>
      </c>
      <c r="AA112" s="278">
        <v>1843</v>
      </c>
      <c r="AB112" s="278">
        <v>94064</v>
      </c>
      <c r="AC112" s="279">
        <v>3480599</v>
      </c>
    </row>
    <row r="113" spans="1:29" ht="40.15" customHeight="1" x14ac:dyDescent="0.3">
      <c r="B113" s="7">
        <v>43802</v>
      </c>
      <c r="C113" s="32">
        <v>2084.0700000000002</v>
      </c>
      <c r="D113" s="33">
        <v>10244.799999999999</v>
      </c>
      <c r="E113" s="182">
        <v>629.58000000000004</v>
      </c>
      <c r="F113" s="181">
        <v>7110.59</v>
      </c>
      <c r="G113" s="10"/>
      <c r="H113" s="3"/>
      <c r="I113" s="3"/>
      <c r="J113" s="9"/>
      <c r="K113" s="309"/>
      <c r="L113" s="3"/>
      <c r="M113" s="309"/>
      <c r="N113" s="3"/>
      <c r="O113" s="10">
        <v>-2692</v>
      </c>
      <c r="P113" s="3">
        <v>1272</v>
      </c>
      <c r="Q113" s="9">
        <v>1147</v>
      </c>
      <c r="R113" s="10">
        <v>-520</v>
      </c>
      <c r="S113" s="3">
        <v>584</v>
      </c>
      <c r="T113" s="9">
        <v>34</v>
      </c>
      <c r="U113" s="10">
        <v>-271</v>
      </c>
      <c r="V113" s="9">
        <v>-976</v>
      </c>
      <c r="W113" s="10">
        <v>2</v>
      </c>
      <c r="X113" s="9">
        <v>-359</v>
      </c>
      <c r="Y113" s="277">
        <v>248359</v>
      </c>
      <c r="Z113" s="278">
        <v>81232</v>
      </c>
      <c r="AA113" s="278">
        <v>1979</v>
      </c>
      <c r="AB113" s="278">
        <v>94092</v>
      </c>
      <c r="AC113" s="279">
        <v>3533790</v>
      </c>
    </row>
    <row r="114" spans="1:29" ht="40.15" customHeight="1" x14ac:dyDescent="0.3">
      <c r="B114" s="7">
        <v>43803</v>
      </c>
      <c r="C114" s="32">
        <v>2068.89</v>
      </c>
      <c r="D114" s="33">
        <v>10152</v>
      </c>
      <c r="E114" s="182">
        <v>625.27</v>
      </c>
      <c r="F114" s="181">
        <v>7096.04</v>
      </c>
      <c r="G114" s="10"/>
      <c r="H114" s="3"/>
      <c r="I114" s="3"/>
      <c r="J114" s="9"/>
      <c r="K114" s="309"/>
      <c r="L114" s="3"/>
      <c r="M114" s="309"/>
      <c r="N114" s="3"/>
      <c r="O114" s="10">
        <v>-3953</v>
      </c>
      <c r="P114" s="3">
        <v>3201</v>
      </c>
      <c r="Q114" s="9">
        <v>507</v>
      </c>
      <c r="R114" s="10">
        <v>829</v>
      </c>
      <c r="S114" s="3">
        <v>422</v>
      </c>
      <c r="T114" s="9">
        <v>-157</v>
      </c>
      <c r="U114" s="10">
        <v>125</v>
      </c>
      <c r="V114" s="9">
        <v>-987</v>
      </c>
      <c r="W114" s="10">
        <v>0</v>
      </c>
      <c r="X114" s="9">
        <v>-280</v>
      </c>
      <c r="Y114" s="277">
        <v>252576</v>
      </c>
      <c r="Z114" s="278">
        <v>81796</v>
      </c>
      <c r="AA114" s="278">
        <v>1860</v>
      </c>
      <c r="AB114" s="278">
        <v>93573</v>
      </c>
      <c r="AC114" s="279">
        <v>3542026</v>
      </c>
    </row>
    <row r="115" spans="1:29" ht="40.15" customHeight="1" x14ac:dyDescent="0.3">
      <c r="B115" s="7">
        <v>43804</v>
      </c>
      <c r="C115" s="32">
        <v>2060.7399999999998</v>
      </c>
      <c r="D115" s="33">
        <v>10120.540000000001</v>
      </c>
      <c r="E115" s="182">
        <v>617.6</v>
      </c>
      <c r="F115" s="181">
        <v>7012.07</v>
      </c>
      <c r="G115" s="10"/>
      <c r="H115" s="3"/>
      <c r="I115" s="3"/>
      <c r="J115" s="9"/>
      <c r="K115" s="309"/>
      <c r="L115" s="3"/>
      <c r="M115" s="309"/>
      <c r="N115" s="3"/>
      <c r="O115" s="10">
        <v>-677</v>
      </c>
      <c r="P115" s="3">
        <v>589</v>
      </c>
      <c r="Q115" s="9">
        <v>-247</v>
      </c>
      <c r="R115" s="10">
        <v>-351</v>
      </c>
      <c r="S115" s="3">
        <v>35</v>
      </c>
      <c r="T115" s="9">
        <v>364</v>
      </c>
      <c r="U115" s="10">
        <v>82</v>
      </c>
      <c r="V115" s="9">
        <v>1293</v>
      </c>
      <c r="W115" s="10">
        <v>10</v>
      </c>
      <c r="X115" s="9">
        <v>-122</v>
      </c>
      <c r="Y115" s="277">
        <v>248128</v>
      </c>
      <c r="Z115" s="278">
        <v>81868</v>
      </c>
      <c r="AA115" s="278">
        <v>1752</v>
      </c>
      <c r="AB115" s="278">
        <v>93472</v>
      </c>
      <c r="AC115" s="279">
        <v>3556559</v>
      </c>
    </row>
    <row r="116" spans="1:29" ht="40.15" customHeight="1" x14ac:dyDescent="0.3">
      <c r="B116" s="7">
        <v>43805</v>
      </c>
      <c r="C116" s="32">
        <v>2081.85</v>
      </c>
      <c r="D116" s="33">
        <v>10179.68</v>
      </c>
      <c r="E116" s="182">
        <v>628.1</v>
      </c>
      <c r="F116" s="181">
        <v>7120.89</v>
      </c>
      <c r="G116" s="10"/>
      <c r="H116" s="3"/>
      <c r="I116" s="3"/>
      <c r="J116" s="9"/>
      <c r="K116" s="309"/>
      <c r="L116" s="3"/>
      <c r="M116" s="309"/>
      <c r="N116" s="3"/>
      <c r="O116" s="10">
        <v>430</v>
      </c>
      <c r="P116" s="3">
        <v>-2201</v>
      </c>
      <c r="Q116" s="9">
        <v>1603</v>
      </c>
      <c r="R116" s="10">
        <v>1998</v>
      </c>
      <c r="S116" s="3">
        <v>-2213</v>
      </c>
      <c r="T116" s="9">
        <v>295</v>
      </c>
      <c r="U116" s="10">
        <v>548</v>
      </c>
      <c r="V116" s="9">
        <v>665</v>
      </c>
      <c r="W116" s="10">
        <v>3</v>
      </c>
      <c r="X116" s="9">
        <v>2083</v>
      </c>
      <c r="Y116" s="277">
        <v>237988</v>
      </c>
      <c r="Z116" s="278">
        <v>81622</v>
      </c>
      <c r="AA116" s="278">
        <v>1827</v>
      </c>
      <c r="AB116" s="278">
        <v>93426</v>
      </c>
      <c r="AC116" s="279">
        <v>3569945</v>
      </c>
    </row>
    <row r="117" spans="1:29" s="53" customFormat="1" ht="40.15" customHeight="1" x14ac:dyDescent="0.3">
      <c r="B117" s="8">
        <v>43808</v>
      </c>
      <c r="C117" s="32">
        <v>2088.65</v>
      </c>
      <c r="D117" s="33">
        <v>10046.17</v>
      </c>
      <c r="E117" s="182">
        <v>627.86</v>
      </c>
      <c r="F117" s="181">
        <v>7145.98</v>
      </c>
      <c r="G117" s="11"/>
      <c r="H117" s="4"/>
      <c r="I117" s="4"/>
      <c r="J117" s="12"/>
      <c r="K117" s="310"/>
      <c r="L117" s="4"/>
      <c r="M117" s="310"/>
      <c r="N117" s="4"/>
      <c r="O117" s="11">
        <v>649</v>
      </c>
      <c r="P117" s="4">
        <v>-818</v>
      </c>
      <c r="Q117" s="12">
        <v>-197</v>
      </c>
      <c r="R117" s="11">
        <v>-635</v>
      </c>
      <c r="S117" s="4">
        <v>614</v>
      </c>
      <c r="T117" s="12">
        <v>81</v>
      </c>
      <c r="U117" s="10">
        <v>-571</v>
      </c>
      <c r="V117" s="9">
        <v>408</v>
      </c>
      <c r="W117" s="10">
        <v>-3</v>
      </c>
      <c r="X117" s="9">
        <v>-41</v>
      </c>
      <c r="Y117" s="277">
        <v>235853</v>
      </c>
      <c r="Z117" s="278">
        <v>81710</v>
      </c>
      <c r="AA117" s="278">
        <v>1881</v>
      </c>
      <c r="AB117" s="278">
        <v>92660</v>
      </c>
      <c r="AC117" s="279">
        <v>3554123</v>
      </c>
    </row>
    <row r="118" spans="1:29" s="53" customFormat="1" ht="40.15" customHeight="1" x14ac:dyDescent="0.3">
      <c r="B118" s="8">
        <v>43809</v>
      </c>
      <c r="C118" s="32">
        <v>2098</v>
      </c>
      <c r="D118" s="33">
        <v>10047.129999999999</v>
      </c>
      <c r="E118" s="182">
        <v>627.11</v>
      </c>
      <c r="F118" s="181">
        <v>7179.69</v>
      </c>
      <c r="G118" s="11"/>
      <c r="H118" s="4"/>
      <c r="I118" s="4"/>
      <c r="J118" s="12"/>
      <c r="K118" s="310"/>
      <c r="L118" s="4"/>
      <c r="M118" s="310"/>
      <c r="N118" s="4"/>
      <c r="O118" s="11">
        <v>-193</v>
      </c>
      <c r="P118" s="4">
        <v>-1310</v>
      </c>
      <c r="Q118" s="12">
        <v>1169</v>
      </c>
      <c r="R118" s="11">
        <v>-256</v>
      </c>
      <c r="S118" s="4">
        <v>967</v>
      </c>
      <c r="T118" s="12">
        <v>-592</v>
      </c>
      <c r="U118" s="10">
        <v>512</v>
      </c>
      <c r="V118" s="9">
        <v>826</v>
      </c>
      <c r="W118" s="10">
        <v>-3</v>
      </c>
      <c r="X118" s="9">
        <v>-318</v>
      </c>
      <c r="Y118" s="277">
        <v>241095</v>
      </c>
      <c r="Z118" s="278">
        <v>81060</v>
      </c>
      <c r="AA118" s="278">
        <v>1592</v>
      </c>
      <c r="AB118" s="278">
        <v>91927</v>
      </c>
      <c r="AC118" s="279">
        <v>3544006</v>
      </c>
    </row>
    <row r="119" spans="1:29" s="53" customFormat="1" ht="40.15" customHeight="1" x14ac:dyDescent="0.3">
      <c r="B119" s="8">
        <v>43810</v>
      </c>
      <c r="C119" s="32">
        <v>2105.62</v>
      </c>
      <c r="D119" s="33">
        <v>10001.75</v>
      </c>
      <c r="E119" s="182">
        <v>629.13</v>
      </c>
      <c r="F119" s="181">
        <v>7158.89</v>
      </c>
      <c r="G119" s="11"/>
      <c r="H119" s="4"/>
      <c r="I119" s="4"/>
      <c r="J119" s="12"/>
      <c r="K119" s="310"/>
      <c r="L119" s="4"/>
      <c r="M119" s="310"/>
      <c r="N119" s="4"/>
      <c r="O119" s="11">
        <v>-75</v>
      </c>
      <c r="P119" s="4">
        <v>-1765</v>
      </c>
      <c r="Q119" s="12">
        <v>1449</v>
      </c>
      <c r="R119" s="11">
        <v>248</v>
      </c>
      <c r="S119" s="4">
        <v>-102</v>
      </c>
      <c r="T119" s="12">
        <v>19</v>
      </c>
      <c r="U119" s="10">
        <v>952</v>
      </c>
      <c r="V119" s="9">
        <v>619</v>
      </c>
      <c r="W119" s="10">
        <v>-1</v>
      </c>
      <c r="X119" s="9">
        <v>169</v>
      </c>
      <c r="Y119" s="277">
        <v>244462</v>
      </c>
      <c r="Z119" s="278">
        <v>81594</v>
      </c>
      <c r="AA119" s="278">
        <v>1634</v>
      </c>
      <c r="AB119" s="278">
        <v>92192</v>
      </c>
      <c r="AC119" s="279">
        <v>3543715</v>
      </c>
    </row>
    <row r="120" spans="1:29" s="53" customFormat="1" ht="40.15" customHeight="1" x14ac:dyDescent="0.3">
      <c r="B120" s="8">
        <v>43811</v>
      </c>
      <c r="C120" s="32">
        <v>2137.35</v>
      </c>
      <c r="D120" s="33">
        <v>10157.6</v>
      </c>
      <c r="E120" s="182">
        <v>636.94000000000005</v>
      </c>
      <c r="F120" s="181">
        <v>7222.17</v>
      </c>
      <c r="G120" s="11"/>
      <c r="H120" s="4"/>
      <c r="I120" s="4"/>
      <c r="J120" s="12"/>
      <c r="K120" s="310"/>
      <c r="L120" s="4"/>
      <c r="M120" s="310"/>
      <c r="N120" s="4"/>
      <c r="O120" s="11">
        <v>5512</v>
      </c>
      <c r="P120" s="4">
        <v>-9175</v>
      </c>
      <c r="Q120" s="12">
        <v>3743</v>
      </c>
      <c r="R120" s="11">
        <v>219</v>
      </c>
      <c r="S120" s="4">
        <v>-1098</v>
      </c>
      <c r="T120" s="12">
        <v>929</v>
      </c>
      <c r="U120" s="10">
        <v>908</v>
      </c>
      <c r="V120" s="9">
        <v>-187</v>
      </c>
      <c r="W120" s="10">
        <v>-6</v>
      </c>
      <c r="X120" s="9">
        <v>1292</v>
      </c>
      <c r="Y120" s="277">
        <v>243972</v>
      </c>
      <c r="Z120" s="278">
        <v>82895</v>
      </c>
      <c r="AA120" s="278">
        <v>1660</v>
      </c>
      <c r="AB120" s="278">
        <v>92191</v>
      </c>
      <c r="AC120" s="279">
        <v>3554474</v>
      </c>
    </row>
    <row r="121" spans="1:29" s="53" customFormat="1" ht="40.15" customHeight="1" x14ac:dyDescent="0.3">
      <c r="B121" s="8">
        <v>43812</v>
      </c>
      <c r="C121" s="32">
        <v>2170.25</v>
      </c>
      <c r="D121" s="33">
        <v>10242.32</v>
      </c>
      <c r="E121" s="182">
        <v>643.45000000000005</v>
      </c>
      <c r="F121" s="181">
        <v>7289.6</v>
      </c>
      <c r="G121" s="11"/>
      <c r="H121" s="4"/>
      <c r="I121" s="4"/>
      <c r="J121" s="12"/>
      <c r="K121" s="310"/>
      <c r="L121" s="4"/>
      <c r="M121" s="310"/>
      <c r="N121" s="4"/>
      <c r="O121" s="11">
        <v>5139</v>
      </c>
      <c r="P121" s="4">
        <v>-9892</v>
      </c>
      <c r="Q121" s="12">
        <v>4797</v>
      </c>
      <c r="R121" s="11">
        <v>103</v>
      </c>
      <c r="S121" s="4">
        <v>-1052</v>
      </c>
      <c r="T121" s="12">
        <v>992</v>
      </c>
      <c r="U121" s="10">
        <v>1079</v>
      </c>
      <c r="V121" s="9">
        <v>5596</v>
      </c>
      <c r="W121" s="10">
        <v>0</v>
      </c>
      <c r="X121" s="9">
        <v>477</v>
      </c>
      <c r="Y121" s="277">
        <v>249482</v>
      </c>
      <c r="Z121" s="278">
        <v>82042</v>
      </c>
      <c r="AA121" s="278">
        <v>1586</v>
      </c>
      <c r="AB121" s="278">
        <v>92396</v>
      </c>
      <c r="AC121" s="279">
        <v>3558967</v>
      </c>
    </row>
    <row r="122" spans="1:29" s="53" customFormat="1" ht="40.15" customHeight="1" x14ac:dyDescent="0.3">
      <c r="B122" s="8">
        <v>43815</v>
      </c>
      <c r="C122" s="32">
        <v>2168.15</v>
      </c>
      <c r="D122" s="33">
        <v>10189.14</v>
      </c>
      <c r="E122" s="182">
        <v>644.44000000000005</v>
      </c>
      <c r="F122" s="181">
        <v>7267.46</v>
      </c>
      <c r="G122" s="11"/>
      <c r="H122" s="4"/>
      <c r="I122" s="4"/>
      <c r="J122" s="12"/>
      <c r="K122" s="310"/>
      <c r="L122" s="4"/>
      <c r="M122" s="310"/>
      <c r="N122" s="4"/>
      <c r="O122" s="11">
        <v>-1914</v>
      </c>
      <c r="P122" s="4">
        <v>-2149</v>
      </c>
      <c r="Q122" s="12">
        <v>3781</v>
      </c>
      <c r="R122" s="11">
        <v>90</v>
      </c>
      <c r="S122" s="4">
        <v>126</v>
      </c>
      <c r="T122" s="12">
        <v>-97</v>
      </c>
      <c r="U122" s="10">
        <v>891</v>
      </c>
      <c r="V122" s="9">
        <v>173</v>
      </c>
      <c r="W122" s="10">
        <v>57</v>
      </c>
      <c r="X122" s="9">
        <v>76</v>
      </c>
      <c r="Y122" s="277">
        <v>244541</v>
      </c>
      <c r="Z122" s="278">
        <v>82034</v>
      </c>
      <c r="AA122" s="278">
        <v>1580</v>
      </c>
      <c r="AB122" s="278">
        <v>92046</v>
      </c>
      <c r="AC122" s="279">
        <v>3577145</v>
      </c>
    </row>
    <row r="123" spans="1:29" s="53" customFormat="1" ht="40.15" customHeight="1" x14ac:dyDescent="0.3">
      <c r="B123" s="8">
        <v>43816</v>
      </c>
      <c r="C123" s="32">
        <v>2195.6799999999998</v>
      </c>
      <c r="D123" s="33">
        <v>10358.620000000001</v>
      </c>
      <c r="E123" s="182">
        <v>650.58000000000004</v>
      </c>
      <c r="F123" s="181">
        <v>7353.57</v>
      </c>
      <c r="G123" s="11"/>
      <c r="H123" s="4"/>
      <c r="I123" s="4"/>
      <c r="J123" s="12"/>
      <c r="K123" s="310"/>
      <c r="L123" s="4"/>
      <c r="M123" s="310"/>
      <c r="N123" s="4"/>
      <c r="O123" s="11">
        <v>5134</v>
      </c>
      <c r="P123" s="4">
        <v>-5291</v>
      </c>
      <c r="Q123" s="12">
        <v>116</v>
      </c>
      <c r="R123" s="11">
        <v>263</v>
      </c>
      <c r="S123" s="4">
        <v>-1059</v>
      </c>
      <c r="T123" s="12">
        <v>1006</v>
      </c>
      <c r="U123" s="10">
        <v>5</v>
      </c>
      <c r="V123" s="9">
        <v>4955</v>
      </c>
      <c r="W123" s="10">
        <v>115</v>
      </c>
      <c r="X123" s="9">
        <v>497</v>
      </c>
      <c r="Y123" s="277">
        <v>255937</v>
      </c>
      <c r="Z123" s="278">
        <v>82491</v>
      </c>
      <c r="AA123" s="278">
        <v>1551</v>
      </c>
      <c r="AB123" s="278">
        <v>91890</v>
      </c>
      <c r="AC123" s="279">
        <v>3547830</v>
      </c>
    </row>
    <row r="124" spans="1:29" s="53" customFormat="1" ht="40.15" customHeight="1" x14ac:dyDescent="0.3">
      <c r="B124" s="8">
        <v>43817</v>
      </c>
      <c r="C124" s="32">
        <v>2194.7600000000002</v>
      </c>
      <c r="D124" s="33">
        <v>10327.959999999999</v>
      </c>
      <c r="E124" s="182">
        <v>648.95000000000005</v>
      </c>
      <c r="F124" s="181">
        <v>7327.46</v>
      </c>
      <c r="G124" s="11"/>
      <c r="H124" s="4"/>
      <c r="I124" s="4"/>
      <c r="J124" s="12"/>
      <c r="K124" s="310"/>
      <c r="L124" s="4"/>
      <c r="M124" s="310"/>
      <c r="N124" s="4"/>
      <c r="O124" s="11">
        <v>3833</v>
      </c>
      <c r="P124" s="4">
        <v>-559</v>
      </c>
      <c r="Q124" s="12">
        <v>-3358</v>
      </c>
      <c r="R124" s="11">
        <v>-226</v>
      </c>
      <c r="S124" s="4">
        <v>364</v>
      </c>
      <c r="T124" s="12">
        <v>-24</v>
      </c>
      <c r="U124" s="10">
        <v>-652</v>
      </c>
      <c r="V124" s="9">
        <v>1495</v>
      </c>
      <c r="W124" s="10">
        <v>-29</v>
      </c>
      <c r="X124" s="9">
        <v>-338</v>
      </c>
      <c r="Y124" s="277">
        <v>261736</v>
      </c>
      <c r="Z124" s="278">
        <v>83433</v>
      </c>
      <c r="AA124" s="278">
        <v>1649</v>
      </c>
      <c r="AB124" s="278">
        <v>92415</v>
      </c>
      <c r="AC124" s="279">
        <v>3508827</v>
      </c>
    </row>
    <row r="125" spans="1:29" s="53" customFormat="1" ht="40.15" customHeight="1" x14ac:dyDescent="0.3">
      <c r="A125" s="98">
        <v>43818</v>
      </c>
      <c r="B125" s="8">
        <v>43818</v>
      </c>
      <c r="C125" s="32">
        <v>2196.56</v>
      </c>
      <c r="D125" s="33">
        <v>10400.120000000001</v>
      </c>
      <c r="E125" s="182">
        <v>647.85</v>
      </c>
      <c r="F125" s="181">
        <v>7336.21</v>
      </c>
      <c r="G125" s="11"/>
      <c r="H125" s="4"/>
      <c r="I125" s="4"/>
      <c r="J125" s="12"/>
      <c r="K125" s="310"/>
      <c r="L125" s="4"/>
      <c r="M125" s="310"/>
      <c r="N125" s="4"/>
      <c r="O125" s="11">
        <v>2491</v>
      </c>
      <c r="P125" s="4">
        <v>-1639</v>
      </c>
      <c r="Q125" s="12">
        <v>-1082</v>
      </c>
      <c r="R125" s="11">
        <v>-219</v>
      </c>
      <c r="S125" s="4">
        <v>481</v>
      </c>
      <c r="T125" s="12">
        <v>34</v>
      </c>
      <c r="U125" s="10">
        <v>371</v>
      </c>
      <c r="V125" s="9">
        <v>1117</v>
      </c>
      <c r="W125" s="10">
        <v>14</v>
      </c>
      <c r="X125" s="9">
        <v>-190</v>
      </c>
      <c r="Y125" s="277">
        <v>260195</v>
      </c>
      <c r="Z125" s="278">
        <v>83446</v>
      </c>
      <c r="AA125" s="278">
        <v>1738</v>
      </c>
      <c r="AB125" s="278">
        <v>92971</v>
      </c>
      <c r="AC125" s="279">
        <v>3487385</v>
      </c>
    </row>
    <row r="126" spans="1:29" s="53" customFormat="1" ht="40.15" customHeight="1" x14ac:dyDescent="0.3">
      <c r="B126" s="8">
        <v>43819</v>
      </c>
      <c r="C126" s="32">
        <v>2204.1799999999998</v>
      </c>
      <c r="D126" s="33">
        <v>10434.790000000001</v>
      </c>
      <c r="E126" s="182">
        <v>649.73</v>
      </c>
      <c r="F126" s="181">
        <v>7307.34</v>
      </c>
      <c r="G126" s="11"/>
      <c r="H126" s="4"/>
      <c r="I126" s="4"/>
      <c r="J126" s="12"/>
      <c r="K126" s="310"/>
      <c r="L126" s="4"/>
      <c r="M126" s="310"/>
      <c r="N126" s="4"/>
      <c r="O126" s="11">
        <v>1557</v>
      </c>
      <c r="P126" s="4">
        <v>-3221</v>
      </c>
      <c r="Q126" s="12">
        <v>1389</v>
      </c>
      <c r="R126" s="11">
        <v>1000</v>
      </c>
      <c r="S126" s="4">
        <v>-836</v>
      </c>
      <c r="T126" s="12">
        <v>82</v>
      </c>
      <c r="U126" s="10">
        <v>-120</v>
      </c>
      <c r="V126" s="9">
        <v>2148</v>
      </c>
      <c r="W126" s="10">
        <v>0</v>
      </c>
      <c r="X126" s="9">
        <v>787</v>
      </c>
      <c r="Y126" s="277">
        <v>266275</v>
      </c>
      <c r="Z126" s="278">
        <v>85358</v>
      </c>
      <c r="AA126" s="278">
        <v>1806</v>
      </c>
      <c r="AB126" s="278">
        <v>93050</v>
      </c>
      <c r="AC126" s="279">
        <v>3447818</v>
      </c>
    </row>
    <row r="127" spans="1:29" s="53" customFormat="1" ht="40.15" customHeight="1" x14ac:dyDescent="0.3">
      <c r="B127" s="8">
        <v>43822</v>
      </c>
      <c r="C127" s="32">
        <v>2203.71</v>
      </c>
      <c r="D127" s="33">
        <v>10802.09</v>
      </c>
      <c r="E127" s="182">
        <v>647.62</v>
      </c>
      <c r="F127" s="181">
        <v>7381.82</v>
      </c>
      <c r="G127" s="11"/>
      <c r="H127" s="4"/>
      <c r="I127" s="4"/>
      <c r="J127" s="12"/>
      <c r="K127" s="310"/>
      <c r="L127" s="4"/>
      <c r="M127" s="310"/>
      <c r="N127" s="4"/>
      <c r="O127" s="11">
        <v>-489</v>
      </c>
      <c r="P127" s="4">
        <v>-3218</v>
      </c>
      <c r="Q127" s="12">
        <v>3545</v>
      </c>
      <c r="R127" s="11">
        <v>-645</v>
      </c>
      <c r="S127" s="4">
        <v>-65</v>
      </c>
      <c r="T127" s="12">
        <v>803</v>
      </c>
      <c r="U127" s="10">
        <v>274</v>
      </c>
      <c r="V127" s="9">
        <v>844</v>
      </c>
      <c r="W127" s="10">
        <v>14</v>
      </c>
      <c r="X127" s="9">
        <v>-779</v>
      </c>
      <c r="Y127" s="277">
        <v>267400</v>
      </c>
      <c r="Z127" s="278">
        <v>85882</v>
      </c>
      <c r="AA127" s="278">
        <v>1675</v>
      </c>
      <c r="AB127" s="278">
        <v>92886</v>
      </c>
      <c r="AC127" s="279">
        <v>3427128</v>
      </c>
    </row>
    <row r="128" spans="1:29" s="53" customFormat="1" ht="40.15" customHeight="1" x14ac:dyDescent="0.3">
      <c r="B128" s="8">
        <v>43823</v>
      </c>
      <c r="C128" s="32">
        <v>2190.08</v>
      </c>
      <c r="D128" s="33">
        <v>10693.92</v>
      </c>
      <c r="E128" s="182">
        <v>638.91</v>
      </c>
      <c r="F128" s="181">
        <v>7265.91</v>
      </c>
      <c r="G128" s="11"/>
      <c r="H128" s="4"/>
      <c r="I128" s="4"/>
      <c r="J128" s="12"/>
      <c r="K128" s="310"/>
      <c r="L128" s="4"/>
      <c r="M128" s="310"/>
      <c r="N128" s="4"/>
      <c r="O128" s="11">
        <v>-1669</v>
      </c>
      <c r="P128" s="4">
        <v>-1081</v>
      </c>
      <c r="Q128" s="12">
        <v>2583</v>
      </c>
      <c r="R128" s="11">
        <v>-17</v>
      </c>
      <c r="S128" s="4">
        <v>-376</v>
      </c>
      <c r="T128" s="12">
        <v>533</v>
      </c>
      <c r="U128" s="10">
        <v>-116</v>
      </c>
      <c r="V128" s="9">
        <v>-1025</v>
      </c>
      <c r="W128" s="10">
        <v>4</v>
      </c>
      <c r="X128" s="9">
        <v>-50</v>
      </c>
      <c r="Y128" s="277">
        <v>278230</v>
      </c>
      <c r="Z128" s="278">
        <v>85748</v>
      </c>
      <c r="AA128" s="278">
        <v>1770</v>
      </c>
      <c r="AB128" s="278">
        <v>92694</v>
      </c>
      <c r="AC128" s="279">
        <v>3414603</v>
      </c>
    </row>
    <row r="129" spans="2:29" s="53" customFormat="1" ht="40.15" customHeight="1" x14ac:dyDescent="0.3">
      <c r="B129" s="8">
        <v>43825</v>
      </c>
      <c r="C129" s="32">
        <v>2197.9299999999998</v>
      </c>
      <c r="D129" s="33">
        <v>10765.32</v>
      </c>
      <c r="E129" s="182">
        <v>652.07000000000005</v>
      </c>
      <c r="F129" s="181">
        <v>7369.16</v>
      </c>
      <c r="G129" s="11"/>
      <c r="H129" s="4"/>
      <c r="I129" s="4"/>
      <c r="J129" s="12"/>
      <c r="K129" s="310"/>
      <c r="L129" s="4"/>
      <c r="M129" s="310"/>
      <c r="N129" s="4"/>
      <c r="O129" s="11">
        <v>-401</v>
      </c>
      <c r="P129" s="4">
        <v>-4673</v>
      </c>
      <c r="Q129" s="12">
        <v>4604</v>
      </c>
      <c r="R129" s="11">
        <v>2316</v>
      </c>
      <c r="S129" s="4">
        <v>-5442</v>
      </c>
      <c r="T129" s="12">
        <v>3280</v>
      </c>
      <c r="U129" s="10">
        <v>1090</v>
      </c>
      <c r="V129" s="9">
        <v>862</v>
      </c>
      <c r="W129" s="10">
        <v>31</v>
      </c>
      <c r="X129" s="9">
        <v>2553</v>
      </c>
      <c r="Y129" s="277">
        <v>287137</v>
      </c>
      <c r="Z129" s="278">
        <v>85556</v>
      </c>
      <c r="AA129" s="278">
        <v>1861</v>
      </c>
      <c r="AB129" s="278">
        <v>92338</v>
      </c>
      <c r="AC129" s="279">
        <v>3397140</v>
      </c>
    </row>
    <row r="130" spans="2:29" s="53" customFormat="1" ht="40.15" customHeight="1" x14ac:dyDescent="0.3">
      <c r="B130" s="8">
        <v>43826</v>
      </c>
      <c r="C130" s="32">
        <v>2204.21</v>
      </c>
      <c r="D130" s="33">
        <v>11004.29</v>
      </c>
      <c r="E130" s="182">
        <v>661.24</v>
      </c>
      <c r="F130" s="181">
        <v>7499.54</v>
      </c>
      <c r="G130" s="11"/>
      <c r="H130" s="4"/>
      <c r="I130" s="4"/>
      <c r="J130" s="12"/>
      <c r="K130" s="310"/>
      <c r="L130" s="4"/>
      <c r="M130" s="310"/>
      <c r="N130" s="4"/>
      <c r="O130" s="11">
        <v>641</v>
      </c>
      <c r="P130" s="4">
        <v>1925</v>
      </c>
      <c r="Q130" s="12">
        <v>-2790</v>
      </c>
      <c r="R130" s="11">
        <v>430</v>
      </c>
      <c r="S130" s="4">
        <v>76</v>
      </c>
      <c r="T130" s="12">
        <v>-425</v>
      </c>
      <c r="U130" s="10">
        <v>165</v>
      </c>
      <c r="V130" s="9">
        <v>1395</v>
      </c>
      <c r="W130" s="10">
        <v>184</v>
      </c>
      <c r="X130" s="9">
        <v>422</v>
      </c>
      <c r="Y130" s="277">
        <v>285195</v>
      </c>
      <c r="Z130" s="278">
        <v>85041</v>
      </c>
      <c r="AA130" s="278">
        <v>2132</v>
      </c>
      <c r="AB130" s="278">
        <v>92181</v>
      </c>
      <c r="AC130" s="279">
        <v>3414603</v>
      </c>
    </row>
    <row r="131" spans="2:29" s="53" customFormat="1" ht="40.15" customHeight="1" x14ac:dyDescent="0.3">
      <c r="B131" s="8">
        <v>43829</v>
      </c>
      <c r="C131" s="32">
        <v>2197.67</v>
      </c>
      <c r="D131" s="33">
        <v>11031</v>
      </c>
      <c r="E131" s="182">
        <v>669.83</v>
      </c>
      <c r="F131" s="181">
        <v>7644.59</v>
      </c>
      <c r="G131" s="11"/>
      <c r="H131" s="4"/>
      <c r="I131" s="4"/>
      <c r="J131" s="12"/>
      <c r="K131" s="310"/>
      <c r="L131" s="4"/>
      <c r="M131" s="310"/>
      <c r="N131" s="4"/>
      <c r="O131" s="11">
        <v>-3401</v>
      </c>
      <c r="P131" s="4">
        <v>1235</v>
      </c>
      <c r="Q131" s="12">
        <v>2042</v>
      </c>
      <c r="R131" s="11">
        <v>474</v>
      </c>
      <c r="S131" s="4">
        <v>-789</v>
      </c>
      <c r="T131" s="12">
        <v>356</v>
      </c>
      <c r="U131" s="10">
        <v>255</v>
      </c>
      <c r="V131" s="9">
        <v>-2919</v>
      </c>
      <c r="W131" s="10">
        <v>195</v>
      </c>
      <c r="X131" s="9">
        <v>264</v>
      </c>
      <c r="Y131" s="277">
        <v>273384</v>
      </c>
      <c r="Z131" s="278">
        <v>84966</v>
      </c>
      <c r="AA131" s="278">
        <v>2126</v>
      </c>
      <c r="AB131" s="278">
        <v>92133</v>
      </c>
      <c r="AC131" s="279">
        <v>3397140</v>
      </c>
    </row>
    <row r="132" spans="2:29" s="53" customFormat="1" ht="40.15" customHeight="1" x14ac:dyDescent="0.3">
      <c r="B132" s="8">
        <v>43832</v>
      </c>
      <c r="C132" s="32">
        <v>2175.17</v>
      </c>
      <c r="D132" s="33">
        <v>10946.65</v>
      </c>
      <c r="E132" s="182">
        <v>674.02</v>
      </c>
      <c r="F132" s="181">
        <v>7662.52</v>
      </c>
      <c r="G132" s="11"/>
      <c r="H132" s="4"/>
      <c r="I132" s="4"/>
      <c r="J132" s="12"/>
      <c r="K132" s="310"/>
      <c r="L132" s="4"/>
      <c r="M132" s="310"/>
      <c r="N132" s="4"/>
      <c r="O132" s="11">
        <v>-43</v>
      </c>
      <c r="P132" s="4">
        <v>5304</v>
      </c>
      <c r="Q132" s="12">
        <v>-5400</v>
      </c>
      <c r="R132" s="11">
        <v>-651</v>
      </c>
      <c r="S132" s="4">
        <v>1834</v>
      </c>
      <c r="T132" s="12">
        <v>-1170</v>
      </c>
      <c r="U132" s="10">
        <v>-982</v>
      </c>
      <c r="V132" s="9">
        <v>-1554</v>
      </c>
      <c r="W132" s="10">
        <v>-154</v>
      </c>
      <c r="X132" s="9">
        <v>-414</v>
      </c>
      <c r="Y132" s="277">
        <v>298599</v>
      </c>
      <c r="Z132" s="278">
        <v>85071</v>
      </c>
      <c r="AA132" s="278">
        <v>1670</v>
      </c>
      <c r="AB132" s="278">
        <v>92072</v>
      </c>
      <c r="AC132" s="279">
        <v>3348647</v>
      </c>
    </row>
    <row r="133" spans="2:29" s="53" customFormat="1" ht="40.15" customHeight="1" x14ac:dyDescent="0.3">
      <c r="B133" s="8">
        <v>43833</v>
      </c>
      <c r="C133" s="32">
        <v>2176.46</v>
      </c>
      <c r="D133" s="33">
        <v>10818.49</v>
      </c>
      <c r="E133" s="182">
        <v>669.93</v>
      </c>
      <c r="F133" s="181">
        <v>7610.83</v>
      </c>
      <c r="G133" s="11"/>
      <c r="H133" s="4"/>
      <c r="I133" s="4"/>
      <c r="J133" s="12"/>
      <c r="K133" s="310"/>
      <c r="L133" s="4"/>
      <c r="M133" s="310"/>
      <c r="N133" s="4"/>
      <c r="O133" s="11">
        <v>2622</v>
      </c>
      <c r="P133" s="4">
        <v>2737</v>
      </c>
      <c r="Q133" s="12">
        <v>-5238</v>
      </c>
      <c r="R133" s="11">
        <v>-1320</v>
      </c>
      <c r="S133" s="4">
        <v>2798</v>
      </c>
      <c r="T133" s="12">
        <v>-1464</v>
      </c>
      <c r="U133" s="10">
        <v>-205</v>
      </c>
      <c r="V133" s="9">
        <v>2421</v>
      </c>
      <c r="W133" s="10">
        <v>-104</v>
      </c>
      <c r="X133" s="9">
        <v>-1305</v>
      </c>
      <c r="Y133" s="277">
        <v>306665</v>
      </c>
      <c r="Z133" s="278">
        <v>83484</v>
      </c>
      <c r="AA133" s="278">
        <v>1563</v>
      </c>
      <c r="AB133" s="278">
        <v>92316</v>
      </c>
      <c r="AC133" s="279">
        <v>3362114</v>
      </c>
    </row>
    <row r="134" spans="2:29" s="53" customFormat="1" ht="40.15" customHeight="1" x14ac:dyDescent="0.3">
      <c r="B134" s="8">
        <v>43836</v>
      </c>
      <c r="C134" s="32">
        <v>2155.0700000000002</v>
      </c>
      <c r="D134" s="33">
        <v>10543.17</v>
      </c>
      <c r="E134" s="182">
        <v>655.30999999999995</v>
      </c>
      <c r="F134" s="181">
        <v>7361.48</v>
      </c>
      <c r="G134" s="11"/>
      <c r="H134" s="4"/>
      <c r="I134" s="4"/>
      <c r="J134" s="12"/>
      <c r="K134" s="310"/>
      <c r="L134" s="4"/>
      <c r="M134" s="310"/>
      <c r="N134" s="4"/>
      <c r="O134" s="11">
        <v>991</v>
      </c>
      <c r="P134" s="4">
        <v>2363</v>
      </c>
      <c r="Q134" s="12">
        <v>-3209</v>
      </c>
      <c r="R134" s="11">
        <v>-731</v>
      </c>
      <c r="S134" s="4">
        <v>2152</v>
      </c>
      <c r="T134" s="12">
        <v>-1473</v>
      </c>
      <c r="U134" s="10">
        <v>-114</v>
      </c>
      <c r="V134" s="9">
        <v>1431</v>
      </c>
      <c r="W134" s="10">
        <v>-87</v>
      </c>
      <c r="X134" s="9">
        <v>-890</v>
      </c>
      <c r="Y134" s="277">
        <v>279480</v>
      </c>
      <c r="Z134" s="278">
        <v>83017</v>
      </c>
      <c r="AA134" s="278">
        <v>1817</v>
      </c>
      <c r="AB134" s="278">
        <v>93769</v>
      </c>
      <c r="AC134" s="279">
        <v>3430541</v>
      </c>
    </row>
    <row r="135" spans="2:29" s="53" customFormat="1" ht="40.15" customHeight="1" x14ac:dyDescent="0.3">
      <c r="B135" s="8">
        <v>43837</v>
      </c>
      <c r="C135" s="32">
        <v>2175.54</v>
      </c>
      <c r="D135" s="33">
        <v>10738.97</v>
      </c>
      <c r="E135" s="182">
        <v>663.44</v>
      </c>
      <c r="F135" s="181">
        <v>7480.87</v>
      </c>
      <c r="G135" s="11"/>
      <c r="H135" s="4"/>
      <c r="I135" s="4"/>
      <c r="J135" s="12"/>
      <c r="K135" s="310"/>
      <c r="L135" s="4"/>
      <c r="M135" s="310"/>
      <c r="N135" s="4"/>
      <c r="O135" s="11">
        <v>1953</v>
      </c>
      <c r="P135" s="4">
        <v>-1678</v>
      </c>
      <c r="Q135" s="12">
        <v>-453</v>
      </c>
      <c r="R135" s="11">
        <v>-310</v>
      </c>
      <c r="S135" s="4">
        <v>536</v>
      </c>
      <c r="T135" s="12">
        <v>-189</v>
      </c>
      <c r="U135" s="10">
        <v>848</v>
      </c>
      <c r="V135" s="9">
        <v>1655</v>
      </c>
      <c r="W135" s="10">
        <v>-15</v>
      </c>
      <c r="X135" s="9">
        <v>-409</v>
      </c>
      <c r="Y135" s="277">
        <v>270384</v>
      </c>
      <c r="Z135" s="278">
        <v>85568</v>
      </c>
      <c r="AA135" s="278">
        <v>2006</v>
      </c>
      <c r="AB135" s="278">
        <v>94792</v>
      </c>
      <c r="AC135" s="279">
        <v>3504289</v>
      </c>
    </row>
    <row r="136" spans="2:29" s="53" customFormat="1" ht="40.15" customHeight="1" x14ac:dyDescent="0.3">
      <c r="B136" s="8">
        <v>43838</v>
      </c>
      <c r="C136" s="32">
        <v>2151.31</v>
      </c>
      <c r="D136" s="33">
        <v>10434.02</v>
      </c>
      <c r="E136" s="182">
        <v>640.94000000000005</v>
      </c>
      <c r="F136" s="181">
        <v>7170.6</v>
      </c>
      <c r="G136" s="11"/>
      <c r="H136" s="4"/>
      <c r="I136" s="4"/>
      <c r="J136" s="12"/>
      <c r="K136" s="310"/>
      <c r="L136" s="4"/>
      <c r="M136" s="310"/>
      <c r="N136" s="4"/>
      <c r="O136" s="11">
        <v>2683</v>
      </c>
      <c r="P136" s="4">
        <v>-191</v>
      </c>
      <c r="Q136" s="12">
        <v>-2399</v>
      </c>
      <c r="R136" s="11">
        <v>-407</v>
      </c>
      <c r="S136" s="4">
        <v>322</v>
      </c>
      <c r="T136" s="12">
        <v>83</v>
      </c>
      <c r="U136" s="10">
        <v>-566</v>
      </c>
      <c r="V136" s="9">
        <v>1491</v>
      </c>
      <c r="W136" s="10">
        <v>5</v>
      </c>
      <c r="X136" s="9">
        <v>-359</v>
      </c>
      <c r="Y136" s="277">
        <v>269139</v>
      </c>
      <c r="Z136" s="278">
        <v>87253</v>
      </c>
      <c r="AA136" s="278">
        <v>2202</v>
      </c>
      <c r="AB136" s="278">
        <v>95316</v>
      </c>
      <c r="AC136" s="279">
        <v>3521664</v>
      </c>
    </row>
    <row r="137" spans="2:29" s="53" customFormat="1" ht="40.15" customHeight="1" x14ac:dyDescent="0.3">
      <c r="B137" s="8">
        <v>43839</v>
      </c>
      <c r="C137" s="32">
        <v>2186.4499999999998</v>
      </c>
      <c r="D137" s="33">
        <v>10679.14</v>
      </c>
      <c r="E137" s="182">
        <v>666.09</v>
      </c>
      <c r="F137" s="181">
        <v>7415.93</v>
      </c>
      <c r="G137" s="11"/>
      <c r="H137" s="4"/>
      <c r="I137" s="4"/>
      <c r="J137" s="12"/>
      <c r="K137" s="310"/>
      <c r="L137" s="4"/>
      <c r="M137" s="310"/>
      <c r="N137" s="4"/>
      <c r="O137" s="11">
        <v>908</v>
      </c>
      <c r="P137" s="4">
        <v>1923</v>
      </c>
      <c r="Q137" s="12">
        <v>-2850</v>
      </c>
      <c r="R137" s="11">
        <v>1609</v>
      </c>
      <c r="S137" s="4">
        <v>-1801</v>
      </c>
      <c r="T137" s="12">
        <v>-75</v>
      </c>
      <c r="U137" s="10">
        <v>30</v>
      </c>
      <c r="V137" s="9">
        <v>2100</v>
      </c>
      <c r="W137" s="10">
        <v>-4</v>
      </c>
      <c r="X137" s="9">
        <v>1824</v>
      </c>
      <c r="Y137" s="280">
        <v>281540</v>
      </c>
      <c r="Z137" s="281">
        <v>85734</v>
      </c>
      <c r="AA137" s="278">
        <v>2063</v>
      </c>
      <c r="AB137" s="278">
        <v>95323</v>
      </c>
      <c r="AC137" s="288">
        <v>3530353</v>
      </c>
    </row>
    <row r="138" spans="2:29" s="53" customFormat="1" ht="40.15" customHeight="1" x14ac:dyDescent="0.3">
      <c r="B138" s="8">
        <v>43840</v>
      </c>
      <c r="C138" s="32">
        <v>2206.39</v>
      </c>
      <c r="D138" s="179">
        <v>10905.82</v>
      </c>
      <c r="E138" s="73">
        <v>673.03</v>
      </c>
      <c r="F138" s="180">
        <v>7520.27</v>
      </c>
      <c r="G138" s="11"/>
      <c r="H138" s="4"/>
      <c r="I138" s="4"/>
      <c r="J138" s="12"/>
      <c r="K138" s="310"/>
      <c r="L138" s="4"/>
      <c r="M138" s="310"/>
      <c r="N138" s="4"/>
      <c r="O138" s="11">
        <v>3785</v>
      </c>
      <c r="P138" s="4">
        <v>-231</v>
      </c>
      <c r="Q138" s="12">
        <v>-3635</v>
      </c>
      <c r="R138" s="11">
        <v>-558</v>
      </c>
      <c r="S138" s="4">
        <v>976</v>
      </c>
      <c r="T138" s="12">
        <v>-306</v>
      </c>
      <c r="U138" s="10">
        <v>-365</v>
      </c>
      <c r="V138" s="9">
        <v>3102</v>
      </c>
      <c r="W138" s="10">
        <v>-42</v>
      </c>
      <c r="X138" s="9">
        <v>-623</v>
      </c>
      <c r="Y138" s="280">
        <v>291714</v>
      </c>
      <c r="Z138" s="281">
        <v>85230</v>
      </c>
      <c r="AA138" s="278">
        <v>2201</v>
      </c>
      <c r="AB138" s="278">
        <v>94934</v>
      </c>
      <c r="AC138" s="288">
        <v>3534713</v>
      </c>
    </row>
    <row r="139" spans="2:29" s="53" customFormat="1" ht="40.15" customHeight="1" x14ac:dyDescent="0.3">
      <c r="B139" s="8">
        <v>43843</v>
      </c>
      <c r="C139" s="32">
        <v>2229.2600000000002</v>
      </c>
      <c r="D139" s="179">
        <v>11012.7</v>
      </c>
      <c r="E139" s="73">
        <v>679.22</v>
      </c>
      <c r="F139" s="180">
        <v>7613.67</v>
      </c>
      <c r="G139" s="11"/>
      <c r="H139" s="4"/>
      <c r="I139" s="4"/>
      <c r="J139" s="12"/>
      <c r="K139" s="310"/>
      <c r="L139" s="4"/>
      <c r="M139" s="310"/>
      <c r="N139" s="4"/>
      <c r="O139" s="11">
        <v>2574</v>
      </c>
      <c r="P139" s="4">
        <v>-491</v>
      </c>
      <c r="Q139" s="12">
        <v>-2148</v>
      </c>
      <c r="R139" s="11">
        <v>-250</v>
      </c>
      <c r="S139" s="4">
        <v>1187</v>
      </c>
      <c r="T139" s="12">
        <v>-715</v>
      </c>
      <c r="U139" s="10">
        <v>-305</v>
      </c>
      <c r="V139" s="9">
        <v>1420</v>
      </c>
      <c r="W139" s="10">
        <v>-7</v>
      </c>
      <c r="X139" s="9">
        <v>-475</v>
      </c>
      <c r="Y139" s="280">
        <v>276410</v>
      </c>
      <c r="Z139" s="281">
        <v>85090</v>
      </c>
      <c r="AA139" s="278">
        <v>1974</v>
      </c>
      <c r="AB139" s="278">
        <v>94596</v>
      </c>
      <c r="AC139" s="288">
        <v>3568144</v>
      </c>
    </row>
    <row r="140" spans="2:29" s="53" customFormat="1" ht="40.15" customHeight="1" x14ac:dyDescent="0.3">
      <c r="B140" s="8">
        <v>43844</v>
      </c>
      <c r="C140" s="32">
        <v>2238.88</v>
      </c>
      <c r="D140" s="179">
        <v>10904.63</v>
      </c>
      <c r="E140" s="73">
        <v>678.71</v>
      </c>
      <c r="F140" s="180">
        <v>7520.89</v>
      </c>
      <c r="G140" s="11"/>
      <c r="H140" s="4"/>
      <c r="I140" s="4"/>
      <c r="J140" s="12"/>
      <c r="K140" s="310"/>
      <c r="L140" s="4"/>
      <c r="M140" s="310"/>
      <c r="N140" s="4"/>
      <c r="O140" s="11">
        <v>2640</v>
      </c>
      <c r="P140" s="4">
        <v>1336</v>
      </c>
      <c r="Q140" s="12">
        <v>-4281</v>
      </c>
      <c r="R140" s="11">
        <v>-308</v>
      </c>
      <c r="S140" s="4">
        <v>1169</v>
      </c>
      <c r="T140" s="12">
        <v>-808</v>
      </c>
      <c r="U140" s="10">
        <v>162</v>
      </c>
      <c r="V140" s="9">
        <v>874</v>
      </c>
      <c r="W140" s="10">
        <v>14</v>
      </c>
      <c r="X140" s="9">
        <v>-515</v>
      </c>
      <c r="Y140" s="280">
        <v>279788</v>
      </c>
      <c r="Z140" s="281">
        <v>86038</v>
      </c>
      <c r="AA140" s="281">
        <v>1849</v>
      </c>
      <c r="AB140" s="281">
        <v>95432</v>
      </c>
      <c r="AC140" s="288">
        <v>3575373</v>
      </c>
    </row>
    <row r="141" spans="2:29" s="53" customFormat="1" ht="40.15" customHeight="1" x14ac:dyDescent="0.3">
      <c r="B141" s="8">
        <v>43845</v>
      </c>
      <c r="C141" s="32">
        <v>2230.98</v>
      </c>
      <c r="D141" s="179">
        <v>10874.81</v>
      </c>
      <c r="E141" s="73">
        <v>679.16</v>
      </c>
      <c r="F141" s="180">
        <v>7467.32</v>
      </c>
      <c r="G141" s="11"/>
      <c r="H141" s="4"/>
      <c r="I141" s="4"/>
      <c r="J141" s="12"/>
      <c r="K141" s="310"/>
      <c r="L141" s="4"/>
      <c r="M141" s="310"/>
      <c r="N141" s="4"/>
      <c r="O141" s="11">
        <v>-848</v>
      </c>
      <c r="P141" s="4">
        <v>3155</v>
      </c>
      <c r="Q141" s="12">
        <v>-2436</v>
      </c>
      <c r="R141" s="11">
        <v>-105</v>
      </c>
      <c r="S141" s="4">
        <v>1023</v>
      </c>
      <c r="T141" s="12">
        <v>-960</v>
      </c>
      <c r="U141" s="10">
        <v>-63</v>
      </c>
      <c r="V141" s="9">
        <v>822</v>
      </c>
      <c r="W141" s="10">
        <v>-24</v>
      </c>
      <c r="X141" s="9">
        <v>-246</v>
      </c>
      <c r="Y141" s="280">
        <v>283605</v>
      </c>
      <c r="Z141" s="281">
        <v>87055</v>
      </c>
      <c r="AA141" s="281">
        <v>1876</v>
      </c>
      <c r="AB141" s="281">
        <v>96445</v>
      </c>
      <c r="AC141" s="288">
        <v>3581888</v>
      </c>
    </row>
    <row r="142" spans="2:29" s="53" customFormat="1" ht="40.15" customHeight="1" x14ac:dyDescent="0.3">
      <c r="B142" s="8">
        <v>43846</v>
      </c>
      <c r="C142" s="32">
        <v>2248.0500000000002</v>
      </c>
      <c r="D142" s="179">
        <v>10950.14</v>
      </c>
      <c r="E142" s="73">
        <v>686.52</v>
      </c>
      <c r="F142" s="180">
        <v>7614.19</v>
      </c>
      <c r="G142" s="11"/>
      <c r="H142" s="4"/>
      <c r="I142" s="4"/>
      <c r="J142" s="12"/>
      <c r="K142" s="310"/>
      <c r="L142" s="4"/>
      <c r="M142" s="310"/>
      <c r="N142" s="4"/>
      <c r="O142" s="11">
        <v>-257</v>
      </c>
      <c r="P142" s="4">
        <v>2234</v>
      </c>
      <c r="Q142" s="12">
        <v>-2099</v>
      </c>
      <c r="R142" s="11">
        <v>13</v>
      </c>
      <c r="S142" s="4">
        <v>-232</v>
      </c>
      <c r="T142" s="12">
        <v>220</v>
      </c>
      <c r="U142" s="10">
        <v>-528</v>
      </c>
      <c r="V142" s="9">
        <v>698</v>
      </c>
      <c r="W142" s="10">
        <v>55</v>
      </c>
      <c r="X142" s="9">
        <v>-36</v>
      </c>
      <c r="Y142" s="280">
        <v>275710</v>
      </c>
      <c r="Z142" s="281">
        <v>86955</v>
      </c>
      <c r="AA142" s="281">
        <v>1897</v>
      </c>
      <c r="AB142" s="281">
        <v>96955</v>
      </c>
      <c r="AC142" s="288">
        <v>3603861</v>
      </c>
    </row>
    <row r="143" spans="2:29" s="53" customFormat="1" ht="40.15" customHeight="1" x14ac:dyDescent="0.3">
      <c r="B143" s="8">
        <v>43847</v>
      </c>
      <c r="C143" s="32">
        <v>2250.5700000000002</v>
      </c>
      <c r="D143" s="179">
        <v>10830.39</v>
      </c>
      <c r="E143" s="73">
        <v>688.41</v>
      </c>
      <c r="F143" s="180">
        <v>7561.11</v>
      </c>
      <c r="G143" s="11"/>
      <c r="H143" s="4"/>
      <c r="I143" s="4"/>
      <c r="J143" s="12"/>
      <c r="K143" s="310"/>
      <c r="L143" s="4"/>
      <c r="M143" s="310"/>
      <c r="N143" s="4"/>
      <c r="O143" s="11">
        <v>948</v>
      </c>
      <c r="P143" s="4">
        <v>1860</v>
      </c>
      <c r="Q143" s="12">
        <v>-2966</v>
      </c>
      <c r="R143" s="11">
        <v>106</v>
      </c>
      <c r="S143" s="4">
        <v>-211</v>
      </c>
      <c r="T143" s="12">
        <v>214</v>
      </c>
      <c r="U143" s="10">
        <v>-471</v>
      </c>
      <c r="V143" s="9">
        <v>932</v>
      </c>
      <c r="W143" s="10">
        <v>32</v>
      </c>
      <c r="X143" s="9">
        <v>-151</v>
      </c>
      <c r="Y143" s="280">
        <v>275459</v>
      </c>
      <c r="Z143" s="281">
        <v>86503</v>
      </c>
      <c r="AA143" s="281">
        <v>1939</v>
      </c>
      <c r="AB143" s="281">
        <v>97740</v>
      </c>
      <c r="AC143" s="288">
        <v>3602411</v>
      </c>
    </row>
    <row r="144" spans="2:29" s="53" customFormat="1" ht="40.15" customHeight="1" x14ac:dyDescent="0.3">
      <c r="B144" s="8">
        <v>43850</v>
      </c>
      <c r="C144" s="32">
        <v>2262.64</v>
      </c>
      <c r="D144" s="179">
        <v>10806.4</v>
      </c>
      <c r="E144" s="73">
        <v>683.47</v>
      </c>
      <c r="F144" s="180">
        <v>7604.66</v>
      </c>
      <c r="G144" s="11"/>
      <c r="H144" s="4"/>
      <c r="I144" s="4"/>
      <c r="J144" s="12"/>
      <c r="K144" s="310"/>
      <c r="L144" s="4"/>
      <c r="M144" s="310"/>
      <c r="N144" s="4"/>
      <c r="O144" s="11">
        <v>634</v>
      </c>
      <c r="P144" s="4">
        <v>-546</v>
      </c>
      <c r="Q144" s="12">
        <v>-278</v>
      </c>
      <c r="R144" s="11">
        <v>-735</v>
      </c>
      <c r="S144" s="4">
        <v>1547</v>
      </c>
      <c r="T144" s="12">
        <v>-770</v>
      </c>
      <c r="U144" s="10">
        <v>226</v>
      </c>
      <c r="V144" s="9">
        <v>1244</v>
      </c>
      <c r="W144" s="10">
        <v>-10</v>
      </c>
      <c r="X144" s="9">
        <v>-840</v>
      </c>
      <c r="Y144" s="280">
        <v>280321</v>
      </c>
      <c r="Z144" s="281">
        <v>86892</v>
      </c>
      <c r="AA144" s="281">
        <v>1994</v>
      </c>
      <c r="AB144" s="281">
        <v>98792</v>
      </c>
      <c r="AC144" s="288">
        <v>3583996</v>
      </c>
    </row>
    <row r="145" spans="2:29" s="53" customFormat="1" ht="40.15" customHeight="1" x14ac:dyDescent="0.3">
      <c r="B145" s="8">
        <v>43851</v>
      </c>
      <c r="C145" s="32">
        <v>2239.69</v>
      </c>
      <c r="D145" s="179">
        <v>10708.17</v>
      </c>
      <c r="E145" s="73">
        <v>676.52</v>
      </c>
      <c r="F145" s="180">
        <v>7466.68</v>
      </c>
      <c r="G145" s="11"/>
      <c r="H145" s="4"/>
      <c r="I145" s="4"/>
      <c r="J145" s="12"/>
      <c r="K145" s="310"/>
      <c r="L145" s="4"/>
      <c r="M145" s="310"/>
      <c r="N145" s="4"/>
      <c r="O145" s="11">
        <v>-2047</v>
      </c>
      <c r="P145" s="4">
        <v>3605</v>
      </c>
      <c r="Q145" s="12">
        <v>-1853</v>
      </c>
      <c r="R145" s="11">
        <v>-515</v>
      </c>
      <c r="S145" s="4">
        <v>1863</v>
      </c>
      <c r="T145" s="12">
        <v>-1318</v>
      </c>
      <c r="U145" s="10">
        <v>319</v>
      </c>
      <c r="V145" s="9">
        <v>-265</v>
      </c>
      <c r="W145" s="10">
        <v>7</v>
      </c>
      <c r="X145" s="9">
        <v>-853</v>
      </c>
      <c r="Y145" s="280">
        <v>276795</v>
      </c>
      <c r="Z145" s="281">
        <v>88876</v>
      </c>
      <c r="AA145" s="281">
        <v>1898</v>
      </c>
      <c r="AB145" s="281">
        <v>98925</v>
      </c>
      <c r="AC145" s="288">
        <v>3592652</v>
      </c>
    </row>
    <row r="146" spans="2:29" s="53" customFormat="1" ht="40.15" customHeight="1" x14ac:dyDescent="0.3">
      <c r="B146" s="8">
        <v>43852</v>
      </c>
      <c r="C146" s="32">
        <v>2267.25</v>
      </c>
      <c r="D146" s="179">
        <v>10991.04</v>
      </c>
      <c r="E146" s="73">
        <v>688.25</v>
      </c>
      <c r="F146" s="180">
        <v>7684.38</v>
      </c>
      <c r="G146" s="11"/>
      <c r="H146" s="4"/>
      <c r="I146" s="4"/>
      <c r="J146" s="12"/>
      <c r="K146" s="310"/>
      <c r="L146" s="4"/>
      <c r="M146" s="310"/>
      <c r="N146" s="4"/>
      <c r="O146" s="11">
        <v>-734</v>
      </c>
      <c r="P146" s="4">
        <v>-2182</v>
      </c>
      <c r="Q146" s="12">
        <v>2885</v>
      </c>
      <c r="R146" s="11">
        <v>656</v>
      </c>
      <c r="S146" s="4">
        <v>-1284</v>
      </c>
      <c r="T146" s="12">
        <v>725</v>
      </c>
      <c r="U146" s="10">
        <v>114</v>
      </c>
      <c r="V146" s="9">
        <v>172</v>
      </c>
      <c r="W146" s="10">
        <v>20</v>
      </c>
      <c r="X146" s="9">
        <v>644</v>
      </c>
      <c r="Y146" s="280">
        <v>277625</v>
      </c>
      <c r="Z146" s="281">
        <v>88759</v>
      </c>
      <c r="AA146" s="281">
        <v>1973</v>
      </c>
      <c r="AB146" s="281">
        <v>99505</v>
      </c>
      <c r="AC146" s="288">
        <v>3585595</v>
      </c>
    </row>
    <row r="147" spans="2:29" s="53" customFormat="1" ht="40.15" customHeight="1" x14ac:dyDescent="0.3">
      <c r="B147" s="8">
        <v>43853</v>
      </c>
      <c r="C147" s="32">
        <v>2246.13</v>
      </c>
      <c r="D147" s="179">
        <v>11240.92</v>
      </c>
      <c r="E147" s="73">
        <v>685.57</v>
      </c>
      <c r="F147" s="180">
        <v>7626.91</v>
      </c>
      <c r="G147" s="11"/>
      <c r="H147" s="4"/>
      <c r="I147" s="4"/>
      <c r="J147" s="12"/>
      <c r="K147" s="310"/>
      <c r="L147" s="4"/>
      <c r="M147" s="310"/>
      <c r="N147" s="4"/>
      <c r="O147" s="11">
        <v>-1333</v>
      </c>
      <c r="P147" s="4">
        <v>5813</v>
      </c>
      <c r="Q147" s="12">
        <v>-4795</v>
      </c>
      <c r="R147" s="11">
        <v>-553</v>
      </c>
      <c r="S147" s="4">
        <v>1777</v>
      </c>
      <c r="T147" s="12">
        <v>-1129</v>
      </c>
      <c r="U147" s="10">
        <v>-788</v>
      </c>
      <c r="V147" s="9">
        <v>-108</v>
      </c>
      <c r="W147" s="10">
        <v>-10</v>
      </c>
      <c r="X147" s="9">
        <v>-928</v>
      </c>
      <c r="Y147" s="280">
        <v>270330</v>
      </c>
      <c r="Z147" s="281">
        <v>88640</v>
      </c>
      <c r="AA147" s="281">
        <v>1981</v>
      </c>
      <c r="AB147" s="281">
        <v>99996</v>
      </c>
      <c r="AC147" s="288">
        <v>3567762</v>
      </c>
    </row>
    <row r="148" spans="2:29" s="53" customFormat="1" ht="40.15" customHeight="1" x14ac:dyDescent="0.3">
      <c r="B148" s="8">
        <v>43858</v>
      </c>
      <c r="C148" s="32">
        <v>2176.7199999999998</v>
      </c>
      <c r="D148" s="179">
        <v>11306.86</v>
      </c>
      <c r="E148" s="73">
        <v>664.7</v>
      </c>
      <c r="F148" s="180">
        <v>7564.49</v>
      </c>
      <c r="G148" s="11"/>
      <c r="H148" s="4"/>
      <c r="I148" s="4"/>
      <c r="J148" s="12"/>
      <c r="K148" s="310"/>
      <c r="L148" s="4"/>
      <c r="M148" s="310"/>
      <c r="N148" s="4"/>
      <c r="O148" s="11">
        <v>-5247</v>
      </c>
      <c r="P148" s="4">
        <v>6671</v>
      </c>
      <c r="Q148" s="12">
        <v>-1894</v>
      </c>
      <c r="R148" s="11">
        <v>-32</v>
      </c>
      <c r="S148" s="4">
        <v>1790</v>
      </c>
      <c r="T148" s="12">
        <v>-1628</v>
      </c>
      <c r="U148" s="10">
        <v>-359</v>
      </c>
      <c r="V148" s="9">
        <v>-3768</v>
      </c>
      <c r="W148" s="10">
        <v>-94</v>
      </c>
      <c r="X148" s="9">
        <v>-328</v>
      </c>
      <c r="Y148" s="280">
        <v>302212</v>
      </c>
      <c r="Z148" s="281">
        <v>88791</v>
      </c>
      <c r="AA148" s="281">
        <v>1692</v>
      </c>
      <c r="AB148" s="281">
        <v>100197</v>
      </c>
      <c r="AC148" s="288">
        <v>3538917</v>
      </c>
    </row>
    <row r="149" spans="2:29" s="53" customFormat="1" ht="40.15" customHeight="1" x14ac:dyDescent="0.3">
      <c r="B149" s="8">
        <v>43859</v>
      </c>
      <c r="C149" s="32">
        <v>2185.2800000000002</v>
      </c>
      <c r="D149" s="179">
        <v>11225.4</v>
      </c>
      <c r="E149" s="73">
        <v>670.18</v>
      </c>
      <c r="F149" s="180">
        <v>7550.47</v>
      </c>
      <c r="G149" s="11"/>
      <c r="H149" s="4"/>
      <c r="I149" s="4"/>
      <c r="J149" s="12"/>
      <c r="K149" s="310"/>
      <c r="L149" s="4"/>
      <c r="M149" s="310"/>
      <c r="N149" s="4"/>
      <c r="O149" s="11">
        <v>1011</v>
      </c>
      <c r="P149" s="4">
        <v>3726</v>
      </c>
      <c r="Q149" s="12">
        <v>-4976</v>
      </c>
      <c r="R149" s="11">
        <v>-379</v>
      </c>
      <c r="S149" s="4">
        <v>789</v>
      </c>
      <c r="T149" s="12">
        <v>-89</v>
      </c>
      <c r="U149" s="10">
        <v>-349</v>
      </c>
      <c r="V149" s="9">
        <v>134</v>
      </c>
      <c r="W149" s="10">
        <v>-1</v>
      </c>
      <c r="X149" s="9">
        <v>-660</v>
      </c>
      <c r="Y149" s="280">
        <v>292199</v>
      </c>
      <c r="Z149" s="281">
        <v>85971</v>
      </c>
      <c r="AA149" s="281">
        <v>1821</v>
      </c>
      <c r="AB149" s="281">
        <v>100926</v>
      </c>
      <c r="AC149" s="288">
        <v>3571359</v>
      </c>
    </row>
    <row r="150" spans="2:29" s="53" customFormat="1" ht="40.15" customHeight="1" x14ac:dyDescent="0.3">
      <c r="B150" s="8">
        <v>43860</v>
      </c>
      <c r="C150" s="32">
        <v>2148</v>
      </c>
      <c r="D150" s="179">
        <v>11125.18</v>
      </c>
      <c r="E150" s="73">
        <v>656.39</v>
      </c>
      <c r="F150" s="180">
        <v>7362.36</v>
      </c>
      <c r="G150" s="11"/>
      <c r="H150" s="4"/>
      <c r="I150" s="4"/>
      <c r="J150" s="12"/>
      <c r="K150" s="310"/>
      <c r="L150" s="4"/>
      <c r="M150" s="310"/>
      <c r="N150" s="4"/>
      <c r="O150" s="11">
        <v>-2787</v>
      </c>
      <c r="P150" s="4">
        <v>6632</v>
      </c>
      <c r="Q150" s="12">
        <v>-4427</v>
      </c>
      <c r="R150" s="11">
        <v>-837</v>
      </c>
      <c r="S150" s="4">
        <v>1777</v>
      </c>
      <c r="T150" s="12">
        <v>-830</v>
      </c>
      <c r="U150" s="10">
        <v>-192</v>
      </c>
      <c r="V150" s="9">
        <v>-2963</v>
      </c>
      <c r="W150" s="10">
        <v>12</v>
      </c>
      <c r="X150" s="9">
        <v>-1087</v>
      </c>
      <c r="Y150" s="280">
        <v>302230</v>
      </c>
      <c r="Z150" s="281">
        <v>85958</v>
      </c>
      <c r="AA150" s="281">
        <v>2524</v>
      </c>
      <c r="AB150" s="281">
        <v>101070</v>
      </c>
      <c r="AC150" s="288">
        <v>3570299</v>
      </c>
    </row>
    <row r="151" spans="2:29" s="53" customFormat="1" ht="40.15" customHeight="1" x14ac:dyDescent="0.3">
      <c r="B151" s="8">
        <v>43861</v>
      </c>
      <c r="C151" s="32">
        <v>2119.0100000000002</v>
      </c>
      <c r="D151" s="179">
        <v>10902.3</v>
      </c>
      <c r="E151" s="73">
        <v>642.48</v>
      </c>
      <c r="F151" s="180">
        <v>7167.4</v>
      </c>
      <c r="G151" s="11"/>
      <c r="H151" s="4"/>
      <c r="I151" s="4"/>
      <c r="J151" s="12"/>
      <c r="K151" s="310"/>
      <c r="L151" s="4"/>
      <c r="M151" s="310"/>
      <c r="N151" s="4"/>
      <c r="O151" s="11">
        <v>-4250</v>
      </c>
      <c r="P151" s="4">
        <v>2787</v>
      </c>
      <c r="Q151" s="12">
        <v>1716</v>
      </c>
      <c r="R151" s="11">
        <v>-140</v>
      </c>
      <c r="S151" s="4">
        <v>-124</v>
      </c>
      <c r="T151" s="12">
        <v>410</v>
      </c>
      <c r="U151" s="10">
        <v>622</v>
      </c>
      <c r="V151" s="9">
        <v>-2415</v>
      </c>
      <c r="W151" s="10">
        <v>29</v>
      </c>
      <c r="X151" s="9">
        <v>-311</v>
      </c>
      <c r="Y151" s="280">
        <v>287192</v>
      </c>
      <c r="Z151" s="281">
        <v>83797</v>
      </c>
      <c r="AA151" s="281">
        <v>2213</v>
      </c>
      <c r="AB151" s="281">
        <v>100806</v>
      </c>
      <c r="AC151" s="288">
        <v>3563729</v>
      </c>
    </row>
    <row r="152" spans="2:29" s="53" customFormat="1" ht="40.15" customHeight="1" x14ac:dyDescent="0.3">
      <c r="B152" s="8">
        <v>43864</v>
      </c>
      <c r="C152" s="32">
        <v>2118.88</v>
      </c>
      <c r="D152" s="179">
        <v>10850.35</v>
      </c>
      <c r="E152" s="73">
        <v>646.85</v>
      </c>
      <c r="F152" s="180">
        <v>7116.75</v>
      </c>
      <c r="G152" s="11"/>
      <c r="H152" s="4"/>
      <c r="I152" s="4"/>
      <c r="J152" s="12"/>
      <c r="K152" s="310"/>
      <c r="L152" s="4"/>
      <c r="M152" s="310"/>
      <c r="N152" s="4"/>
      <c r="O152" s="11">
        <v>-3079</v>
      </c>
      <c r="P152" s="4">
        <v>1180</v>
      </c>
      <c r="Q152" s="12">
        <v>1697</v>
      </c>
      <c r="R152" s="11">
        <v>1539</v>
      </c>
      <c r="S152" s="4">
        <v>-2292</v>
      </c>
      <c r="T152" s="12">
        <v>745</v>
      </c>
      <c r="U152" s="10">
        <v>-256</v>
      </c>
      <c r="V152" s="9">
        <v>-429</v>
      </c>
      <c r="W152" s="10">
        <v>4</v>
      </c>
      <c r="X152" s="9">
        <v>1754</v>
      </c>
      <c r="Y152" s="280">
        <v>312414</v>
      </c>
      <c r="Z152" s="281">
        <v>83904</v>
      </c>
      <c r="AA152" s="281">
        <v>2500</v>
      </c>
      <c r="AB152" s="281">
        <v>100380</v>
      </c>
      <c r="AC152" s="288">
        <v>3574488</v>
      </c>
    </row>
    <row r="153" spans="2:29" s="53" customFormat="1" ht="40.15" customHeight="1" x14ac:dyDescent="0.3">
      <c r="B153" s="8">
        <v>43865</v>
      </c>
      <c r="C153" s="32">
        <v>2157.9</v>
      </c>
      <c r="D153" s="179">
        <v>11038.07</v>
      </c>
      <c r="E153" s="73">
        <v>661.24</v>
      </c>
      <c r="F153" s="180">
        <v>7321.67</v>
      </c>
      <c r="G153" s="11"/>
      <c r="H153" s="4"/>
      <c r="I153" s="4"/>
      <c r="J153" s="12"/>
      <c r="K153" s="310"/>
      <c r="L153" s="4"/>
      <c r="M153" s="310"/>
      <c r="N153" s="4"/>
      <c r="O153" s="11">
        <v>4862</v>
      </c>
      <c r="P153" s="4">
        <v>2026</v>
      </c>
      <c r="Q153" s="12">
        <v>-7019</v>
      </c>
      <c r="R153" s="11">
        <v>-327</v>
      </c>
      <c r="S153" s="4">
        <v>907</v>
      </c>
      <c r="T153" s="12">
        <v>-550</v>
      </c>
      <c r="U153" s="10">
        <v>-766</v>
      </c>
      <c r="V153" s="9">
        <v>2197</v>
      </c>
      <c r="W153" s="10">
        <v>-4</v>
      </c>
      <c r="X153" s="9">
        <v>-196</v>
      </c>
      <c r="Y153" s="280">
        <v>295070</v>
      </c>
      <c r="Z153" s="281">
        <v>83565</v>
      </c>
      <c r="AA153" s="281">
        <v>2334</v>
      </c>
      <c r="AB153" s="281">
        <v>99149</v>
      </c>
      <c r="AC153" s="288">
        <v>3658003</v>
      </c>
    </row>
    <row r="154" spans="2:29" s="53" customFormat="1" ht="40.15" customHeight="1" x14ac:dyDescent="0.3">
      <c r="B154" s="8">
        <v>43866</v>
      </c>
      <c r="C154" s="32">
        <v>2165.63</v>
      </c>
      <c r="D154" s="179">
        <v>10980.48</v>
      </c>
      <c r="E154" s="73">
        <v>661.32</v>
      </c>
      <c r="F154" s="180">
        <v>7338.84</v>
      </c>
      <c r="G154" s="11"/>
      <c r="H154" s="4"/>
      <c r="I154" s="4"/>
      <c r="J154" s="12"/>
      <c r="K154" s="310"/>
      <c r="L154" s="4"/>
      <c r="M154" s="310"/>
      <c r="N154" s="4"/>
      <c r="O154" s="11">
        <v>4601</v>
      </c>
      <c r="P154" s="4">
        <v>4340</v>
      </c>
      <c r="Q154" s="12">
        <v>-9082</v>
      </c>
      <c r="R154" s="11">
        <v>-422</v>
      </c>
      <c r="S154" s="4">
        <v>1242</v>
      </c>
      <c r="T154" s="12">
        <v>-735</v>
      </c>
      <c r="U154" s="10">
        <v>-477</v>
      </c>
      <c r="V154" s="9">
        <v>2741</v>
      </c>
      <c r="W154" s="10">
        <v>-1</v>
      </c>
      <c r="X154" s="9">
        <v>-718</v>
      </c>
      <c r="Y154" s="280">
        <v>291607</v>
      </c>
      <c r="Z154" s="281">
        <v>84482</v>
      </c>
      <c r="AA154" s="281">
        <v>2092</v>
      </c>
      <c r="AB154" s="281">
        <v>98182</v>
      </c>
      <c r="AC154" s="288">
        <v>3690179</v>
      </c>
    </row>
    <row r="155" spans="2:29" s="53" customFormat="1" ht="40.15" customHeight="1" x14ac:dyDescent="0.3">
      <c r="B155" s="8">
        <v>43867</v>
      </c>
      <c r="C155" s="32">
        <v>2227.94</v>
      </c>
      <c r="D155" s="179">
        <v>11515.12</v>
      </c>
      <c r="E155" s="73">
        <v>672.69</v>
      </c>
      <c r="F155" s="180">
        <v>7487.07</v>
      </c>
      <c r="G155" s="11"/>
      <c r="H155" s="4"/>
      <c r="I155" s="4"/>
      <c r="J155" s="12"/>
      <c r="K155" s="310"/>
      <c r="L155" s="4"/>
      <c r="M155" s="310"/>
      <c r="N155" s="4"/>
      <c r="O155" s="11">
        <v>1523</v>
      </c>
      <c r="P155" s="4">
        <v>-6880</v>
      </c>
      <c r="Q155" s="12">
        <v>5167</v>
      </c>
      <c r="R155" s="11">
        <v>657</v>
      </c>
      <c r="S155" s="4">
        <v>-234</v>
      </c>
      <c r="T155" s="12">
        <v>-411</v>
      </c>
      <c r="U155" s="10">
        <v>794</v>
      </c>
      <c r="V155" s="9">
        <v>2212</v>
      </c>
      <c r="W155" s="10">
        <v>-1</v>
      </c>
      <c r="X155" s="9">
        <v>444</v>
      </c>
      <c r="Y155" s="280">
        <v>289056</v>
      </c>
      <c r="Z155" s="281">
        <v>87811</v>
      </c>
      <c r="AA155" s="281">
        <v>1862</v>
      </c>
      <c r="AB155" s="281">
        <v>98532</v>
      </c>
      <c r="AC155" s="288">
        <v>3721817</v>
      </c>
    </row>
    <row r="156" spans="2:29" s="53" customFormat="1" ht="40.15" customHeight="1" x14ac:dyDescent="0.3">
      <c r="B156" s="8">
        <v>43868</v>
      </c>
      <c r="C156" s="32">
        <v>2211.9499999999998</v>
      </c>
      <c r="D156" s="179">
        <v>11460.04</v>
      </c>
      <c r="E156" s="73">
        <v>672.63</v>
      </c>
      <c r="F156" s="180">
        <v>7519.27</v>
      </c>
      <c r="G156" s="11"/>
      <c r="H156" s="4"/>
      <c r="I156" s="4"/>
      <c r="J156" s="12"/>
      <c r="K156" s="310"/>
      <c r="L156" s="4"/>
      <c r="M156" s="310"/>
      <c r="N156" s="4"/>
      <c r="O156" s="11">
        <v>252</v>
      </c>
      <c r="P156" s="4">
        <v>3916</v>
      </c>
      <c r="Q156" s="12">
        <v>-4659</v>
      </c>
      <c r="R156" s="11">
        <v>-592</v>
      </c>
      <c r="S156" s="4">
        <v>1502</v>
      </c>
      <c r="T156" s="12">
        <v>-902</v>
      </c>
      <c r="U156" s="10">
        <v>-649</v>
      </c>
      <c r="V156" s="9">
        <v>-290</v>
      </c>
      <c r="W156" s="10">
        <v>-39</v>
      </c>
      <c r="X156" s="9">
        <v>-644</v>
      </c>
      <c r="Y156" s="280">
        <v>286228</v>
      </c>
      <c r="Z156" s="281">
        <v>87591</v>
      </c>
      <c r="AA156" s="281">
        <v>1865</v>
      </c>
      <c r="AB156" s="281">
        <v>99415</v>
      </c>
      <c r="AC156" s="288">
        <v>3735429</v>
      </c>
    </row>
    <row r="157" spans="2:29" s="53" customFormat="1" ht="40.15" customHeight="1" x14ac:dyDescent="0.3">
      <c r="B157" s="8">
        <v>43871</v>
      </c>
      <c r="C157" s="32">
        <v>2201.0700000000002</v>
      </c>
      <c r="D157" s="179">
        <v>11591.31</v>
      </c>
      <c r="E157" s="73">
        <v>676.07</v>
      </c>
      <c r="F157" s="180">
        <v>7571.37</v>
      </c>
      <c r="G157" s="11"/>
      <c r="H157" s="4"/>
      <c r="I157" s="4"/>
      <c r="J157" s="12"/>
      <c r="K157" s="310"/>
      <c r="L157" s="4"/>
      <c r="M157" s="310"/>
      <c r="N157" s="4"/>
      <c r="O157" s="11">
        <v>-3036</v>
      </c>
      <c r="P157" s="4">
        <v>4354</v>
      </c>
      <c r="Q157" s="12">
        <v>-1650</v>
      </c>
      <c r="R157" s="11">
        <v>-543</v>
      </c>
      <c r="S157" s="4">
        <v>963</v>
      </c>
      <c r="T157" s="12">
        <v>-266</v>
      </c>
      <c r="U157" s="10">
        <v>270</v>
      </c>
      <c r="V157" s="9">
        <v>-944</v>
      </c>
      <c r="W157" s="10">
        <v>-7</v>
      </c>
      <c r="X157" s="9">
        <v>-392</v>
      </c>
      <c r="Y157" s="280">
        <v>304710</v>
      </c>
      <c r="Z157" s="281">
        <v>86777</v>
      </c>
      <c r="AA157" s="281">
        <v>1903</v>
      </c>
      <c r="AB157" s="281">
        <v>99411</v>
      </c>
      <c r="AC157" s="288">
        <v>3751531</v>
      </c>
    </row>
    <row r="158" spans="2:29" s="53" customFormat="1" ht="40.15" customHeight="1" x14ac:dyDescent="0.3">
      <c r="B158" s="8">
        <v>43872</v>
      </c>
      <c r="C158" s="32">
        <v>2223.12</v>
      </c>
      <c r="D158" s="179">
        <v>11585.66</v>
      </c>
      <c r="E158" s="73">
        <v>682.34</v>
      </c>
      <c r="F158" s="180">
        <v>7578.01</v>
      </c>
      <c r="G158" s="11"/>
      <c r="H158" s="4"/>
      <c r="I158" s="4"/>
      <c r="J158" s="12"/>
      <c r="K158" s="310"/>
      <c r="L158" s="4"/>
      <c r="M158" s="310"/>
      <c r="N158" s="4"/>
      <c r="O158" s="11">
        <v>-940</v>
      </c>
      <c r="P158" s="4">
        <v>-2203</v>
      </c>
      <c r="Q158" s="12">
        <v>3182</v>
      </c>
      <c r="R158" s="11">
        <v>150</v>
      </c>
      <c r="S158" s="4">
        <v>3</v>
      </c>
      <c r="T158" s="12">
        <v>-61</v>
      </c>
      <c r="U158" s="10">
        <v>218</v>
      </c>
      <c r="V158" s="9">
        <v>49</v>
      </c>
      <c r="W158" s="10">
        <v>18</v>
      </c>
      <c r="X158" s="9">
        <v>300</v>
      </c>
      <c r="Y158" s="280">
        <v>286003</v>
      </c>
      <c r="Z158" s="281">
        <v>87238</v>
      </c>
      <c r="AA158" s="281">
        <v>1869</v>
      </c>
      <c r="AB158" s="281">
        <v>100851</v>
      </c>
      <c r="AC158" s="288">
        <v>3763410</v>
      </c>
    </row>
    <row r="159" spans="2:29" s="53" customFormat="1" ht="40.15" customHeight="1" x14ac:dyDescent="0.3">
      <c r="B159" s="8">
        <v>43873</v>
      </c>
      <c r="C159" s="32">
        <v>2238.38</v>
      </c>
      <c r="D159" s="179">
        <v>11602.54</v>
      </c>
      <c r="E159" s="73">
        <v>686.59</v>
      </c>
      <c r="F159" s="180">
        <v>7547.89</v>
      </c>
      <c r="G159" s="11"/>
      <c r="H159" s="4"/>
      <c r="I159" s="4"/>
      <c r="J159" s="12"/>
      <c r="K159" s="310"/>
      <c r="L159" s="4"/>
      <c r="M159" s="310"/>
      <c r="N159" s="4"/>
      <c r="O159" s="11">
        <v>-2174</v>
      </c>
      <c r="P159" s="4">
        <v>460</v>
      </c>
      <c r="Q159" s="12">
        <v>1488</v>
      </c>
      <c r="R159" s="11">
        <v>-84</v>
      </c>
      <c r="S159" s="4">
        <v>199</v>
      </c>
      <c r="T159" s="12">
        <v>-55</v>
      </c>
      <c r="U159" s="10">
        <v>-4</v>
      </c>
      <c r="V159" s="9">
        <v>-90</v>
      </c>
      <c r="W159" s="10">
        <v>-7</v>
      </c>
      <c r="X159" s="9">
        <v>-159</v>
      </c>
      <c r="Y159" s="280">
        <v>283694</v>
      </c>
      <c r="Z159" s="281">
        <v>87426</v>
      </c>
      <c r="AA159" s="281">
        <v>1935</v>
      </c>
      <c r="AB159" s="281">
        <v>101821</v>
      </c>
      <c r="AC159" s="288">
        <v>3769884</v>
      </c>
    </row>
    <row r="160" spans="2:29" s="53" customFormat="1" ht="40.15" customHeight="1" x14ac:dyDescent="0.3">
      <c r="B160" s="8">
        <v>43874</v>
      </c>
      <c r="C160" s="32">
        <v>2232.96</v>
      </c>
      <c r="D160" s="179">
        <v>11641.82</v>
      </c>
      <c r="E160" s="73">
        <v>687.61</v>
      </c>
      <c r="F160" s="180">
        <v>7500.2</v>
      </c>
      <c r="G160" s="11"/>
      <c r="H160" s="4"/>
      <c r="I160" s="4"/>
      <c r="J160" s="12"/>
      <c r="K160" s="310"/>
      <c r="L160" s="4"/>
      <c r="M160" s="310"/>
      <c r="N160" s="4"/>
      <c r="O160" s="11">
        <v>2768</v>
      </c>
      <c r="P160" s="4">
        <v>-38</v>
      </c>
      <c r="Q160" s="12">
        <v>-1458</v>
      </c>
      <c r="R160" s="11">
        <v>-637</v>
      </c>
      <c r="S160" s="4">
        <v>1735</v>
      </c>
      <c r="T160" s="12">
        <v>-962</v>
      </c>
      <c r="U160" s="10">
        <v>-654</v>
      </c>
      <c r="V160" s="9">
        <v>1424</v>
      </c>
      <c r="W160" s="10">
        <v>-32</v>
      </c>
      <c r="X160" s="9">
        <v>-956</v>
      </c>
      <c r="Y160" s="280">
        <v>301122</v>
      </c>
      <c r="Z160" s="281">
        <v>86650</v>
      </c>
      <c r="AA160" s="281">
        <v>1789</v>
      </c>
      <c r="AB160" s="281">
        <v>102313</v>
      </c>
      <c r="AC160" s="288">
        <v>3793814</v>
      </c>
    </row>
    <row r="161" spans="2:29" s="53" customFormat="1" ht="40.15" customHeight="1" x14ac:dyDescent="0.3">
      <c r="B161" s="8">
        <v>43875</v>
      </c>
      <c r="C161" s="32">
        <v>2243.59</v>
      </c>
      <c r="D161" s="179">
        <v>11665.15</v>
      </c>
      <c r="E161" s="73">
        <v>688.91</v>
      </c>
      <c r="F161" s="180">
        <v>7471.35</v>
      </c>
      <c r="G161" s="11"/>
      <c r="H161" s="4"/>
      <c r="I161" s="4"/>
      <c r="J161" s="12"/>
      <c r="K161" s="310"/>
      <c r="L161" s="4"/>
      <c r="M161" s="310"/>
      <c r="N161" s="4"/>
      <c r="O161" s="11">
        <v>936</v>
      </c>
      <c r="P161" s="4">
        <v>-11</v>
      </c>
      <c r="Q161" s="12">
        <v>-1095</v>
      </c>
      <c r="R161" s="11">
        <v>319</v>
      </c>
      <c r="S161" s="4">
        <v>129</v>
      </c>
      <c r="T161" s="12">
        <v>-353</v>
      </c>
      <c r="U161" s="10">
        <v>75</v>
      </c>
      <c r="V161" s="9">
        <v>315</v>
      </c>
      <c r="W161" s="10">
        <v>1</v>
      </c>
      <c r="X161" s="9">
        <v>250</v>
      </c>
      <c r="Y161" s="280">
        <v>283212</v>
      </c>
      <c r="Z161" s="281">
        <v>85979</v>
      </c>
      <c r="AA161" s="281">
        <v>1862</v>
      </c>
      <c r="AB161" s="281">
        <v>102950</v>
      </c>
      <c r="AC161" s="288">
        <v>3772933</v>
      </c>
    </row>
    <row r="162" spans="2:29" s="53" customFormat="1" ht="40.15" customHeight="1" x14ac:dyDescent="0.3">
      <c r="B162" s="8">
        <v>43878</v>
      </c>
      <c r="C162" s="32">
        <v>2242.17</v>
      </c>
      <c r="D162" s="179">
        <v>11645.08</v>
      </c>
      <c r="E162" s="73">
        <v>692.59</v>
      </c>
      <c r="F162" s="180">
        <v>7428.47</v>
      </c>
      <c r="G162" s="11"/>
      <c r="H162" s="4"/>
      <c r="I162" s="4"/>
      <c r="J162" s="12"/>
      <c r="K162" s="310"/>
      <c r="L162" s="4"/>
      <c r="M162" s="310"/>
      <c r="N162" s="4"/>
      <c r="O162" s="11">
        <v>-2293</v>
      </c>
      <c r="P162" s="4">
        <v>1959</v>
      </c>
      <c r="Q162" s="12">
        <v>99</v>
      </c>
      <c r="R162" s="11">
        <v>-338</v>
      </c>
      <c r="S162" s="4">
        <v>850</v>
      </c>
      <c r="T162" s="12">
        <v>-349</v>
      </c>
      <c r="U162" s="10">
        <v>269</v>
      </c>
      <c r="V162" s="9">
        <v>-519</v>
      </c>
      <c r="W162" s="10">
        <v>-76</v>
      </c>
      <c r="X162" s="9">
        <v>-369</v>
      </c>
      <c r="Y162" s="280">
        <v>287546</v>
      </c>
      <c r="Z162" s="281">
        <v>85756</v>
      </c>
      <c r="AA162" s="281">
        <v>2168</v>
      </c>
      <c r="AB162" s="281">
        <v>103510</v>
      </c>
      <c r="AC162" s="288">
        <v>3776288</v>
      </c>
    </row>
    <row r="163" spans="2:29" s="53" customFormat="1" ht="40.15" customHeight="1" x14ac:dyDescent="0.3">
      <c r="B163" s="8">
        <v>43879</v>
      </c>
      <c r="C163" s="32">
        <v>2208.88</v>
      </c>
      <c r="D163" s="179">
        <v>11538.71</v>
      </c>
      <c r="E163" s="73">
        <v>682.92</v>
      </c>
      <c r="F163" s="180">
        <v>7381.38</v>
      </c>
      <c r="G163" s="11"/>
      <c r="H163" s="4"/>
      <c r="I163" s="4"/>
      <c r="J163" s="12"/>
      <c r="K163" s="310"/>
      <c r="L163" s="4"/>
      <c r="M163" s="310"/>
      <c r="N163" s="4"/>
      <c r="O163" s="11">
        <v>-3054</v>
      </c>
      <c r="P163" s="4">
        <v>7670</v>
      </c>
      <c r="Q163" s="12">
        <v>-3125</v>
      </c>
      <c r="R163" s="11">
        <v>-1250</v>
      </c>
      <c r="S163" s="4">
        <v>2629</v>
      </c>
      <c r="T163" s="12">
        <v>-1394</v>
      </c>
      <c r="U163" s="10">
        <v>-699</v>
      </c>
      <c r="V163" s="9">
        <v>-846</v>
      </c>
      <c r="W163" s="10">
        <v>-215</v>
      </c>
      <c r="X163" s="9">
        <v>-1184</v>
      </c>
      <c r="Y163" s="280">
        <v>290304</v>
      </c>
      <c r="Z163" s="281">
        <v>88045</v>
      </c>
      <c r="AA163" s="281">
        <v>1968</v>
      </c>
      <c r="AB163" s="281">
        <v>104052</v>
      </c>
      <c r="AC163" s="288">
        <v>3794337</v>
      </c>
    </row>
    <row r="164" spans="2:29" s="53" customFormat="1" ht="40.15" customHeight="1" x14ac:dyDescent="0.3">
      <c r="B164" s="8">
        <v>43880</v>
      </c>
      <c r="C164" s="32">
        <v>2210.34</v>
      </c>
      <c r="D164" s="179">
        <v>11445.83</v>
      </c>
      <c r="E164" s="73">
        <v>684.78</v>
      </c>
      <c r="F164" s="180">
        <v>7486.15</v>
      </c>
      <c r="G164" s="11"/>
      <c r="H164" s="4"/>
      <c r="I164" s="4"/>
      <c r="J164" s="12"/>
      <c r="K164" s="310"/>
      <c r="L164" s="4"/>
      <c r="M164" s="310"/>
      <c r="N164" s="4"/>
      <c r="O164" s="11">
        <v>-2203</v>
      </c>
      <c r="P164" s="4">
        <v>1600</v>
      </c>
      <c r="Q164" s="12">
        <v>67</v>
      </c>
      <c r="R164" s="11">
        <v>485</v>
      </c>
      <c r="S164" s="4">
        <v>-107</v>
      </c>
      <c r="T164" s="12">
        <v>-409</v>
      </c>
      <c r="U164" s="10">
        <v>344</v>
      </c>
      <c r="V164" s="9">
        <v>-147</v>
      </c>
      <c r="W164" s="10">
        <v>15</v>
      </c>
      <c r="X164" s="9">
        <v>410</v>
      </c>
      <c r="Y164" s="280">
        <v>289156</v>
      </c>
      <c r="Z164" s="281">
        <v>86409</v>
      </c>
      <c r="AA164" s="281">
        <v>1999</v>
      </c>
      <c r="AB164" s="281">
        <v>104627</v>
      </c>
      <c r="AC164" s="288">
        <v>3787139</v>
      </c>
    </row>
    <row r="165" spans="2:29" s="53" customFormat="1" ht="40.15" customHeight="1" x14ac:dyDescent="0.3">
      <c r="B165" s="8">
        <v>43881</v>
      </c>
      <c r="C165" s="32">
        <v>2195.5</v>
      </c>
      <c r="D165" s="179">
        <v>11299.12</v>
      </c>
      <c r="E165" s="73">
        <v>681.66</v>
      </c>
      <c r="F165" s="180">
        <v>7433.42</v>
      </c>
      <c r="G165" s="11"/>
      <c r="H165" s="4"/>
      <c r="I165" s="4"/>
      <c r="J165" s="12"/>
      <c r="K165" s="310"/>
      <c r="L165" s="4"/>
      <c r="M165" s="310"/>
      <c r="N165" s="4"/>
      <c r="O165" s="11">
        <v>1116</v>
      </c>
      <c r="P165" s="4">
        <v>1924</v>
      </c>
      <c r="Q165" s="12">
        <v>-2868</v>
      </c>
      <c r="R165" s="11">
        <v>-189</v>
      </c>
      <c r="S165" s="4">
        <v>771</v>
      </c>
      <c r="T165" s="12">
        <v>-429</v>
      </c>
      <c r="U165" s="10">
        <v>-910</v>
      </c>
      <c r="V165" s="9">
        <v>-805</v>
      </c>
      <c r="W165" s="10">
        <v>14</v>
      </c>
      <c r="X165" s="9">
        <v>-356</v>
      </c>
      <c r="Y165" s="280">
        <v>286180</v>
      </c>
      <c r="Z165" s="281">
        <v>87140</v>
      </c>
      <c r="AA165" s="281">
        <v>2157</v>
      </c>
      <c r="AB165" s="281">
        <v>105141</v>
      </c>
      <c r="AC165" s="288">
        <v>3787139</v>
      </c>
    </row>
    <row r="166" spans="2:29" s="53" customFormat="1" ht="40.15" customHeight="1" x14ac:dyDescent="0.3">
      <c r="B166" s="8">
        <v>43882</v>
      </c>
      <c r="C166" s="32">
        <v>2162.84</v>
      </c>
      <c r="D166" s="179">
        <v>11086.86</v>
      </c>
      <c r="E166" s="73">
        <v>667.99</v>
      </c>
      <c r="F166" s="180">
        <v>7280.25</v>
      </c>
      <c r="G166" s="11"/>
      <c r="H166" s="4"/>
      <c r="I166" s="4"/>
      <c r="J166" s="12"/>
      <c r="K166" s="310"/>
      <c r="L166" s="4"/>
      <c r="M166" s="310"/>
      <c r="N166" s="4"/>
      <c r="O166" s="11">
        <v>2179</v>
      </c>
      <c r="P166" s="4">
        <v>2837</v>
      </c>
      <c r="Q166" s="12">
        <v>-3397</v>
      </c>
      <c r="R166" s="11">
        <v>-189</v>
      </c>
      <c r="S166" s="4">
        <v>1135</v>
      </c>
      <c r="T166" s="12">
        <v>-713</v>
      </c>
      <c r="U166" s="10">
        <v>-230</v>
      </c>
      <c r="V166" s="9">
        <v>572</v>
      </c>
      <c r="W166" s="10">
        <v>-19</v>
      </c>
      <c r="X166" s="9">
        <v>-410</v>
      </c>
      <c r="Y166" s="280">
        <v>285916</v>
      </c>
      <c r="Z166" s="281">
        <v>88267</v>
      </c>
      <c r="AA166" s="281">
        <v>2181</v>
      </c>
      <c r="AB166" s="281">
        <v>105163</v>
      </c>
      <c r="AC166" s="288">
        <v>3778813</v>
      </c>
    </row>
    <row r="167" spans="2:29" s="53" customFormat="1" ht="40.15" customHeight="1" x14ac:dyDescent="0.3">
      <c r="B167" s="8">
        <v>43885</v>
      </c>
      <c r="C167" s="32">
        <v>2079.04</v>
      </c>
      <c r="D167" s="179">
        <v>10568.29</v>
      </c>
      <c r="E167" s="73">
        <v>639.29</v>
      </c>
      <c r="F167" s="180">
        <v>6976.17</v>
      </c>
      <c r="G167" s="11"/>
      <c r="H167" s="4"/>
      <c r="I167" s="4"/>
      <c r="J167" s="12"/>
      <c r="K167" s="310"/>
      <c r="L167" s="4"/>
      <c r="M167" s="310"/>
      <c r="N167" s="4"/>
      <c r="O167" s="11">
        <v>-7815</v>
      </c>
      <c r="P167" s="4">
        <v>6084</v>
      </c>
      <c r="Q167" s="12">
        <v>712</v>
      </c>
      <c r="R167" s="11">
        <v>432</v>
      </c>
      <c r="S167" s="4">
        <v>-305</v>
      </c>
      <c r="T167" s="12">
        <v>-27</v>
      </c>
      <c r="U167" s="10">
        <v>-101</v>
      </c>
      <c r="V167" s="9">
        <v>-3459</v>
      </c>
      <c r="W167" s="10">
        <v>14</v>
      </c>
      <c r="X167" s="9">
        <v>467</v>
      </c>
      <c r="Y167" s="280">
        <v>301229</v>
      </c>
      <c r="Z167" s="281">
        <v>91441</v>
      </c>
      <c r="AA167" s="281">
        <v>2240</v>
      </c>
      <c r="AB167" s="281">
        <v>105436</v>
      </c>
      <c r="AC167" s="288">
        <v>3749004</v>
      </c>
    </row>
    <row r="168" spans="2:29" s="53" customFormat="1" ht="40.15" customHeight="1" x14ac:dyDescent="0.3">
      <c r="B168" s="8">
        <v>43886</v>
      </c>
      <c r="C168" s="32">
        <v>2103.61</v>
      </c>
      <c r="D168" s="179">
        <v>10850.6</v>
      </c>
      <c r="E168" s="73">
        <v>656.95</v>
      </c>
      <c r="F168" s="180">
        <v>7153.05</v>
      </c>
      <c r="G168" s="11"/>
      <c r="H168" s="4"/>
      <c r="I168" s="4"/>
      <c r="J168" s="12"/>
      <c r="K168" s="310"/>
      <c r="L168" s="4"/>
      <c r="M168" s="310"/>
      <c r="N168" s="4"/>
      <c r="O168" s="11">
        <v>-7687</v>
      </c>
      <c r="P168" s="4">
        <v>6103</v>
      </c>
      <c r="Q168" s="12">
        <v>-250</v>
      </c>
      <c r="R168" s="11">
        <v>1204</v>
      </c>
      <c r="S168" s="4">
        <v>-242</v>
      </c>
      <c r="T168" s="12">
        <v>923</v>
      </c>
      <c r="U168" s="10">
        <v>135</v>
      </c>
      <c r="V168" s="9">
        <v>-1466</v>
      </c>
      <c r="W168" s="10">
        <v>-136</v>
      </c>
      <c r="X168" s="9">
        <v>1419</v>
      </c>
      <c r="Y168" s="280">
        <v>307128</v>
      </c>
      <c r="Z168" s="281">
        <v>90065</v>
      </c>
      <c r="AA168" s="281">
        <v>2254</v>
      </c>
      <c r="AB168" s="281">
        <v>104864</v>
      </c>
      <c r="AC168" s="288">
        <v>3753803</v>
      </c>
    </row>
    <row r="169" spans="2:29" s="53" customFormat="1" ht="40.15" customHeight="1" x14ac:dyDescent="0.3">
      <c r="B169" s="8">
        <v>43887</v>
      </c>
      <c r="C169" s="32">
        <v>2076.77</v>
      </c>
      <c r="D169" s="179">
        <v>10867.53</v>
      </c>
      <c r="E169" s="73">
        <v>654.63</v>
      </c>
      <c r="F169" s="180">
        <v>7226.48</v>
      </c>
      <c r="G169" s="11"/>
      <c r="H169" s="4"/>
      <c r="I169" s="4"/>
      <c r="J169" s="12"/>
      <c r="K169" s="310"/>
      <c r="L169" s="4"/>
      <c r="M169" s="310"/>
      <c r="N169" s="4"/>
      <c r="O169" s="11">
        <v>-8735</v>
      </c>
      <c r="P169" s="4">
        <v>7886</v>
      </c>
      <c r="Q169" s="12">
        <v>236</v>
      </c>
      <c r="R169" s="11">
        <v>-1823</v>
      </c>
      <c r="S169" s="4">
        <v>1592</v>
      </c>
      <c r="T169" s="12">
        <v>333</v>
      </c>
      <c r="U169" s="10">
        <v>135</v>
      </c>
      <c r="V169" s="9">
        <v>-3523</v>
      </c>
      <c r="W169" s="10">
        <v>-70</v>
      </c>
      <c r="X169" s="9">
        <v>-1653</v>
      </c>
      <c r="Y169" s="280">
        <v>317498</v>
      </c>
      <c r="Z169" s="281">
        <v>88833</v>
      </c>
      <c r="AA169" s="281">
        <v>2858</v>
      </c>
      <c r="AB169" s="281">
        <v>103510</v>
      </c>
      <c r="AC169" s="288">
        <v>3744116</v>
      </c>
    </row>
    <row r="170" spans="2:29" s="53" customFormat="1" ht="40.15" customHeight="1" x14ac:dyDescent="0.3">
      <c r="B170" s="8">
        <v>43888</v>
      </c>
      <c r="C170" s="32">
        <v>2054.89</v>
      </c>
      <c r="D170" s="179">
        <v>10833.98</v>
      </c>
      <c r="E170" s="73">
        <v>638.16999999999996</v>
      </c>
      <c r="F170" s="180">
        <v>7210.43</v>
      </c>
      <c r="G170" s="11"/>
      <c r="H170" s="4"/>
      <c r="I170" s="4"/>
      <c r="J170" s="12"/>
      <c r="K170" s="310"/>
      <c r="L170" s="4"/>
      <c r="M170" s="310"/>
      <c r="N170" s="4"/>
      <c r="O170" s="11">
        <v>-3968</v>
      </c>
      <c r="P170" s="4">
        <v>3464</v>
      </c>
      <c r="Q170" s="12">
        <v>-19</v>
      </c>
      <c r="R170" s="11">
        <v>-2357</v>
      </c>
      <c r="S170" s="4">
        <v>3264</v>
      </c>
      <c r="T170" s="12">
        <v>-970</v>
      </c>
      <c r="U170" s="10">
        <v>405</v>
      </c>
      <c r="V170" s="9">
        <v>-373</v>
      </c>
      <c r="W170" s="10">
        <v>-156</v>
      </c>
      <c r="X170" s="9">
        <v>-2290</v>
      </c>
      <c r="Y170" s="280">
        <v>311691</v>
      </c>
      <c r="Z170" s="281">
        <v>86336</v>
      </c>
      <c r="AA170" s="281">
        <v>2430</v>
      </c>
      <c r="AB170" s="281">
        <v>102962</v>
      </c>
      <c r="AC170" s="288">
        <v>3752787</v>
      </c>
    </row>
    <row r="171" spans="2:29" s="53" customFormat="1" ht="40.15" customHeight="1" x14ac:dyDescent="0.3">
      <c r="B171" s="8">
        <v>43889</v>
      </c>
      <c r="C171" s="32">
        <v>1987.01</v>
      </c>
      <c r="D171" s="179">
        <v>10565.78</v>
      </c>
      <c r="E171" s="73">
        <v>610.73</v>
      </c>
      <c r="F171" s="180">
        <v>7003.64</v>
      </c>
      <c r="G171" s="11"/>
      <c r="H171" s="4"/>
      <c r="I171" s="4"/>
      <c r="J171" s="12"/>
      <c r="K171" s="310"/>
      <c r="L171" s="4"/>
      <c r="M171" s="310"/>
      <c r="N171" s="4"/>
      <c r="O171" s="11">
        <v>-6337</v>
      </c>
      <c r="P171" s="4">
        <v>2298</v>
      </c>
      <c r="Q171" s="12">
        <v>3576</v>
      </c>
      <c r="R171" s="11">
        <v>664</v>
      </c>
      <c r="S171" s="4">
        <v>-380</v>
      </c>
      <c r="T171" s="12">
        <v>-178</v>
      </c>
      <c r="U171" s="10">
        <v>206</v>
      </c>
      <c r="V171" s="9">
        <v>-3917</v>
      </c>
      <c r="W171" s="10">
        <v>-7</v>
      </c>
      <c r="X171" s="9">
        <v>843</v>
      </c>
      <c r="Y171" s="280">
        <v>312124</v>
      </c>
      <c r="Z171" s="281">
        <v>87972</v>
      </c>
      <c r="AA171" s="281">
        <v>2051</v>
      </c>
      <c r="AB171" s="281">
        <v>103726</v>
      </c>
      <c r="AC171" s="288">
        <v>3698119</v>
      </c>
    </row>
    <row r="172" spans="2:29" s="53" customFormat="1" ht="40.15" customHeight="1" x14ac:dyDescent="0.3">
      <c r="B172" s="8">
        <v>43892</v>
      </c>
      <c r="C172" s="32">
        <v>2002.51</v>
      </c>
      <c r="D172" s="179">
        <v>10775.4</v>
      </c>
      <c r="E172" s="73">
        <v>627.66</v>
      </c>
      <c r="F172" s="180">
        <v>7203.98</v>
      </c>
      <c r="G172" s="11"/>
      <c r="H172" s="4"/>
      <c r="I172" s="4"/>
      <c r="J172" s="12"/>
      <c r="K172" s="310"/>
      <c r="L172" s="4"/>
      <c r="M172" s="310"/>
      <c r="N172" s="4"/>
      <c r="O172" s="11">
        <v>-7859</v>
      </c>
      <c r="P172" s="4">
        <v>4615</v>
      </c>
      <c r="Q172" s="12">
        <v>2702</v>
      </c>
      <c r="R172" s="11">
        <v>1199</v>
      </c>
      <c r="S172" s="4">
        <v>-2230</v>
      </c>
      <c r="T172" s="12">
        <v>1099</v>
      </c>
      <c r="U172" s="10">
        <v>-202</v>
      </c>
      <c r="V172" s="9">
        <v>-2785</v>
      </c>
      <c r="W172" s="10">
        <v>269</v>
      </c>
      <c r="X172" s="9">
        <v>1506</v>
      </c>
      <c r="Y172" s="280">
        <v>331815</v>
      </c>
      <c r="Z172" s="281">
        <v>92934</v>
      </c>
      <c r="AA172" s="281">
        <v>2194</v>
      </c>
      <c r="AB172" s="281">
        <v>102785</v>
      </c>
      <c r="AC172" s="288">
        <v>3700098</v>
      </c>
    </row>
    <row r="173" spans="2:29" s="53" customFormat="1" ht="40.15" customHeight="1" x14ac:dyDescent="0.3">
      <c r="B173" s="8">
        <v>43893</v>
      </c>
      <c r="C173" s="32">
        <v>2014.15</v>
      </c>
      <c r="D173" s="179">
        <v>10887.93</v>
      </c>
      <c r="E173" s="73">
        <v>626.82000000000005</v>
      </c>
      <c r="F173" s="180">
        <v>7208.48</v>
      </c>
      <c r="G173" s="11"/>
      <c r="H173" s="4"/>
      <c r="I173" s="4"/>
      <c r="J173" s="12"/>
      <c r="K173" s="310"/>
      <c r="L173" s="4"/>
      <c r="M173" s="310"/>
      <c r="N173" s="4"/>
      <c r="O173" s="11">
        <v>-3071</v>
      </c>
      <c r="P173" s="4">
        <v>7090</v>
      </c>
      <c r="Q173" s="12">
        <v>-4472</v>
      </c>
      <c r="R173" s="11">
        <v>-2200</v>
      </c>
      <c r="S173" s="4">
        <v>2619</v>
      </c>
      <c r="T173" s="12">
        <v>-372</v>
      </c>
      <c r="U173" s="10">
        <v>-606</v>
      </c>
      <c r="V173" s="9">
        <v>-537</v>
      </c>
      <c r="W173" s="10">
        <v>32</v>
      </c>
      <c r="X173" s="9">
        <v>-2004</v>
      </c>
      <c r="Y173" s="280">
        <v>315697</v>
      </c>
      <c r="Z173" s="281">
        <v>91924</v>
      </c>
      <c r="AA173" s="281">
        <v>2436</v>
      </c>
      <c r="AB173" s="281">
        <v>100102</v>
      </c>
      <c r="AC173" s="288">
        <v>3738266</v>
      </c>
    </row>
    <row r="174" spans="2:29" s="53" customFormat="1" ht="40.15" customHeight="1" x14ac:dyDescent="0.3">
      <c r="B174" s="8">
        <v>43894</v>
      </c>
      <c r="C174" s="32">
        <v>2059.33</v>
      </c>
      <c r="D174" s="179">
        <v>11015.65</v>
      </c>
      <c r="E174" s="73">
        <v>641.73</v>
      </c>
      <c r="F174" s="180">
        <v>7360.98</v>
      </c>
      <c r="G174" s="11"/>
      <c r="H174" s="4"/>
      <c r="I174" s="4"/>
      <c r="J174" s="12"/>
      <c r="K174" s="310"/>
      <c r="L174" s="4"/>
      <c r="M174" s="310"/>
      <c r="N174" s="4"/>
      <c r="O174" s="11">
        <v>1505</v>
      </c>
      <c r="P174" s="4">
        <v>-37</v>
      </c>
      <c r="Q174" s="12">
        <v>-1706</v>
      </c>
      <c r="R174" s="11">
        <v>997</v>
      </c>
      <c r="S174" s="4">
        <v>-1345</v>
      </c>
      <c r="T174" s="12">
        <v>414</v>
      </c>
      <c r="U174" s="10">
        <v>-36</v>
      </c>
      <c r="V174" s="9">
        <v>2692</v>
      </c>
      <c r="W174" s="10">
        <v>-13</v>
      </c>
      <c r="X174" s="9">
        <v>1188</v>
      </c>
      <c r="Y174" s="280">
        <v>310734</v>
      </c>
      <c r="Z174" s="281">
        <v>94485</v>
      </c>
      <c r="AA174" s="281">
        <v>2085</v>
      </c>
      <c r="AB174" s="281">
        <v>99411</v>
      </c>
      <c r="AC174" s="288">
        <v>3754661</v>
      </c>
    </row>
    <row r="175" spans="2:29" s="53" customFormat="1" ht="40.15" customHeight="1" x14ac:dyDescent="0.3">
      <c r="B175" s="8">
        <v>43895</v>
      </c>
      <c r="C175" s="32">
        <v>2085.2600000000002</v>
      </c>
      <c r="D175" s="179">
        <v>11336.87</v>
      </c>
      <c r="E175" s="73">
        <v>650.19000000000005</v>
      </c>
      <c r="F175" s="180">
        <v>7531.84</v>
      </c>
      <c r="G175" s="11"/>
      <c r="H175" s="4"/>
      <c r="I175" s="4"/>
      <c r="J175" s="12"/>
      <c r="K175" s="310"/>
      <c r="L175" s="4"/>
      <c r="M175" s="310"/>
      <c r="N175" s="4"/>
      <c r="O175" s="11">
        <v>-1458</v>
      </c>
      <c r="P175" s="4">
        <v>3213</v>
      </c>
      <c r="Q175" s="12">
        <v>-2015</v>
      </c>
      <c r="R175" s="11">
        <v>-815</v>
      </c>
      <c r="S175" s="4">
        <v>1465</v>
      </c>
      <c r="T175" s="12">
        <v>-550</v>
      </c>
      <c r="U175" s="10">
        <v>111</v>
      </c>
      <c r="V175" s="9">
        <v>767</v>
      </c>
      <c r="W175" s="10">
        <v>-147</v>
      </c>
      <c r="X175" s="9">
        <v>-840</v>
      </c>
      <c r="Y175" s="280">
        <v>310261</v>
      </c>
      <c r="Z175" s="281">
        <v>95925</v>
      </c>
      <c r="AA175" s="281">
        <v>2103</v>
      </c>
      <c r="AB175" s="281">
        <v>99969</v>
      </c>
      <c r="AC175" s="288">
        <v>3756943</v>
      </c>
    </row>
    <row r="176" spans="2:29" s="53" customFormat="1" ht="40.15" customHeight="1" x14ac:dyDescent="0.3">
      <c r="B176" s="8">
        <v>43896</v>
      </c>
      <c r="C176" s="32">
        <v>2040.22</v>
      </c>
      <c r="D176" s="179">
        <v>11187.2</v>
      </c>
      <c r="E176" s="73">
        <v>642.72</v>
      </c>
      <c r="F176" s="180">
        <v>7586.84</v>
      </c>
      <c r="G176" s="11"/>
      <c r="H176" s="4"/>
      <c r="I176" s="4"/>
      <c r="J176" s="12"/>
      <c r="K176" s="310"/>
      <c r="L176" s="4"/>
      <c r="M176" s="310"/>
      <c r="N176" s="4"/>
      <c r="O176" s="11">
        <v>-5636</v>
      </c>
      <c r="P176" s="4">
        <v>7915</v>
      </c>
      <c r="Q176" s="12">
        <v>-2625</v>
      </c>
      <c r="R176" s="11">
        <v>-1443</v>
      </c>
      <c r="S176" s="4">
        <v>2157</v>
      </c>
      <c r="T176" s="12">
        <v>-528</v>
      </c>
      <c r="U176" s="10">
        <v>-630</v>
      </c>
      <c r="V176" s="9">
        <v>-1122</v>
      </c>
      <c r="W176" s="10">
        <v>-241</v>
      </c>
      <c r="X176" s="9">
        <v>-1282</v>
      </c>
      <c r="Y176" s="280">
        <v>310516</v>
      </c>
      <c r="Z176" s="281">
        <v>94806</v>
      </c>
      <c r="AA176" s="281">
        <v>1875</v>
      </c>
      <c r="AB176" s="281">
        <v>100247</v>
      </c>
      <c r="AC176" s="288">
        <v>3741466</v>
      </c>
    </row>
    <row r="177" spans="2:29" s="53" customFormat="1" ht="40.15" customHeight="1" x14ac:dyDescent="0.3">
      <c r="B177" s="8">
        <v>43899</v>
      </c>
      <c r="C177" s="32">
        <v>1954.77</v>
      </c>
      <c r="D177" s="179">
        <v>11110.24</v>
      </c>
      <c r="E177" s="73">
        <v>614.6</v>
      </c>
      <c r="F177" s="180">
        <v>7528.93</v>
      </c>
      <c r="G177" s="11"/>
      <c r="H177" s="4"/>
      <c r="I177" s="4"/>
      <c r="J177" s="12"/>
      <c r="K177" s="310"/>
      <c r="L177" s="4"/>
      <c r="M177" s="310"/>
      <c r="N177" s="4"/>
      <c r="O177" s="11">
        <v>-13074</v>
      </c>
      <c r="P177" s="4">
        <v>12799</v>
      </c>
      <c r="Q177" s="12">
        <v>-463</v>
      </c>
      <c r="R177" s="11">
        <v>-1416</v>
      </c>
      <c r="S177" s="4">
        <v>2162</v>
      </c>
      <c r="T177" s="12">
        <v>-622</v>
      </c>
      <c r="U177" s="10">
        <v>207</v>
      </c>
      <c r="V177" s="9">
        <v>-4918</v>
      </c>
      <c r="W177" s="10">
        <v>17</v>
      </c>
      <c r="X177" s="9">
        <v>-1582</v>
      </c>
      <c r="Y177" s="280">
        <v>320974</v>
      </c>
      <c r="Z177" s="281">
        <v>96018</v>
      </c>
      <c r="AA177" s="281">
        <v>1822</v>
      </c>
      <c r="AB177" s="281">
        <v>101064</v>
      </c>
      <c r="AC177" s="288">
        <v>3728115</v>
      </c>
    </row>
    <row r="178" spans="2:29" s="53" customFormat="1" ht="40.15" customHeight="1" x14ac:dyDescent="0.3">
      <c r="B178" s="8">
        <v>43900</v>
      </c>
      <c r="C178" s="32">
        <v>1962.93</v>
      </c>
      <c r="D178" s="179">
        <v>11270.82</v>
      </c>
      <c r="E178" s="73">
        <v>619.97</v>
      </c>
      <c r="F178" s="180">
        <v>7375.82</v>
      </c>
      <c r="G178" s="11"/>
      <c r="H178" s="4"/>
      <c r="I178" s="4"/>
      <c r="J178" s="12"/>
      <c r="K178" s="310"/>
      <c r="L178" s="4"/>
      <c r="M178" s="310"/>
      <c r="N178" s="4"/>
      <c r="O178" s="11">
        <v>-9896</v>
      </c>
      <c r="P178" s="4">
        <v>3114</v>
      </c>
      <c r="Q178" s="12">
        <v>6112</v>
      </c>
      <c r="R178" s="11">
        <v>375</v>
      </c>
      <c r="S178" s="4">
        <v>-1262</v>
      </c>
      <c r="T178" s="12">
        <v>1141</v>
      </c>
      <c r="U178" s="10">
        <v>345</v>
      </c>
      <c r="V178" s="9">
        <v>-4258</v>
      </c>
      <c r="W178" s="10">
        <v>57</v>
      </c>
      <c r="X178" s="9">
        <v>427</v>
      </c>
      <c r="Y178" s="280">
        <v>329093</v>
      </c>
      <c r="Z178" s="281">
        <v>97590</v>
      </c>
      <c r="AA178" s="281">
        <v>2155</v>
      </c>
      <c r="AB178" s="281">
        <v>101874</v>
      </c>
      <c r="AC178" s="288">
        <v>3711767</v>
      </c>
    </row>
    <row r="179" spans="2:29" s="53" customFormat="1" ht="40.15" customHeight="1" x14ac:dyDescent="0.3">
      <c r="B179" s="8">
        <v>43901</v>
      </c>
      <c r="C179" s="32">
        <v>1908.27</v>
      </c>
      <c r="D179" s="179">
        <v>10922.04</v>
      </c>
      <c r="E179" s="73">
        <v>595.61</v>
      </c>
      <c r="F179" s="180">
        <v>7035.52</v>
      </c>
      <c r="G179" s="11"/>
      <c r="H179" s="4"/>
      <c r="I179" s="4"/>
      <c r="J179" s="12"/>
      <c r="K179" s="310"/>
      <c r="L179" s="4"/>
      <c r="M179" s="310"/>
      <c r="N179" s="4"/>
      <c r="O179" s="11">
        <v>-6834</v>
      </c>
      <c r="P179" s="4">
        <v>10886</v>
      </c>
      <c r="Q179" s="12">
        <v>-4838</v>
      </c>
      <c r="R179" s="11">
        <v>-2613</v>
      </c>
      <c r="S179" s="4">
        <v>3199</v>
      </c>
      <c r="T179" s="12">
        <v>-579</v>
      </c>
      <c r="U179" s="10">
        <v>-182</v>
      </c>
      <c r="V179" s="9">
        <v>-2701</v>
      </c>
      <c r="W179" s="10">
        <v>-3</v>
      </c>
      <c r="X179" s="9">
        <v>-2819</v>
      </c>
      <c r="Y179" s="280">
        <v>330242</v>
      </c>
      <c r="Z179" s="281">
        <v>97810</v>
      </c>
      <c r="AA179" s="281">
        <v>2968</v>
      </c>
      <c r="AB179" s="281">
        <v>101345</v>
      </c>
      <c r="AC179" s="288">
        <v>3704469</v>
      </c>
    </row>
    <row r="180" spans="2:29" s="53" customFormat="1" ht="40.15" customHeight="1" x14ac:dyDescent="0.3">
      <c r="B180" s="8">
        <v>43902</v>
      </c>
      <c r="C180" s="32">
        <v>1834.33</v>
      </c>
      <c r="D180" s="179">
        <v>10699.76</v>
      </c>
      <c r="E180" s="73">
        <v>563.49</v>
      </c>
      <c r="F180" s="180">
        <v>6758.14</v>
      </c>
      <c r="G180" s="11"/>
      <c r="H180" s="4"/>
      <c r="I180" s="4"/>
      <c r="J180" s="12"/>
      <c r="K180" s="310"/>
      <c r="L180" s="4"/>
      <c r="M180" s="310"/>
      <c r="N180" s="4"/>
      <c r="O180" s="11">
        <v>-8890</v>
      </c>
      <c r="P180" s="4">
        <v>5388</v>
      </c>
      <c r="Q180" s="12">
        <v>2756</v>
      </c>
      <c r="R180" s="11">
        <v>1453</v>
      </c>
      <c r="S180" s="4">
        <v>-695</v>
      </c>
      <c r="T180" s="12">
        <v>-888</v>
      </c>
      <c r="U180" s="10">
        <v>-1336</v>
      </c>
      <c r="V180" s="9">
        <v>-998</v>
      </c>
      <c r="W180" s="10">
        <v>-59</v>
      </c>
      <c r="X180" s="9">
        <v>1227</v>
      </c>
      <c r="Y180" s="280">
        <v>340793</v>
      </c>
      <c r="Z180" s="281">
        <v>100004</v>
      </c>
      <c r="AA180" s="281">
        <v>2579</v>
      </c>
      <c r="AB180" s="281">
        <v>100260</v>
      </c>
      <c r="AC180" s="288">
        <v>3697458</v>
      </c>
    </row>
    <row r="181" spans="2:29" s="53" customFormat="1" ht="40.15" customHeight="1" x14ac:dyDescent="0.3">
      <c r="B181" s="8">
        <v>43903</v>
      </c>
      <c r="C181" s="32">
        <v>1771.44</v>
      </c>
      <c r="D181" s="179">
        <v>10294.39</v>
      </c>
      <c r="E181" s="73">
        <v>524</v>
      </c>
      <c r="F181" s="180">
        <v>6228.75</v>
      </c>
      <c r="G181" s="11"/>
      <c r="H181" s="4"/>
      <c r="I181" s="4"/>
      <c r="J181" s="12"/>
      <c r="K181" s="310"/>
      <c r="L181" s="4"/>
      <c r="M181" s="310"/>
      <c r="N181" s="4"/>
      <c r="O181" s="11">
        <v>-11628</v>
      </c>
      <c r="P181" s="4">
        <v>4462</v>
      </c>
      <c r="Q181" s="12">
        <v>5847</v>
      </c>
      <c r="R181" s="11">
        <v>1748</v>
      </c>
      <c r="S181" s="4">
        <v>-3141</v>
      </c>
      <c r="T181" s="12">
        <v>1297</v>
      </c>
      <c r="U181" s="10">
        <v>207</v>
      </c>
      <c r="V181" s="9">
        <v>-4907</v>
      </c>
      <c r="W181" s="10">
        <v>67</v>
      </c>
      <c r="X181" s="9">
        <v>1764</v>
      </c>
      <c r="Y181" s="280">
        <v>361901</v>
      </c>
      <c r="Z181" s="281">
        <v>100616</v>
      </c>
      <c r="AA181" s="281">
        <v>2864</v>
      </c>
      <c r="AB181" s="281">
        <v>98628</v>
      </c>
      <c r="AC181" s="288">
        <v>3696168</v>
      </c>
    </row>
    <row r="182" spans="2:29" s="53" customFormat="1" ht="40.15" customHeight="1" x14ac:dyDescent="0.3">
      <c r="B182" s="8">
        <v>43906</v>
      </c>
      <c r="C182" s="32">
        <v>1714.86</v>
      </c>
      <c r="D182" s="179">
        <v>9938.91</v>
      </c>
      <c r="E182" s="73">
        <v>504.51</v>
      </c>
      <c r="F182" s="180">
        <v>6107.46</v>
      </c>
      <c r="G182" s="11"/>
      <c r="H182" s="4"/>
      <c r="I182" s="4"/>
      <c r="J182" s="12"/>
      <c r="K182" s="310"/>
      <c r="L182" s="4"/>
      <c r="M182" s="310"/>
      <c r="N182" s="4"/>
      <c r="O182" s="11">
        <v>-6785</v>
      </c>
      <c r="P182" s="4">
        <v>9262</v>
      </c>
      <c r="Q182" s="12">
        <v>-3465</v>
      </c>
      <c r="R182" s="11">
        <v>157</v>
      </c>
      <c r="S182" s="4">
        <v>41</v>
      </c>
      <c r="T182" s="12">
        <v>-193</v>
      </c>
      <c r="U182" s="10">
        <v>-296</v>
      </c>
      <c r="V182" s="9">
        <v>-579</v>
      </c>
      <c r="W182" s="10">
        <v>6</v>
      </c>
      <c r="X182" s="9">
        <v>-82</v>
      </c>
      <c r="Y182" s="280">
        <v>367189</v>
      </c>
      <c r="Z182" s="281">
        <v>102263</v>
      </c>
      <c r="AA182" s="281">
        <v>3121</v>
      </c>
      <c r="AB182" s="281">
        <v>94190</v>
      </c>
      <c r="AC182" s="288">
        <v>3693144</v>
      </c>
    </row>
    <row r="183" spans="2:29" s="53" customFormat="1" ht="40.15" customHeight="1" x14ac:dyDescent="0.3">
      <c r="B183" s="8">
        <v>43907</v>
      </c>
      <c r="C183" s="32">
        <v>1672.44</v>
      </c>
      <c r="D183" s="179">
        <v>9898.02</v>
      </c>
      <c r="E183" s="73">
        <v>514.73</v>
      </c>
      <c r="F183" s="180">
        <v>6444.69</v>
      </c>
      <c r="G183" s="11"/>
      <c r="H183" s="4"/>
      <c r="I183" s="4"/>
      <c r="J183" s="12"/>
      <c r="K183" s="310"/>
      <c r="L183" s="4"/>
      <c r="M183" s="310"/>
      <c r="N183" s="4"/>
      <c r="O183" s="11">
        <v>-10030</v>
      </c>
      <c r="P183" s="4">
        <v>6009</v>
      </c>
      <c r="Q183" s="12">
        <v>3502</v>
      </c>
      <c r="R183" s="11">
        <v>2506</v>
      </c>
      <c r="S183" s="4">
        <v>-3548</v>
      </c>
      <c r="T183" s="12">
        <v>840</v>
      </c>
      <c r="U183" s="10">
        <v>220</v>
      </c>
      <c r="V183" s="9">
        <v>-5435</v>
      </c>
      <c r="W183" s="10">
        <v>36</v>
      </c>
      <c r="X183" s="9">
        <v>2615</v>
      </c>
      <c r="Y183" s="280">
        <v>377409</v>
      </c>
      <c r="Z183" s="281">
        <v>104684</v>
      </c>
      <c r="AA183" s="281">
        <v>3191</v>
      </c>
      <c r="AB183" s="281">
        <v>85422</v>
      </c>
      <c r="AC183" s="288">
        <v>3667900</v>
      </c>
    </row>
    <row r="184" spans="2:29" s="53" customFormat="1" ht="40.15" customHeight="1" x14ac:dyDescent="0.3">
      <c r="B184" s="8">
        <v>43908</v>
      </c>
      <c r="C184" s="32">
        <v>1591.2</v>
      </c>
      <c r="D184" s="179">
        <v>9416.76</v>
      </c>
      <c r="E184" s="73">
        <v>485.14</v>
      </c>
      <c r="F184" s="180">
        <v>6107.11</v>
      </c>
      <c r="G184" s="11"/>
      <c r="H184" s="4"/>
      <c r="I184" s="4"/>
      <c r="J184" s="12"/>
      <c r="K184" s="310"/>
      <c r="L184" s="4"/>
      <c r="M184" s="310"/>
      <c r="N184" s="4"/>
      <c r="O184" s="11">
        <v>-5057</v>
      </c>
      <c r="P184" s="4">
        <v>9136</v>
      </c>
      <c r="Q184" s="12">
        <v>-5145</v>
      </c>
      <c r="R184" s="11">
        <v>-1227</v>
      </c>
      <c r="S184" s="4">
        <v>1185</v>
      </c>
      <c r="T184" s="12">
        <v>-63</v>
      </c>
      <c r="U184" s="10">
        <v>-2270</v>
      </c>
      <c r="V184" s="9">
        <v>-3819</v>
      </c>
      <c r="W184" s="10">
        <v>-5</v>
      </c>
      <c r="X184" s="9">
        <v>-1824</v>
      </c>
      <c r="Y184" s="280">
        <v>371126</v>
      </c>
      <c r="Z184" s="281">
        <v>107234</v>
      </c>
      <c r="AA184" s="281">
        <v>3406</v>
      </c>
      <c r="AB184" s="281">
        <v>81418</v>
      </c>
      <c r="AC184" s="288">
        <v>3670621</v>
      </c>
    </row>
    <row r="185" spans="2:29" s="53" customFormat="1" ht="40.15" customHeight="1" x14ac:dyDescent="0.3">
      <c r="B185" s="8">
        <v>43909</v>
      </c>
      <c r="C185" s="32">
        <v>1457.64</v>
      </c>
      <c r="D185" s="179">
        <v>8545.51</v>
      </c>
      <c r="E185" s="73">
        <v>428.35</v>
      </c>
      <c r="F185" s="180">
        <v>5544.39</v>
      </c>
      <c r="G185" s="11"/>
      <c r="H185" s="4"/>
      <c r="I185" s="4"/>
      <c r="J185" s="12"/>
      <c r="K185" s="310"/>
      <c r="L185" s="4"/>
      <c r="M185" s="310"/>
      <c r="N185" s="4"/>
      <c r="O185" s="11">
        <v>-6149</v>
      </c>
      <c r="P185" s="4">
        <v>2421</v>
      </c>
      <c r="Q185" s="12">
        <v>2898</v>
      </c>
      <c r="R185" s="11">
        <v>1675</v>
      </c>
      <c r="S185" s="4">
        <v>-1749</v>
      </c>
      <c r="T185" s="12">
        <v>124</v>
      </c>
      <c r="U185" s="10">
        <v>37</v>
      </c>
      <c r="V185" s="9">
        <v>-1794</v>
      </c>
      <c r="W185" s="10">
        <v>238</v>
      </c>
      <c r="X185" s="9">
        <v>162</v>
      </c>
      <c r="Y185" s="280">
        <v>383667</v>
      </c>
      <c r="Z185" s="281">
        <v>112359</v>
      </c>
      <c r="AA185" s="281">
        <v>3185</v>
      </c>
      <c r="AB185" s="281">
        <v>78283</v>
      </c>
      <c r="AC185" s="288">
        <v>3648524</v>
      </c>
    </row>
    <row r="186" spans="2:29" s="53" customFormat="1" ht="40.15" customHeight="1" x14ac:dyDescent="0.3">
      <c r="B186" s="8">
        <v>43910</v>
      </c>
      <c r="C186" s="32">
        <v>1566.15</v>
      </c>
      <c r="D186" s="179">
        <v>9510.2199999999993</v>
      </c>
      <c r="E186" s="73">
        <v>467.75</v>
      </c>
      <c r="F186" s="180">
        <v>6036.56</v>
      </c>
      <c r="G186" s="11"/>
      <c r="H186" s="4"/>
      <c r="I186" s="4"/>
      <c r="J186" s="12"/>
      <c r="K186" s="310"/>
      <c r="L186" s="4"/>
      <c r="M186" s="310"/>
      <c r="N186" s="4"/>
      <c r="O186" s="11">
        <v>-5832</v>
      </c>
      <c r="P186" s="4">
        <v>2003</v>
      </c>
      <c r="Q186" s="12">
        <v>3115</v>
      </c>
      <c r="R186" s="11">
        <v>599</v>
      </c>
      <c r="S186" s="4">
        <v>-2185</v>
      </c>
      <c r="T186" s="12">
        <v>1554</v>
      </c>
      <c r="U186" s="10">
        <v>323</v>
      </c>
      <c r="V186" s="9">
        <v>-5259</v>
      </c>
      <c r="W186" s="10">
        <v>160</v>
      </c>
      <c r="X186" s="9">
        <v>1071</v>
      </c>
      <c r="Y186" s="280">
        <v>391219</v>
      </c>
      <c r="Z186" s="281">
        <v>113661</v>
      </c>
      <c r="AA186" s="281">
        <v>2883</v>
      </c>
      <c r="AB186" s="281">
        <v>75245</v>
      </c>
      <c r="AC186" s="288">
        <v>3612301</v>
      </c>
    </row>
    <row r="187" spans="2:29" s="53" customFormat="1" ht="40.15" customHeight="1" x14ac:dyDescent="0.3">
      <c r="B187" s="8">
        <v>43913</v>
      </c>
      <c r="C187" s="32">
        <v>1482.46</v>
      </c>
      <c r="D187" s="179">
        <v>9914.42</v>
      </c>
      <c r="E187" s="73">
        <v>443.76</v>
      </c>
      <c r="F187" s="180">
        <v>5910.64</v>
      </c>
      <c r="G187" s="11"/>
      <c r="H187" s="4"/>
      <c r="I187" s="4"/>
      <c r="J187" s="12"/>
      <c r="K187" s="310"/>
      <c r="L187" s="4"/>
      <c r="M187" s="310"/>
      <c r="N187" s="4"/>
      <c r="O187" s="11">
        <v>-6404</v>
      </c>
      <c r="P187" s="4">
        <v>9200</v>
      </c>
      <c r="Q187" s="12">
        <v>-3611</v>
      </c>
      <c r="R187" s="11">
        <v>-1299</v>
      </c>
      <c r="S187" s="4">
        <v>2062</v>
      </c>
      <c r="T187" s="12">
        <v>-956</v>
      </c>
      <c r="U187" s="10">
        <v>-535</v>
      </c>
      <c r="V187" s="9">
        <v>-5082</v>
      </c>
      <c r="W187" s="10">
        <v>-31</v>
      </c>
      <c r="X187" s="9">
        <v>-1224</v>
      </c>
      <c r="Y187" s="280">
        <v>398667</v>
      </c>
      <c r="Z187" s="281">
        <v>115393</v>
      </c>
      <c r="AA187" s="281">
        <v>3872</v>
      </c>
      <c r="AB187" s="281">
        <v>67673</v>
      </c>
      <c r="AC187" s="288">
        <v>3579593</v>
      </c>
    </row>
    <row r="188" spans="2:29" s="53" customFormat="1" ht="40.15" customHeight="1" x14ac:dyDescent="0.3">
      <c r="B188" s="8">
        <v>43914</v>
      </c>
      <c r="C188" s="32">
        <v>1609.97</v>
      </c>
      <c r="D188" s="179">
        <v>10622.62</v>
      </c>
      <c r="E188" s="73">
        <v>480.4</v>
      </c>
      <c r="F188" s="180">
        <v>6392.76</v>
      </c>
      <c r="G188" s="11"/>
      <c r="H188" s="4"/>
      <c r="I188" s="4"/>
      <c r="J188" s="12"/>
      <c r="K188" s="310"/>
      <c r="L188" s="4"/>
      <c r="M188" s="310"/>
      <c r="N188" s="4"/>
      <c r="O188" s="11">
        <v>-823</v>
      </c>
      <c r="P188" s="4">
        <v>-4623</v>
      </c>
      <c r="Q188" s="12">
        <v>5024</v>
      </c>
      <c r="R188" s="11">
        <v>794</v>
      </c>
      <c r="S188" s="4">
        <v>-1871</v>
      </c>
      <c r="T188" s="12">
        <v>1029</v>
      </c>
      <c r="U188" s="10">
        <v>18</v>
      </c>
      <c r="V188" s="9">
        <v>285</v>
      </c>
      <c r="W188" s="10">
        <v>-22</v>
      </c>
      <c r="X188" s="9">
        <v>1071</v>
      </c>
      <c r="Y188" s="280">
        <v>409912</v>
      </c>
      <c r="Z188" s="281">
        <v>117788</v>
      </c>
      <c r="AA188" s="281">
        <v>2643</v>
      </c>
      <c r="AB188" s="281">
        <v>64470</v>
      </c>
      <c r="AC188" s="288">
        <v>3560457</v>
      </c>
    </row>
    <row r="189" spans="2:29" s="53" customFormat="1" ht="40.15" customHeight="1" x14ac:dyDescent="0.3">
      <c r="B189" s="8">
        <v>43915</v>
      </c>
      <c r="C189" s="32">
        <v>1704.76</v>
      </c>
      <c r="D189" s="179">
        <v>10716.62</v>
      </c>
      <c r="E189" s="73">
        <v>505.68</v>
      </c>
      <c r="F189" s="180">
        <v>6770.5</v>
      </c>
      <c r="G189" s="11"/>
      <c r="H189" s="4"/>
      <c r="I189" s="4"/>
      <c r="J189" s="12"/>
      <c r="K189" s="310"/>
      <c r="L189" s="4"/>
      <c r="M189" s="310"/>
      <c r="N189" s="4"/>
      <c r="O189" s="11">
        <v>-3230</v>
      </c>
      <c r="P189" s="4">
        <v>4283</v>
      </c>
      <c r="Q189" s="12">
        <v>-948</v>
      </c>
      <c r="R189" s="11">
        <v>-834</v>
      </c>
      <c r="S189" s="4">
        <v>833</v>
      </c>
      <c r="T189" s="12">
        <v>15</v>
      </c>
      <c r="U189" s="10">
        <v>-1089</v>
      </c>
      <c r="V189" s="9">
        <v>-3462</v>
      </c>
      <c r="W189" s="10">
        <v>-21</v>
      </c>
      <c r="X189" s="9">
        <v>285</v>
      </c>
      <c r="Y189" s="280">
        <v>414359</v>
      </c>
      <c r="Z189" s="281">
        <v>114589</v>
      </c>
      <c r="AA189" s="281">
        <v>2617</v>
      </c>
      <c r="AB189" s="281">
        <v>64075</v>
      </c>
      <c r="AC189" s="288">
        <v>3538991</v>
      </c>
    </row>
    <row r="190" spans="2:29" s="53" customFormat="1" ht="40.15" customHeight="1" x14ac:dyDescent="0.3">
      <c r="B190" s="8">
        <v>43916</v>
      </c>
      <c r="C190" s="32">
        <v>1686.24</v>
      </c>
      <c r="D190" s="179">
        <v>10633.74</v>
      </c>
      <c r="E190" s="73">
        <v>516.61</v>
      </c>
      <c r="F190" s="180">
        <v>7217.57</v>
      </c>
      <c r="G190" s="11"/>
      <c r="H190" s="4"/>
      <c r="I190" s="4"/>
      <c r="J190" s="12"/>
      <c r="K190" s="310"/>
      <c r="L190" s="4"/>
      <c r="M190" s="310"/>
      <c r="N190" s="4"/>
      <c r="O190" s="11">
        <v>-5306</v>
      </c>
      <c r="P190" s="4">
        <v>7165</v>
      </c>
      <c r="Q190" s="12">
        <v>-2137</v>
      </c>
      <c r="R190" s="11">
        <v>-921</v>
      </c>
      <c r="S190" s="4">
        <v>1607</v>
      </c>
      <c r="T190" s="12">
        <v>-539</v>
      </c>
      <c r="U190" s="10">
        <v>-1892</v>
      </c>
      <c r="V190" s="9">
        <v>-3918</v>
      </c>
      <c r="W190" s="10">
        <v>-16</v>
      </c>
      <c r="X190" s="9">
        <v>-471</v>
      </c>
      <c r="Y190" s="280">
        <v>451690</v>
      </c>
      <c r="Z190" s="281">
        <v>112395</v>
      </c>
      <c r="AA190" s="281">
        <v>2221</v>
      </c>
      <c r="AB190" s="281">
        <v>64361</v>
      </c>
      <c r="AC190" s="288">
        <v>3507950</v>
      </c>
    </row>
    <row r="191" spans="2:29" s="53" customFormat="1" ht="40.15" customHeight="1" x14ac:dyDescent="0.3">
      <c r="B191" s="8">
        <v>43917</v>
      </c>
      <c r="C191" s="32">
        <v>1717.73</v>
      </c>
      <c r="D191" s="179">
        <v>10683.34</v>
      </c>
      <c r="E191" s="73">
        <v>522.83000000000004</v>
      </c>
      <c r="F191" s="180">
        <v>7259.06</v>
      </c>
      <c r="G191" s="11"/>
      <c r="H191" s="4"/>
      <c r="I191" s="4"/>
      <c r="J191" s="12"/>
      <c r="K191" s="310"/>
      <c r="L191" s="4"/>
      <c r="M191" s="310"/>
      <c r="N191" s="4"/>
      <c r="O191" s="11">
        <v>-3723</v>
      </c>
      <c r="P191" s="4">
        <v>1730</v>
      </c>
      <c r="Q191" s="12">
        <v>1300</v>
      </c>
      <c r="R191" s="11">
        <v>-1142</v>
      </c>
      <c r="S191" s="4">
        <v>1810</v>
      </c>
      <c r="T191" s="12">
        <v>-694</v>
      </c>
      <c r="U191" s="10">
        <v>-1656</v>
      </c>
      <c r="V191" s="9">
        <v>-2391</v>
      </c>
      <c r="W191" s="10">
        <v>-345</v>
      </c>
      <c r="X191" s="9">
        <v>-531</v>
      </c>
      <c r="Y191" s="280">
        <v>439772</v>
      </c>
      <c r="Z191" s="281">
        <v>113211</v>
      </c>
      <c r="AA191" s="281">
        <v>2657</v>
      </c>
      <c r="AB191" s="281">
        <v>64404</v>
      </c>
      <c r="AC191" s="288">
        <v>3502888</v>
      </c>
    </row>
    <row r="192" spans="2:29" s="53" customFormat="1" ht="40.15" customHeight="1" x14ac:dyDescent="0.3">
      <c r="B192" s="8">
        <v>43920</v>
      </c>
      <c r="C192" s="32">
        <v>1717.12</v>
      </c>
      <c r="D192" s="179">
        <v>10925.2</v>
      </c>
      <c r="E192" s="73">
        <v>542.11</v>
      </c>
      <c r="F192" s="180">
        <v>7700.26</v>
      </c>
      <c r="G192" s="11"/>
      <c r="H192" s="4"/>
      <c r="I192" s="4"/>
      <c r="J192" s="12"/>
      <c r="K192" s="310"/>
      <c r="L192" s="4"/>
      <c r="M192" s="310"/>
      <c r="N192" s="4"/>
      <c r="O192" s="11">
        <v>-4272</v>
      </c>
      <c r="P192" s="4">
        <v>1985</v>
      </c>
      <c r="Q192" s="12">
        <v>2235</v>
      </c>
      <c r="R192" s="11">
        <v>363</v>
      </c>
      <c r="S192" s="4">
        <v>-11</v>
      </c>
      <c r="T192" s="12">
        <v>-266</v>
      </c>
      <c r="U192" s="10">
        <v>-2</v>
      </c>
      <c r="V192" s="9">
        <v>-1375</v>
      </c>
      <c r="W192" s="10">
        <v>-40</v>
      </c>
      <c r="X192" s="9">
        <v>488</v>
      </c>
      <c r="Y192" s="280">
        <v>434584</v>
      </c>
      <c r="Z192" s="281">
        <v>112405</v>
      </c>
      <c r="AA192" s="281">
        <v>3249</v>
      </c>
      <c r="AB192" s="281">
        <v>65257</v>
      </c>
      <c r="AC192" s="288">
        <v>3445417</v>
      </c>
    </row>
    <row r="193" spans="2:29" s="53" customFormat="1" ht="40.15" customHeight="1" x14ac:dyDescent="0.3">
      <c r="B193" s="8">
        <v>43921</v>
      </c>
      <c r="C193" s="32">
        <v>1754.64</v>
      </c>
      <c r="D193" s="179">
        <v>12262.83</v>
      </c>
      <c r="E193" s="73">
        <v>569.07000000000005</v>
      </c>
      <c r="F193" s="180">
        <v>8128.99</v>
      </c>
      <c r="G193" s="11"/>
      <c r="H193" s="4"/>
      <c r="I193" s="4"/>
      <c r="J193" s="12"/>
      <c r="K193" s="310"/>
      <c r="L193" s="4"/>
      <c r="M193" s="310"/>
      <c r="N193" s="4"/>
      <c r="O193" s="11">
        <v>-710</v>
      </c>
      <c r="P193" s="4">
        <v>3845</v>
      </c>
      <c r="Q193" s="12">
        <v>-2901</v>
      </c>
      <c r="R193" s="11">
        <v>-996</v>
      </c>
      <c r="S193" s="4">
        <v>1884</v>
      </c>
      <c r="T193" s="12">
        <v>-765</v>
      </c>
      <c r="U193" s="10">
        <v>-283</v>
      </c>
      <c r="V193" s="9">
        <v>-1460</v>
      </c>
      <c r="W193" s="10">
        <v>-17</v>
      </c>
      <c r="X193" s="9">
        <v>-993</v>
      </c>
      <c r="Y193" s="280">
        <v>430829</v>
      </c>
      <c r="Z193" s="281">
        <v>112936</v>
      </c>
      <c r="AA193" s="281">
        <v>2322</v>
      </c>
      <c r="AB193" s="281">
        <v>65783</v>
      </c>
      <c r="AC193" s="288">
        <v>3351171</v>
      </c>
    </row>
    <row r="194" spans="2:29" s="53" customFormat="1" ht="40.15" customHeight="1" x14ac:dyDescent="0.3">
      <c r="B194" s="8">
        <v>43922</v>
      </c>
      <c r="C194" s="32">
        <v>1685.46</v>
      </c>
      <c r="D194" s="179">
        <v>11246.13</v>
      </c>
      <c r="E194" s="73">
        <v>551.84</v>
      </c>
      <c r="F194" s="180">
        <v>7578.49</v>
      </c>
      <c r="G194" s="11"/>
      <c r="H194" s="4"/>
      <c r="I194" s="4"/>
      <c r="J194" s="12"/>
      <c r="K194" s="310"/>
      <c r="L194" s="4"/>
      <c r="M194" s="310"/>
      <c r="N194" s="4"/>
      <c r="O194" s="11">
        <v>-5751</v>
      </c>
      <c r="P194" s="4">
        <v>11507</v>
      </c>
      <c r="Q194" s="12">
        <v>-6199</v>
      </c>
      <c r="R194" s="11">
        <v>-920</v>
      </c>
      <c r="S194" s="4">
        <v>1070</v>
      </c>
      <c r="T194" s="12">
        <v>-165</v>
      </c>
      <c r="U194" s="10">
        <v>-2632</v>
      </c>
      <c r="V194" s="9">
        <v>-5311</v>
      </c>
      <c r="W194" s="10">
        <v>51</v>
      </c>
      <c r="X194" s="9">
        <v>-766</v>
      </c>
      <c r="Y194" s="280">
        <v>476669</v>
      </c>
      <c r="Z194" s="281">
        <v>116124</v>
      </c>
      <c r="AA194" s="281">
        <v>2145</v>
      </c>
      <c r="AB194" s="281">
        <v>66889</v>
      </c>
      <c r="AC194" s="288">
        <v>3333504</v>
      </c>
    </row>
    <row r="195" spans="2:29" s="53" customFormat="1" ht="40.15" customHeight="1" x14ac:dyDescent="0.3">
      <c r="B195" s="8">
        <v>43923</v>
      </c>
      <c r="C195" s="32">
        <v>1724.86</v>
      </c>
      <c r="D195" s="179">
        <v>11282.09</v>
      </c>
      <c r="E195" s="73">
        <v>567.70000000000005</v>
      </c>
      <c r="F195" s="180">
        <v>7684.65</v>
      </c>
      <c r="G195" s="11"/>
      <c r="H195" s="4"/>
      <c r="I195" s="4"/>
      <c r="J195" s="12"/>
      <c r="K195" s="310"/>
      <c r="L195" s="4"/>
      <c r="M195" s="310"/>
      <c r="N195" s="4"/>
      <c r="O195" s="11">
        <v>-6233</v>
      </c>
      <c r="P195" s="4">
        <v>2700</v>
      </c>
      <c r="Q195" s="12">
        <v>3599</v>
      </c>
      <c r="R195" s="11">
        <v>-989</v>
      </c>
      <c r="S195" s="4">
        <v>294</v>
      </c>
      <c r="T195" s="12">
        <v>1017</v>
      </c>
      <c r="U195" s="10">
        <v>362</v>
      </c>
      <c r="V195" s="9">
        <v>-2536</v>
      </c>
      <c r="W195" s="10">
        <v>-1</v>
      </c>
      <c r="X195" s="9">
        <v>-368</v>
      </c>
      <c r="Y195" s="280">
        <v>465676</v>
      </c>
      <c r="Z195" s="281">
        <v>117263</v>
      </c>
      <c r="AA195" s="281">
        <v>2448</v>
      </c>
      <c r="AB195" s="281">
        <v>68781</v>
      </c>
      <c r="AC195" s="288">
        <v>3432661</v>
      </c>
    </row>
    <row r="196" spans="2:29" s="53" customFormat="1" ht="40.15" customHeight="1" x14ac:dyDescent="0.3">
      <c r="B196" s="8">
        <v>43924</v>
      </c>
      <c r="C196" s="32">
        <v>1725.44</v>
      </c>
      <c r="D196" s="179">
        <v>11409.99</v>
      </c>
      <c r="E196" s="73">
        <v>573.01</v>
      </c>
      <c r="F196" s="180">
        <v>7752.26</v>
      </c>
      <c r="G196" s="11"/>
      <c r="H196" s="4"/>
      <c r="I196" s="4"/>
      <c r="J196" s="12"/>
      <c r="K196" s="310"/>
      <c r="L196" s="4"/>
      <c r="M196" s="310"/>
      <c r="N196" s="4"/>
      <c r="O196" s="11">
        <v>-2882</v>
      </c>
      <c r="P196" s="4">
        <v>3486</v>
      </c>
      <c r="Q196" s="12">
        <v>-833</v>
      </c>
      <c r="R196" s="11">
        <v>-328</v>
      </c>
      <c r="S196" s="4">
        <v>1018</v>
      </c>
      <c r="T196" s="12">
        <v>-741</v>
      </c>
      <c r="U196" s="10">
        <v>-1971</v>
      </c>
      <c r="V196" s="9">
        <v>-1756</v>
      </c>
      <c r="W196" s="10">
        <v>-1</v>
      </c>
      <c r="X196" s="9">
        <v>-480</v>
      </c>
      <c r="Y196" s="280">
        <v>437305</v>
      </c>
      <c r="Z196" s="281">
        <v>116032</v>
      </c>
      <c r="AA196" s="281">
        <v>2877</v>
      </c>
      <c r="AB196" s="281">
        <v>70321</v>
      </c>
      <c r="AC196" s="288">
        <v>3458446</v>
      </c>
    </row>
    <row r="197" spans="2:29" s="53" customFormat="1" ht="40.15" customHeight="1" x14ac:dyDescent="0.3">
      <c r="B197" s="8">
        <v>43927</v>
      </c>
      <c r="C197" s="32">
        <v>1791.88</v>
      </c>
      <c r="D197" s="179">
        <v>11921.1</v>
      </c>
      <c r="E197" s="73">
        <v>597.21</v>
      </c>
      <c r="F197" s="180">
        <v>8094.93</v>
      </c>
      <c r="G197" s="11"/>
      <c r="H197" s="4"/>
      <c r="I197" s="4"/>
      <c r="J197" s="12"/>
      <c r="K197" s="310"/>
      <c r="L197" s="4"/>
      <c r="M197" s="310"/>
      <c r="N197" s="4"/>
      <c r="O197" s="11">
        <v>-2019</v>
      </c>
      <c r="P197" s="4">
        <v>-8430</v>
      </c>
      <c r="Q197" s="12">
        <v>10360</v>
      </c>
      <c r="R197" s="11">
        <v>1086</v>
      </c>
      <c r="S197" s="4">
        <v>-1501</v>
      </c>
      <c r="T197" s="12">
        <v>590</v>
      </c>
      <c r="U197" s="10">
        <v>505</v>
      </c>
      <c r="V197" s="9">
        <v>194</v>
      </c>
      <c r="W197" s="10">
        <v>2</v>
      </c>
      <c r="X197" s="9">
        <v>1231</v>
      </c>
      <c r="Y197" s="280">
        <v>431799</v>
      </c>
      <c r="Z197" s="281">
        <v>118532</v>
      </c>
      <c r="AA197" s="281">
        <v>2451</v>
      </c>
      <c r="AB197" s="281">
        <v>71559</v>
      </c>
      <c r="AC197" s="288">
        <v>3494013</v>
      </c>
    </row>
    <row r="198" spans="2:29" s="53" customFormat="1" ht="40.15" customHeight="1" x14ac:dyDescent="0.3">
      <c r="B198" s="8">
        <v>43928</v>
      </c>
      <c r="C198" s="32">
        <v>1823.6</v>
      </c>
      <c r="D198" s="179">
        <v>12024.41</v>
      </c>
      <c r="E198" s="73">
        <v>606.9</v>
      </c>
      <c r="F198" s="180">
        <v>8102.21</v>
      </c>
      <c r="G198" s="11"/>
      <c r="H198" s="4"/>
      <c r="I198" s="4"/>
      <c r="J198" s="12"/>
      <c r="K198" s="310"/>
      <c r="L198" s="4"/>
      <c r="M198" s="310"/>
      <c r="N198" s="4"/>
      <c r="O198" s="11">
        <v>-1951</v>
      </c>
      <c r="P198" s="4">
        <v>1492</v>
      </c>
      <c r="Q198" s="12">
        <v>328</v>
      </c>
      <c r="R198" s="11">
        <v>-1419</v>
      </c>
      <c r="S198" s="4">
        <v>3970</v>
      </c>
      <c r="T198" s="12">
        <v>-835</v>
      </c>
      <c r="U198" s="10">
        <v>-159</v>
      </c>
      <c r="V198" s="9">
        <v>-2973</v>
      </c>
      <c r="W198" s="10">
        <v>3</v>
      </c>
      <c r="X198" s="9">
        <v>-1874</v>
      </c>
      <c r="Y198" s="280">
        <v>434090</v>
      </c>
      <c r="Z198" s="281">
        <v>119274</v>
      </c>
      <c r="AA198" s="281">
        <v>2190</v>
      </c>
      <c r="AB198" s="281">
        <v>72602</v>
      </c>
      <c r="AC198" s="288">
        <v>3513070</v>
      </c>
    </row>
    <row r="199" spans="2:29" s="53" customFormat="1" ht="40.15" customHeight="1" x14ac:dyDescent="0.3">
      <c r="B199" s="8">
        <v>43929</v>
      </c>
      <c r="C199" s="32">
        <v>1807.14</v>
      </c>
      <c r="D199" s="179">
        <v>11906.24</v>
      </c>
      <c r="E199" s="73">
        <v>607.37</v>
      </c>
      <c r="F199" s="180">
        <v>8021.11</v>
      </c>
      <c r="G199" s="11"/>
      <c r="H199" s="4"/>
      <c r="I199" s="4"/>
      <c r="J199" s="12"/>
      <c r="K199" s="310"/>
      <c r="L199" s="4"/>
      <c r="M199" s="310"/>
      <c r="N199" s="4"/>
      <c r="O199" s="11">
        <v>-1345</v>
      </c>
      <c r="P199" s="4">
        <v>4519</v>
      </c>
      <c r="Q199" s="12">
        <v>-2819</v>
      </c>
      <c r="R199" s="11">
        <v>-1014</v>
      </c>
      <c r="S199" s="4">
        <v>1654</v>
      </c>
      <c r="T199" s="12">
        <v>-367</v>
      </c>
      <c r="U199" s="10">
        <v>-1888</v>
      </c>
      <c r="V199" s="9">
        <v>-1797</v>
      </c>
      <c r="W199" s="10">
        <v>0</v>
      </c>
      <c r="X199" s="9">
        <v>-847</v>
      </c>
      <c r="Y199" s="280">
        <v>440840</v>
      </c>
      <c r="Z199" s="281">
        <v>119344</v>
      </c>
      <c r="AA199" s="281">
        <v>2055</v>
      </c>
      <c r="AB199" s="281">
        <v>73594</v>
      </c>
      <c r="AC199" s="288">
        <v>3523285</v>
      </c>
    </row>
    <row r="200" spans="2:29" s="53" customFormat="1" ht="40.15" customHeight="1" x14ac:dyDescent="0.3">
      <c r="B200" s="8">
        <v>43930</v>
      </c>
      <c r="C200" s="32">
        <v>1836.21</v>
      </c>
      <c r="D200" s="179">
        <v>12048.02</v>
      </c>
      <c r="E200" s="73">
        <v>615.95000000000005</v>
      </c>
      <c r="F200" s="180">
        <v>8122.76</v>
      </c>
      <c r="G200" s="11"/>
      <c r="H200" s="4"/>
      <c r="I200" s="4"/>
      <c r="J200" s="12"/>
      <c r="K200" s="310"/>
      <c r="L200" s="4"/>
      <c r="M200" s="310"/>
      <c r="N200" s="4"/>
      <c r="O200" s="11">
        <v>-1782</v>
      </c>
      <c r="P200" s="4">
        <v>2940</v>
      </c>
      <c r="Q200" s="12">
        <v>-1295</v>
      </c>
      <c r="R200" s="11">
        <v>-779</v>
      </c>
      <c r="S200" s="4">
        <v>1555</v>
      </c>
      <c r="T200" s="12">
        <v>-715</v>
      </c>
      <c r="U200" s="10">
        <v>-2215</v>
      </c>
      <c r="V200" s="9">
        <v>-1612</v>
      </c>
      <c r="W200" s="10">
        <v>-1</v>
      </c>
      <c r="X200" s="9">
        <v>-947</v>
      </c>
      <c r="Y200" s="280">
        <v>441643</v>
      </c>
      <c r="Z200" s="281">
        <v>119707</v>
      </c>
      <c r="AA200" s="281">
        <v>2250</v>
      </c>
      <c r="AB200" s="281">
        <v>75273</v>
      </c>
      <c r="AC200" s="288">
        <v>3512722</v>
      </c>
    </row>
    <row r="201" spans="2:29" s="53" customFormat="1" ht="40.15" customHeight="1" x14ac:dyDescent="0.3">
      <c r="B201" s="8">
        <v>43931</v>
      </c>
      <c r="C201" s="32">
        <v>1860.7</v>
      </c>
      <c r="D201" s="179">
        <v>12771.94</v>
      </c>
      <c r="E201" s="73">
        <v>611.26</v>
      </c>
      <c r="F201" s="180">
        <v>8076.7</v>
      </c>
      <c r="G201" s="11"/>
      <c r="H201" s="4"/>
      <c r="I201" s="4"/>
      <c r="J201" s="12"/>
      <c r="K201" s="310"/>
      <c r="L201" s="4"/>
      <c r="M201" s="310"/>
      <c r="N201" s="4"/>
      <c r="O201" s="11">
        <v>-558</v>
      </c>
      <c r="P201" s="4">
        <v>2519</v>
      </c>
      <c r="Q201" s="12">
        <v>-2059</v>
      </c>
      <c r="R201" s="11">
        <v>-1373</v>
      </c>
      <c r="S201" s="4">
        <v>2497</v>
      </c>
      <c r="T201" s="12">
        <v>-1085</v>
      </c>
      <c r="U201" s="10">
        <v>-2370</v>
      </c>
      <c r="V201" s="9">
        <v>-771</v>
      </c>
      <c r="W201" s="10">
        <v>3</v>
      </c>
      <c r="X201" s="9">
        <v>-1457</v>
      </c>
      <c r="Y201" s="280">
        <v>444261</v>
      </c>
      <c r="Z201" s="281">
        <v>117988</v>
      </c>
      <c r="AA201" s="281">
        <v>2262</v>
      </c>
      <c r="AB201" s="281">
        <v>77053</v>
      </c>
      <c r="AC201" s="288">
        <v>3485991</v>
      </c>
    </row>
    <row r="202" spans="2:29" s="53" customFormat="1" ht="40.15" customHeight="1" x14ac:dyDescent="0.3">
      <c r="B202" s="8">
        <v>43934</v>
      </c>
      <c r="C202" s="32">
        <v>1825.76</v>
      </c>
      <c r="D202" s="179">
        <v>12646.36</v>
      </c>
      <c r="E202" s="73">
        <v>596.71</v>
      </c>
      <c r="F202" s="180">
        <v>8011.72</v>
      </c>
      <c r="G202" s="11"/>
      <c r="H202" s="4"/>
      <c r="I202" s="4"/>
      <c r="J202" s="12"/>
      <c r="K202" s="310"/>
      <c r="L202" s="4"/>
      <c r="M202" s="310"/>
      <c r="N202" s="4"/>
      <c r="O202" s="11">
        <v>-2920</v>
      </c>
      <c r="P202" s="4">
        <v>7587</v>
      </c>
      <c r="Q202" s="12">
        <v>-4575</v>
      </c>
      <c r="R202" s="11">
        <v>-937</v>
      </c>
      <c r="S202" s="4">
        <v>2143</v>
      </c>
      <c r="T202" s="12">
        <v>-1106</v>
      </c>
      <c r="U202" s="10">
        <v>-167</v>
      </c>
      <c r="V202" s="9">
        <v>-1816</v>
      </c>
      <c r="W202" s="10">
        <v>-108</v>
      </c>
      <c r="X202" s="9">
        <v>-1064</v>
      </c>
      <c r="Y202" s="280">
        <v>446395</v>
      </c>
      <c r="Z202" s="281">
        <v>119771</v>
      </c>
      <c r="AA202" s="281">
        <v>2229</v>
      </c>
      <c r="AB202" s="281">
        <v>78807</v>
      </c>
      <c r="AC202" s="288">
        <v>3488029</v>
      </c>
    </row>
    <row r="203" spans="2:29" s="53" customFormat="1" ht="40.15" customHeight="1" x14ac:dyDescent="0.3">
      <c r="B203" s="8">
        <v>43935</v>
      </c>
      <c r="C203" s="32">
        <v>1857.08</v>
      </c>
      <c r="D203" s="347">
        <v>12746.78</v>
      </c>
      <c r="E203" s="73">
        <v>610.29</v>
      </c>
      <c r="F203" s="180">
        <v>8066.68</v>
      </c>
      <c r="G203" s="11"/>
      <c r="H203" s="4"/>
      <c r="I203" s="4"/>
      <c r="J203" s="12"/>
      <c r="K203" s="310"/>
      <c r="L203" s="4"/>
      <c r="M203" s="310"/>
      <c r="N203" s="4"/>
      <c r="O203" s="11">
        <v>-317</v>
      </c>
      <c r="P203" s="4">
        <v>-4530</v>
      </c>
      <c r="Q203" s="12">
        <v>4679</v>
      </c>
      <c r="R203" s="11">
        <v>1788</v>
      </c>
      <c r="S203" s="4">
        <v>-1689</v>
      </c>
      <c r="T203" s="12">
        <v>25</v>
      </c>
      <c r="U203" s="10">
        <v>-205</v>
      </c>
      <c r="V203" s="9">
        <v>234</v>
      </c>
      <c r="W203" s="10">
        <v>-77</v>
      </c>
      <c r="X203" s="9">
        <v>1788</v>
      </c>
      <c r="Y203" s="280">
        <v>446845</v>
      </c>
      <c r="Z203" s="281">
        <v>120571</v>
      </c>
      <c r="AA203" s="281">
        <v>2268</v>
      </c>
      <c r="AB203" s="281">
        <v>79976</v>
      </c>
      <c r="AC203" s="288">
        <v>3493422</v>
      </c>
    </row>
    <row r="204" spans="2:29" s="53" customFormat="1" ht="40.15" customHeight="1" x14ac:dyDescent="0.3">
      <c r="B204" s="8">
        <v>43937</v>
      </c>
      <c r="C204" s="32">
        <v>1857.07</v>
      </c>
      <c r="D204" s="347">
        <v>12685.75</v>
      </c>
      <c r="E204" s="73">
        <v>623.42999999999995</v>
      </c>
      <c r="F204" s="180">
        <v>8125.18</v>
      </c>
      <c r="G204" s="11"/>
      <c r="H204" s="4"/>
      <c r="I204" s="4"/>
      <c r="J204" s="12"/>
      <c r="K204" s="310"/>
      <c r="L204" s="4"/>
      <c r="M204" s="310"/>
      <c r="N204" s="4"/>
      <c r="O204" s="11">
        <v>-5687</v>
      </c>
      <c r="P204" s="4">
        <v>3888</v>
      </c>
      <c r="Q204" s="12">
        <v>1362</v>
      </c>
      <c r="R204" s="11">
        <v>715</v>
      </c>
      <c r="S204" s="4">
        <v>-856</v>
      </c>
      <c r="T204" s="12">
        <v>133</v>
      </c>
      <c r="U204" s="10">
        <v>-2212</v>
      </c>
      <c r="V204" s="9">
        <v>-3190</v>
      </c>
      <c r="W204" s="10">
        <v>-129</v>
      </c>
      <c r="X204" s="9">
        <v>834</v>
      </c>
      <c r="Y204" s="280">
        <v>442345</v>
      </c>
      <c r="Z204" s="281">
        <v>119999</v>
      </c>
      <c r="AA204" s="281">
        <v>2688</v>
      </c>
      <c r="AB204" s="281">
        <v>80799</v>
      </c>
      <c r="AC204" s="288">
        <v>3510204</v>
      </c>
    </row>
    <row r="205" spans="2:29" s="53" customFormat="1" ht="40.15" customHeight="1" x14ac:dyDescent="0.3">
      <c r="B205" s="8">
        <v>43938</v>
      </c>
      <c r="C205" s="32">
        <v>1914.53</v>
      </c>
      <c r="D205" s="347">
        <v>12854.11</v>
      </c>
      <c r="E205" s="73">
        <v>634.79</v>
      </c>
      <c r="F205" s="180">
        <v>8183.25</v>
      </c>
      <c r="G205" s="11"/>
      <c r="H205" s="4"/>
      <c r="I205" s="4"/>
      <c r="J205" s="12"/>
      <c r="K205" s="310"/>
      <c r="L205" s="4"/>
      <c r="M205" s="310"/>
      <c r="N205" s="4"/>
      <c r="O205" s="11">
        <v>3185</v>
      </c>
      <c r="P205" s="4">
        <v>-6057</v>
      </c>
      <c r="Q205" s="12">
        <v>2356</v>
      </c>
      <c r="R205" s="11">
        <v>-378</v>
      </c>
      <c r="S205" s="4">
        <v>208</v>
      </c>
      <c r="T205" s="12">
        <v>190</v>
      </c>
      <c r="U205" s="10">
        <v>-225</v>
      </c>
      <c r="V205" s="9">
        <v>1640</v>
      </c>
      <c r="W205" s="10">
        <v>48</v>
      </c>
      <c r="X205" s="9">
        <v>-660</v>
      </c>
      <c r="Y205" s="280">
        <v>442617</v>
      </c>
      <c r="Z205" s="281">
        <v>121094</v>
      </c>
      <c r="AA205" s="281">
        <v>2111</v>
      </c>
      <c r="AB205" s="281">
        <v>81071</v>
      </c>
      <c r="AC205" s="288"/>
    </row>
    <row r="206" spans="2:29" s="53" customFormat="1" ht="40.15" customHeight="1" x14ac:dyDescent="0.3">
      <c r="B206" s="8">
        <v>43941</v>
      </c>
      <c r="C206" s="32">
        <v>1898.36</v>
      </c>
      <c r="D206" s="347">
        <v>12967.02</v>
      </c>
      <c r="E206" s="73">
        <v>637.82000000000005</v>
      </c>
      <c r="F206" s="180">
        <v>8363.76</v>
      </c>
      <c r="G206" s="11"/>
      <c r="H206" s="4"/>
      <c r="I206" s="4"/>
      <c r="J206" s="12"/>
      <c r="K206" s="310"/>
      <c r="L206" s="4"/>
      <c r="M206" s="310"/>
      <c r="N206" s="4"/>
      <c r="O206" s="11">
        <v>-4980</v>
      </c>
      <c r="P206" s="4">
        <v>9559</v>
      </c>
      <c r="Q206" s="12">
        <v>-4848</v>
      </c>
      <c r="R206" s="11">
        <v>-236</v>
      </c>
      <c r="S206" s="4">
        <v>1278</v>
      </c>
      <c r="T206" s="12">
        <v>-1023</v>
      </c>
      <c r="U206" s="10">
        <v>-2945</v>
      </c>
      <c r="V206" s="9">
        <v>-3243</v>
      </c>
      <c r="W206" s="10">
        <v>-78</v>
      </c>
      <c r="X206" s="9">
        <v>-403</v>
      </c>
      <c r="Y206" s="280"/>
      <c r="Z206" s="281"/>
      <c r="AA206" s="281"/>
      <c r="AB206" s="281"/>
      <c r="AC206" s="288"/>
    </row>
    <row r="207" spans="2:29" ht="39.6" customHeight="1" x14ac:dyDescent="0.3">
      <c r="B207" s="8"/>
      <c r="C207" s="32"/>
      <c r="D207" s="346"/>
      <c r="E207" s="34"/>
      <c r="F207" s="35"/>
      <c r="G207" s="10"/>
      <c r="H207" s="3"/>
      <c r="I207" s="3"/>
      <c r="J207" s="9"/>
      <c r="K207" s="310"/>
      <c r="L207" s="3"/>
      <c r="M207" s="310"/>
      <c r="N207" s="4"/>
      <c r="O207" s="11"/>
      <c r="P207" s="4"/>
      <c r="Q207" s="12"/>
      <c r="R207" s="11"/>
      <c r="S207" s="4"/>
      <c r="T207" s="12"/>
      <c r="U207" s="10"/>
      <c r="V207" s="9"/>
      <c r="W207" s="10"/>
      <c r="X207" s="9"/>
      <c r="Y207" s="280"/>
      <c r="Z207" s="281"/>
      <c r="AA207" s="281"/>
      <c r="AB207" s="281"/>
      <c r="AC207" s="288"/>
    </row>
    <row r="208" spans="2:29" ht="17.25" thickBot="1" x14ac:dyDescent="0.35">
      <c r="B208" s="29"/>
      <c r="C208" s="315"/>
      <c r="D208" s="315"/>
      <c r="E208" s="315"/>
      <c r="F208" s="315"/>
      <c r="G208" s="316"/>
      <c r="H208" s="316"/>
      <c r="I208" s="316"/>
      <c r="J208" s="316"/>
      <c r="K208" s="316"/>
      <c r="L208" s="316"/>
      <c r="M208" s="317"/>
      <c r="N208" s="317"/>
      <c r="O208" s="317"/>
      <c r="P208" s="317"/>
      <c r="Q208" s="317"/>
      <c r="R208" s="317"/>
      <c r="S208" s="317"/>
      <c r="T208" s="317"/>
      <c r="U208" s="317"/>
      <c r="V208" s="317"/>
      <c r="W208" s="317"/>
      <c r="X208" s="317"/>
      <c r="Y208" s="317"/>
      <c r="Z208" s="317"/>
      <c r="AA208" s="317"/>
      <c r="AB208" s="317"/>
      <c r="AC208" s="318"/>
    </row>
    <row r="209" spans="2:29" ht="18" customHeight="1" x14ac:dyDescent="0.3">
      <c r="B209" s="40" t="s">
        <v>56</v>
      </c>
      <c r="C209" s="93">
        <f t="shared" ref="C209:N209" si="0">INDEX(C7:C207,COUNTA(C7:C207),1)</f>
        <v>1898.36</v>
      </c>
      <c r="D209" s="41">
        <f t="shared" si="0"/>
        <v>12967.02</v>
      </c>
      <c r="E209" s="319">
        <f t="shared" si="0"/>
        <v>637.82000000000005</v>
      </c>
      <c r="F209" s="319">
        <f t="shared" si="0"/>
        <v>8363.76</v>
      </c>
      <c r="G209" s="319" t="e">
        <f t="shared" si="0"/>
        <v>#VALUE!</v>
      </c>
      <c r="H209" s="319" t="e">
        <f t="shared" si="0"/>
        <v>#VALUE!</v>
      </c>
      <c r="I209" s="319" t="e">
        <f t="shared" si="0"/>
        <v>#VALUE!</v>
      </c>
      <c r="J209" s="319" t="e">
        <f t="shared" si="0"/>
        <v>#VALUE!</v>
      </c>
      <c r="K209" s="319" t="e">
        <f t="shared" si="0"/>
        <v>#VALUE!</v>
      </c>
      <c r="L209" s="319" t="e">
        <f t="shared" si="0"/>
        <v>#VALUE!</v>
      </c>
      <c r="M209" s="319" t="e">
        <f t="shared" si="0"/>
        <v>#VALUE!</v>
      </c>
      <c r="N209" s="41" t="e">
        <f t="shared" si="0"/>
        <v>#VALUE!</v>
      </c>
      <c r="O209" s="87">
        <f t="shared" ref="O209:X209" si="1">SUM(O5:O142)</f>
        <v>689256</v>
      </c>
      <c r="P209" s="88">
        <f t="shared" si="1"/>
        <v>-513209</v>
      </c>
      <c r="Q209" s="89">
        <f t="shared" si="1"/>
        <v>-169723</v>
      </c>
      <c r="R209" s="87">
        <f t="shared" si="1"/>
        <v>35383</v>
      </c>
      <c r="S209" s="88">
        <f t="shared" si="1"/>
        <v>288748.59999999998</v>
      </c>
      <c r="T209" s="89">
        <f t="shared" si="1"/>
        <v>-148087</v>
      </c>
      <c r="U209" s="87">
        <f t="shared" si="1"/>
        <v>-6748</v>
      </c>
      <c r="V209" s="88">
        <f t="shared" si="1"/>
        <v>166839</v>
      </c>
      <c r="W209" s="87">
        <f t="shared" si="1"/>
        <v>695</v>
      </c>
      <c r="X209" s="89">
        <f t="shared" si="1"/>
        <v>15003</v>
      </c>
      <c r="Y209" s="464" t="s">
        <v>95</v>
      </c>
      <c r="Z209" s="465"/>
      <c r="AA209" s="465"/>
      <c r="AB209" s="465"/>
      <c r="AC209" s="466"/>
    </row>
    <row r="210" spans="2:29" s="53" customFormat="1" ht="18" customHeight="1" thickBot="1" x14ac:dyDescent="0.35">
      <c r="B210" s="85" t="s">
        <v>63</v>
      </c>
      <c r="C210" s="94">
        <f t="shared" ref="C210:N210" si="2">INDEX(C7:C207,COUNTA(C7:C207)-1,1)</f>
        <v>1914.53</v>
      </c>
      <c r="D210" s="144">
        <f t="shared" si="2"/>
        <v>12854.11</v>
      </c>
      <c r="E210" s="320">
        <f t="shared" si="2"/>
        <v>634.79</v>
      </c>
      <c r="F210" s="320">
        <f t="shared" si="2"/>
        <v>8183.25</v>
      </c>
      <c r="G210" s="320" t="e">
        <f t="shared" si="2"/>
        <v>#VALUE!</v>
      </c>
      <c r="H210" s="320" t="e">
        <f t="shared" si="2"/>
        <v>#VALUE!</v>
      </c>
      <c r="I210" s="320" t="e">
        <f t="shared" si="2"/>
        <v>#VALUE!</v>
      </c>
      <c r="J210" s="320" t="e">
        <f t="shared" si="2"/>
        <v>#VALUE!</v>
      </c>
      <c r="K210" s="320" t="e">
        <f t="shared" si="2"/>
        <v>#VALUE!</v>
      </c>
      <c r="L210" s="320" t="e">
        <f t="shared" si="2"/>
        <v>#VALUE!</v>
      </c>
      <c r="M210" s="320" t="e">
        <f t="shared" si="2"/>
        <v>#VALUE!</v>
      </c>
      <c r="N210" s="145" t="e">
        <f t="shared" si="2"/>
        <v>#VALUE!</v>
      </c>
      <c r="O210" s="25" t="s">
        <v>0</v>
      </c>
      <c r="P210" s="5" t="s">
        <v>0</v>
      </c>
      <c r="Q210" s="26" t="s">
        <v>0</v>
      </c>
      <c r="R210" s="25" t="s">
        <v>0</v>
      </c>
      <c r="S210" s="5" t="s">
        <v>0</v>
      </c>
      <c r="T210" s="26" t="s">
        <v>0</v>
      </c>
      <c r="U210" s="25" t="s">
        <v>0</v>
      </c>
      <c r="V210" s="5" t="s">
        <v>0</v>
      </c>
      <c r="W210" s="25" t="s">
        <v>0</v>
      </c>
      <c r="X210" s="26" t="s">
        <v>0</v>
      </c>
      <c r="Y210" s="148" t="s">
        <v>96</v>
      </c>
      <c r="Z210" s="149" t="s">
        <v>97</v>
      </c>
      <c r="AA210" s="149" t="s">
        <v>98</v>
      </c>
      <c r="AB210" s="149" t="s">
        <v>99</v>
      </c>
      <c r="AC210" s="150" t="s">
        <v>102</v>
      </c>
    </row>
    <row r="211" spans="2:29" s="53" customFormat="1" ht="18" thickTop="1" thickBot="1" x14ac:dyDescent="0.35">
      <c r="B211" s="85" t="s">
        <v>4</v>
      </c>
      <c r="C211" s="86">
        <f t="shared" ref="C211:N211" si="3">MAX(C8:C208)</f>
        <v>2267.25</v>
      </c>
      <c r="D211" s="86">
        <f t="shared" si="3"/>
        <v>12967.02</v>
      </c>
      <c r="E211" s="320">
        <f t="shared" si="3"/>
        <v>696.25</v>
      </c>
      <c r="F211" s="320">
        <f t="shared" si="3"/>
        <v>8363.76</v>
      </c>
      <c r="G211" s="320">
        <f t="shared" si="3"/>
        <v>0</v>
      </c>
      <c r="H211" s="320">
        <f t="shared" si="3"/>
        <v>0</v>
      </c>
      <c r="I211" s="320">
        <f t="shared" si="3"/>
        <v>0</v>
      </c>
      <c r="J211" s="320">
        <f t="shared" si="3"/>
        <v>0</v>
      </c>
      <c r="K211" s="320">
        <f t="shared" si="3"/>
        <v>0</v>
      </c>
      <c r="L211" s="320">
        <f t="shared" si="3"/>
        <v>0</v>
      </c>
      <c r="M211" s="320">
        <f t="shared" si="3"/>
        <v>0</v>
      </c>
      <c r="N211" s="86">
        <f t="shared" si="3"/>
        <v>0</v>
      </c>
      <c r="O211" s="422" t="s">
        <v>137</v>
      </c>
      <c r="P211" s="423"/>
      <c r="Q211" s="423"/>
      <c r="R211" s="423"/>
      <c r="S211" s="423"/>
      <c r="T211" s="423"/>
      <c r="U211" s="423"/>
      <c r="V211" s="423"/>
      <c r="W211" s="423"/>
      <c r="X211" s="424"/>
      <c r="Y211" s="151" t="s">
        <v>100</v>
      </c>
      <c r="Z211" s="152" t="s">
        <v>101</v>
      </c>
      <c r="AA211" s="152" t="s">
        <v>94</v>
      </c>
      <c r="AB211" s="152" t="s">
        <v>103</v>
      </c>
      <c r="AC211" s="153" t="s">
        <v>103</v>
      </c>
    </row>
    <row r="212" spans="2:29" s="53" customFormat="1" ht="18" thickTop="1" thickBot="1" x14ac:dyDescent="0.35">
      <c r="B212" s="311" t="s">
        <v>5</v>
      </c>
      <c r="C212" s="312">
        <f t="shared" ref="C212:N212" si="4">MIN(C2:C130)</f>
        <v>1891.81</v>
      </c>
      <c r="D212" s="312">
        <f t="shared" si="4"/>
        <v>7569.17</v>
      </c>
      <c r="E212" s="59">
        <f t="shared" si="4"/>
        <v>540.83000000000004</v>
      </c>
      <c r="F212" s="59">
        <f t="shared" si="4"/>
        <v>5979.39</v>
      </c>
      <c r="G212" s="59">
        <f t="shared" si="4"/>
        <v>0</v>
      </c>
      <c r="H212" s="59">
        <f t="shared" si="4"/>
        <v>0</v>
      </c>
      <c r="I212" s="59">
        <f t="shared" si="4"/>
        <v>0</v>
      </c>
      <c r="J212" s="59">
        <f t="shared" si="4"/>
        <v>0</v>
      </c>
      <c r="K212" s="59">
        <f t="shared" si="4"/>
        <v>0</v>
      </c>
      <c r="L212" s="59">
        <f t="shared" si="4"/>
        <v>0</v>
      </c>
      <c r="M212" s="59">
        <f t="shared" si="4"/>
        <v>0</v>
      </c>
      <c r="N212" s="312">
        <f t="shared" si="4"/>
        <v>0</v>
      </c>
      <c r="O212" s="437" t="s">
        <v>88</v>
      </c>
      <c r="P212" s="438"/>
      <c r="Q212" s="439"/>
      <c r="R212" s="437" t="s">
        <v>88</v>
      </c>
      <c r="S212" s="438"/>
      <c r="T212" s="439"/>
      <c r="U212" s="437" t="s">
        <v>91</v>
      </c>
      <c r="V212" s="438"/>
      <c r="W212" s="437" t="s">
        <v>91</v>
      </c>
      <c r="X212" s="438"/>
      <c r="Y212" s="155"/>
      <c r="Z212" s="156"/>
      <c r="AA212" s="156"/>
      <c r="AB212" s="156" t="s">
        <v>104</v>
      </c>
      <c r="AC212" s="157"/>
    </row>
    <row r="213" spans="2:29" s="53" customFormat="1" ht="18.75" thickTop="1" thickBot="1" x14ac:dyDescent="0.35">
      <c r="B213" s="422" t="s">
        <v>81</v>
      </c>
      <c r="C213" s="423"/>
      <c r="D213" s="423"/>
      <c r="E213" s="423"/>
      <c r="F213" s="423"/>
      <c r="G213" s="423"/>
      <c r="H213" s="423"/>
      <c r="I213" s="423"/>
      <c r="J213" s="423"/>
      <c r="K213" s="423"/>
      <c r="L213" s="423"/>
      <c r="M213" s="423"/>
      <c r="N213" s="423"/>
      <c r="O213" s="444" t="s">
        <v>92</v>
      </c>
      <c r="P213" s="445"/>
      <c r="Q213" s="446"/>
      <c r="R213" s="472" t="s">
        <v>92</v>
      </c>
      <c r="S213" s="445"/>
      <c r="T213" s="446"/>
      <c r="U213" s="442" t="s">
        <v>92</v>
      </c>
      <c r="V213" s="443"/>
      <c r="W213" s="442" t="s">
        <v>93</v>
      </c>
      <c r="X213" s="467"/>
      <c r="Y213" s="154"/>
      <c r="Z213" s="102"/>
      <c r="AA213" s="102"/>
      <c r="AB213" s="102" t="s">
        <v>105</v>
      </c>
      <c r="AC213" s="103"/>
    </row>
    <row r="214" spans="2:29" s="53" customFormat="1" ht="17.25" thickTop="1" x14ac:dyDescent="0.3">
      <c r="B214" s="113" t="s">
        <v>78</v>
      </c>
      <c r="C214" s="114">
        <f t="shared" ref="C214:N214" si="5">C211-C211*0.38</f>
        <v>1405.6949999999999</v>
      </c>
      <c r="D214" s="114">
        <f t="shared" si="5"/>
        <v>8039.5524000000005</v>
      </c>
      <c r="E214" s="114">
        <f t="shared" si="5"/>
        <v>431.67500000000001</v>
      </c>
      <c r="F214" s="146">
        <f t="shared" si="5"/>
        <v>5185.5311999999994</v>
      </c>
      <c r="G214" s="114">
        <f t="shared" si="5"/>
        <v>0</v>
      </c>
      <c r="H214" s="114">
        <f t="shared" si="5"/>
        <v>0</v>
      </c>
      <c r="I214" s="114">
        <f t="shared" si="5"/>
        <v>0</v>
      </c>
      <c r="J214" s="146">
        <f t="shared" si="5"/>
        <v>0</v>
      </c>
      <c r="K214" s="114">
        <f t="shared" si="5"/>
        <v>0</v>
      </c>
      <c r="L214" s="114">
        <f t="shared" si="5"/>
        <v>0</v>
      </c>
      <c r="M214" s="114">
        <f t="shared" si="5"/>
        <v>0</v>
      </c>
      <c r="N214" s="146">
        <f t="shared" si="5"/>
        <v>0</v>
      </c>
      <c r="O214" s="440" t="str">
        <f>IF(SUM(O199:O201)&gt;0,"매수세","매도세")</f>
        <v>매도세</v>
      </c>
      <c r="P214" s="468" t="str">
        <f t="shared" ref="P214:X214" si="6">IF(SUM(P199:P201)&gt;0,"매수세","매도세")</f>
        <v>매수세</v>
      </c>
      <c r="Q214" s="470" t="str">
        <f t="shared" si="6"/>
        <v>매도세</v>
      </c>
      <c r="R214" s="440" t="str">
        <f t="shared" si="6"/>
        <v>매도세</v>
      </c>
      <c r="S214" s="468" t="str">
        <f t="shared" si="6"/>
        <v>매수세</v>
      </c>
      <c r="T214" s="470" t="str">
        <f t="shared" si="6"/>
        <v>매도세</v>
      </c>
      <c r="U214" s="440" t="str">
        <f t="shared" si="6"/>
        <v>매도세</v>
      </c>
      <c r="V214" s="470" t="str">
        <f t="shared" si="6"/>
        <v>매도세</v>
      </c>
      <c r="W214" s="440" t="str">
        <f t="shared" si="6"/>
        <v>매수세</v>
      </c>
      <c r="X214" s="447" t="str">
        <f t="shared" si="6"/>
        <v>매도세</v>
      </c>
      <c r="Y214" s="154"/>
      <c r="Z214" s="102"/>
      <c r="AA214" s="102"/>
      <c r="AB214" s="102"/>
      <c r="AC214" s="103"/>
    </row>
    <row r="215" spans="2:29" s="53" customFormat="1" x14ac:dyDescent="0.3">
      <c r="B215" s="115" t="s">
        <v>79</v>
      </c>
      <c r="C215" s="116">
        <f t="shared" ref="C215:N215" si="7">C211-C211*0.5</f>
        <v>1133.625</v>
      </c>
      <c r="D215" s="116">
        <f t="shared" si="7"/>
        <v>6483.51</v>
      </c>
      <c r="E215" s="116">
        <f t="shared" si="7"/>
        <v>348.125</v>
      </c>
      <c r="F215" s="117">
        <f t="shared" si="7"/>
        <v>4181.88</v>
      </c>
      <c r="G215" s="116">
        <f t="shared" si="7"/>
        <v>0</v>
      </c>
      <c r="H215" s="116">
        <f t="shared" si="7"/>
        <v>0</v>
      </c>
      <c r="I215" s="116">
        <f t="shared" si="7"/>
        <v>0</v>
      </c>
      <c r="J215" s="117">
        <f t="shared" si="7"/>
        <v>0</v>
      </c>
      <c r="K215" s="116">
        <f t="shared" si="7"/>
        <v>0</v>
      </c>
      <c r="L215" s="116">
        <f t="shared" si="7"/>
        <v>0</v>
      </c>
      <c r="M215" s="116">
        <f t="shared" si="7"/>
        <v>0</v>
      </c>
      <c r="N215" s="117">
        <f t="shared" si="7"/>
        <v>0</v>
      </c>
      <c r="O215" s="441"/>
      <c r="P215" s="469"/>
      <c r="Q215" s="471"/>
      <c r="R215" s="441"/>
      <c r="S215" s="469"/>
      <c r="T215" s="471"/>
      <c r="U215" s="441"/>
      <c r="V215" s="471"/>
      <c r="W215" s="441"/>
      <c r="X215" s="448"/>
      <c r="Y215" s="154"/>
      <c r="Z215" s="102"/>
      <c r="AA215" s="102"/>
      <c r="AB215" s="102" t="s">
        <v>121</v>
      </c>
      <c r="AC215" s="103"/>
    </row>
    <row r="216" spans="2:29" s="53" customFormat="1" ht="17.25" x14ac:dyDescent="0.3">
      <c r="B216" s="118" t="s">
        <v>67</v>
      </c>
      <c r="C216" s="119"/>
      <c r="D216" s="119"/>
      <c r="E216" s="119"/>
      <c r="F216" s="120"/>
      <c r="G216" s="119"/>
      <c r="H216" s="119"/>
      <c r="I216" s="119"/>
      <c r="J216" s="120"/>
      <c r="K216" s="119"/>
      <c r="L216" s="119"/>
      <c r="M216" s="119"/>
      <c r="N216" s="120"/>
      <c r="O216" s="472" t="s">
        <v>85</v>
      </c>
      <c r="P216" s="445"/>
      <c r="Q216" s="446"/>
      <c r="R216" s="472" t="s">
        <v>85</v>
      </c>
      <c r="S216" s="445"/>
      <c r="T216" s="446"/>
      <c r="U216" s="473" t="s">
        <v>85</v>
      </c>
      <c r="V216" s="475"/>
      <c r="W216" s="473" t="s">
        <v>82</v>
      </c>
      <c r="X216" s="474"/>
      <c r="Y216" s="154"/>
      <c r="Z216" s="102"/>
      <c r="AA216" s="102"/>
      <c r="AB216" s="102" t="s">
        <v>122</v>
      </c>
      <c r="AC216" s="103"/>
    </row>
    <row r="217" spans="2:29" s="53" customFormat="1" x14ac:dyDescent="0.3">
      <c r="B217" s="106" t="s">
        <v>68</v>
      </c>
      <c r="C217" s="107"/>
      <c r="D217" s="107"/>
      <c r="E217" s="107"/>
      <c r="F217" s="121"/>
      <c r="G217" s="107"/>
      <c r="H217" s="107"/>
      <c r="I217" s="107"/>
      <c r="J217" s="121"/>
      <c r="K217" s="107"/>
      <c r="L217" s="107"/>
      <c r="M217" s="107"/>
      <c r="N217" s="121"/>
      <c r="O217" s="440" t="str">
        <f>IF(SUM(O195:O201)&gt;0,"매수세","매도세")</f>
        <v>매도세</v>
      </c>
      <c r="P217" s="468" t="str">
        <f t="shared" ref="P217:X217" si="8">IF(SUM(P195:P201)&gt;0,"매수세","매도세")</f>
        <v>매수세</v>
      </c>
      <c r="Q217" s="470" t="str">
        <f t="shared" si="8"/>
        <v>매수세</v>
      </c>
      <c r="R217" s="440" t="str">
        <f t="shared" si="8"/>
        <v>매도세</v>
      </c>
      <c r="S217" s="468" t="str">
        <f t="shared" si="8"/>
        <v>매수세</v>
      </c>
      <c r="T217" s="470" t="str">
        <f t="shared" si="8"/>
        <v>매도세</v>
      </c>
      <c r="U217" s="440" t="str">
        <f t="shared" si="8"/>
        <v>매도세</v>
      </c>
      <c r="V217" s="470" t="str">
        <f t="shared" si="8"/>
        <v>매도세</v>
      </c>
      <c r="W217" s="440" t="str">
        <f t="shared" si="8"/>
        <v>매수세</v>
      </c>
      <c r="X217" s="447" t="str">
        <f t="shared" si="8"/>
        <v>매도세</v>
      </c>
      <c r="Y217" s="154"/>
      <c r="Z217" s="102"/>
      <c r="AA217" s="102"/>
      <c r="AB217" s="102" t="s">
        <v>123</v>
      </c>
      <c r="AC217" s="103"/>
    </row>
    <row r="218" spans="2:29" s="53" customFormat="1" x14ac:dyDescent="0.3">
      <c r="B218" s="122" t="s">
        <v>69</v>
      </c>
      <c r="C218" s="123"/>
      <c r="D218" s="123"/>
      <c r="E218" s="123"/>
      <c r="F218" s="124"/>
      <c r="G218" s="123"/>
      <c r="H218" s="123"/>
      <c r="I218" s="123"/>
      <c r="J218" s="124"/>
      <c r="K218" s="123"/>
      <c r="L218" s="123"/>
      <c r="M218" s="123"/>
      <c r="N218" s="124"/>
      <c r="O218" s="441"/>
      <c r="P218" s="469"/>
      <c r="Q218" s="471"/>
      <c r="R218" s="441"/>
      <c r="S218" s="469"/>
      <c r="T218" s="471"/>
      <c r="U218" s="441"/>
      <c r="V218" s="471"/>
      <c r="W218" s="441"/>
      <c r="X218" s="448"/>
      <c r="Y218" s="154"/>
      <c r="Z218" s="102"/>
      <c r="AA218" s="102"/>
      <c r="AB218" s="102" t="s">
        <v>124</v>
      </c>
      <c r="AC218" s="103"/>
    </row>
    <row r="219" spans="2:29" s="53" customFormat="1" ht="17.25" x14ac:dyDescent="0.3">
      <c r="B219" s="125" t="s">
        <v>70</v>
      </c>
      <c r="C219" s="126"/>
      <c r="D219" s="126"/>
      <c r="E219" s="126"/>
      <c r="F219" s="127"/>
      <c r="G219" s="126"/>
      <c r="H219" s="126"/>
      <c r="I219" s="126"/>
      <c r="J219" s="127"/>
      <c r="K219" s="126"/>
      <c r="L219" s="126"/>
      <c r="M219" s="126"/>
      <c r="N219" s="127"/>
      <c r="O219" s="472" t="s">
        <v>86</v>
      </c>
      <c r="P219" s="445"/>
      <c r="Q219" s="446"/>
      <c r="R219" s="472" t="s">
        <v>86</v>
      </c>
      <c r="S219" s="445"/>
      <c r="T219" s="446"/>
      <c r="U219" s="473" t="s">
        <v>86</v>
      </c>
      <c r="V219" s="475"/>
      <c r="W219" s="473" t="s">
        <v>86</v>
      </c>
      <c r="X219" s="474"/>
      <c r="Y219" s="154"/>
      <c r="Z219" s="102"/>
      <c r="AA219" s="102"/>
      <c r="AB219" s="102" t="s">
        <v>125</v>
      </c>
      <c r="AC219" s="103"/>
    </row>
    <row r="220" spans="2:29" s="53" customFormat="1" x14ac:dyDescent="0.3">
      <c r="B220" s="104" t="s">
        <v>71</v>
      </c>
      <c r="C220" s="105"/>
      <c r="D220" s="105"/>
      <c r="E220" s="105"/>
      <c r="F220" s="128"/>
      <c r="G220" s="105"/>
      <c r="H220" s="105"/>
      <c r="I220" s="105"/>
      <c r="J220" s="128"/>
      <c r="K220" s="105"/>
      <c r="L220" s="105"/>
      <c r="M220" s="105"/>
      <c r="N220" s="128"/>
      <c r="O220" s="440" t="str">
        <f>IF(SUM(O192:O201)&gt;0,"매수세","매도세")</f>
        <v>매도세</v>
      </c>
      <c r="P220" s="468" t="str">
        <f t="shared" ref="P220:X220" si="9">IF(SUM(P192:P201)&gt;0,"매수세","매도세")</f>
        <v>매수세</v>
      </c>
      <c r="Q220" s="470" t="str">
        <f t="shared" si="9"/>
        <v>매수세</v>
      </c>
      <c r="R220" s="440" t="str">
        <f t="shared" si="9"/>
        <v>매도세</v>
      </c>
      <c r="S220" s="468" t="str">
        <f t="shared" si="9"/>
        <v>매수세</v>
      </c>
      <c r="T220" s="470" t="str">
        <f t="shared" si="9"/>
        <v>매도세</v>
      </c>
      <c r="U220" s="440" t="str">
        <f t="shared" si="9"/>
        <v>매도세</v>
      </c>
      <c r="V220" s="470" t="str">
        <f t="shared" si="9"/>
        <v>매도세</v>
      </c>
      <c r="W220" s="440" t="str">
        <f t="shared" si="9"/>
        <v>매도세</v>
      </c>
      <c r="X220" s="447" t="str">
        <f t="shared" si="9"/>
        <v>매도세</v>
      </c>
      <c r="Y220" s="154"/>
      <c r="Z220" s="102"/>
      <c r="AA220" s="102"/>
      <c r="AB220" s="102" t="s">
        <v>126</v>
      </c>
      <c r="AC220" s="103"/>
    </row>
    <row r="221" spans="2:29" s="53" customFormat="1" x14ac:dyDescent="0.3">
      <c r="B221" s="129" t="s">
        <v>72</v>
      </c>
      <c r="C221" s="130"/>
      <c r="D221" s="130"/>
      <c r="E221" s="130"/>
      <c r="F221" s="131"/>
      <c r="G221" s="130"/>
      <c r="H221" s="130"/>
      <c r="I221" s="130"/>
      <c r="J221" s="131"/>
      <c r="K221" s="130"/>
      <c r="L221" s="130"/>
      <c r="M221" s="130"/>
      <c r="N221" s="131"/>
      <c r="O221" s="441"/>
      <c r="P221" s="469"/>
      <c r="Q221" s="471"/>
      <c r="R221" s="441"/>
      <c r="S221" s="469"/>
      <c r="T221" s="471"/>
      <c r="U221" s="441"/>
      <c r="V221" s="471"/>
      <c r="W221" s="441"/>
      <c r="X221" s="448"/>
      <c r="Y221" s="154"/>
      <c r="Z221" s="102"/>
      <c r="AA221" s="102"/>
      <c r="AB221" s="102" t="s">
        <v>124</v>
      </c>
      <c r="AC221" s="103"/>
    </row>
    <row r="222" spans="2:29" s="53" customFormat="1" ht="17.25" x14ac:dyDescent="0.3">
      <c r="B222" s="110" t="s">
        <v>73</v>
      </c>
      <c r="C222" s="111"/>
      <c r="D222" s="111"/>
      <c r="E222" s="111"/>
      <c r="F222" s="111"/>
      <c r="G222" s="111"/>
      <c r="H222" s="111"/>
      <c r="I222" s="111"/>
      <c r="J222" s="111"/>
      <c r="K222" s="111"/>
      <c r="L222" s="111"/>
      <c r="M222" s="111"/>
      <c r="N222" s="111"/>
      <c r="O222" s="472" t="s">
        <v>87</v>
      </c>
      <c r="P222" s="445"/>
      <c r="Q222" s="446"/>
      <c r="R222" s="472" t="s">
        <v>87</v>
      </c>
      <c r="S222" s="445"/>
      <c r="T222" s="446"/>
      <c r="U222" s="473" t="s">
        <v>83</v>
      </c>
      <c r="V222" s="475"/>
      <c r="W222" s="473" t="s">
        <v>89</v>
      </c>
      <c r="X222" s="474"/>
      <c r="Y222" s="154"/>
      <c r="Z222" s="102"/>
      <c r="AA222" s="102"/>
      <c r="AB222" s="102"/>
      <c r="AC222" s="103"/>
    </row>
    <row r="223" spans="2:29" s="53" customFormat="1" x14ac:dyDescent="0.3">
      <c r="B223" s="108" t="s">
        <v>77</v>
      </c>
      <c r="C223" s="109"/>
      <c r="D223" s="109"/>
      <c r="E223" s="109"/>
      <c r="F223" s="109"/>
      <c r="G223" s="109"/>
      <c r="H223" s="109"/>
      <c r="I223" s="109"/>
      <c r="J223" s="109"/>
      <c r="K223" s="109"/>
      <c r="L223" s="109"/>
      <c r="M223" s="109"/>
      <c r="N223" s="109"/>
      <c r="O223" s="440" t="str">
        <f>IF(SUM(O172:O201)&gt;0,"매수세","매도세")</f>
        <v>매도세</v>
      </c>
      <c r="P223" s="468" t="str">
        <f t="shared" ref="P223:X223" si="10">IF(SUM(P172:P201)&gt;0,"매수세","매도세")</f>
        <v>매수세</v>
      </c>
      <c r="Q223" s="470" t="str">
        <f t="shared" si="10"/>
        <v>매수세</v>
      </c>
      <c r="R223" s="440" t="str">
        <f t="shared" si="10"/>
        <v>매도세</v>
      </c>
      <c r="S223" s="468" t="str">
        <f t="shared" si="10"/>
        <v>매수세</v>
      </c>
      <c r="T223" s="470" t="str">
        <f t="shared" si="10"/>
        <v>매도세</v>
      </c>
      <c r="U223" s="440" t="str">
        <f t="shared" si="10"/>
        <v>매도세</v>
      </c>
      <c r="V223" s="470" t="str">
        <f t="shared" si="10"/>
        <v>매도세</v>
      </c>
      <c r="W223" s="440" t="str">
        <f t="shared" si="10"/>
        <v>매도세</v>
      </c>
      <c r="X223" s="447" t="str">
        <f t="shared" si="10"/>
        <v>매도세</v>
      </c>
      <c r="Y223" s="154"/>
      <c r="Z223" s="102"/>
      <c r="AA223" s="102"/>
      <c r="AB223" s="102"/>
      <c r="AC223" s="103"/>
    </row>
    <row r="224" spans="2:29" s="53" customFormat="1" x14ac:dyDescent="0.3">
      <c r="B224" s="132" t="s">
        <v>66</v>
      </c>
      <c r="C224" s="133"/>
      <c r="D224" s="133"/>
      <c r="E224" s="133"/>
      <c r="F224" s="134"/>
      <c r="G224" s="133"/>
      <c r="H224" s="133"/>
      <c r="I224" s="133"/>
      <c r="J224" s="134"/>
      <c r="K224" s="133"/>
      <c r="L224" s="133"/>
      <c r="M224" s="133"/>
      <c r="N224" s="134"/>
      <c r="O224" s="441"/>
      <c r="P224" s="469"/>
      <c r="Q224" s="471"/>
      <c r="R224" s="441"/>
      <c r="S224" s="469"/>
      <c r="T224" s="471"/>
      <c r="U224" s="441"/>
      <c r="V224" s="471"/>
      <c r="W224" s="441"/>
      <c r="X224" s="448"/>
      <c r="Y224" s="154"/>
      <c r="Z224" s="102"/>
      <c r="AA224" s="102"/>
      <c r="AB224" s="102"/>
      <c r="AC224" s="103"/>
    </row>
    <row r="225" spans="2:29" s="53" customFormat="1" ht="17.25" x14ac:dyDescent="0.3">
      <c r="B225" s="135" t="s">
        <v>74</v>
      </c>
      <c r="C225" s="136"/>
      <c r="D225" s="136"/>
      <c r="E225" s="136"/>
      <c r="F225" s="137"/>
      <c r="G225" s="136"/>
      <c r="H225" s="136"/>
      <c r="I225" s="136"/>
      <c r="J225" s="137"/>
      <c r="K225" s="136"/>
      <c r="L225" s="136"/>
      <c r="M225" s="136"/>
      <c r="N225" s="137"/>
      <c r="O225" s="472" t="s">
        <v>84</v>
      </c>
      <c r="P225" s="445"/>
      <c r="Q225" s="446"/>
      <c r="R225" s="472" t="s">
        <v>84</v>
      </c>
      <c r="S225" s="445"/>
      <c r="T225" s="446"/>
      <c r="U225" s="473" t="s">
        <v>84</v>
      </c>
      <c r="V225" s="475"/>
      <c r="W225" s="473" t="s">
        <v>90</v>
      </c>
      <c r="X225" s="474"/>
      <c r="Y225" s="154"/>
      <c r="Z225" s="102"/>
      <c r="AA225" s="102"/>
      <c r="AB225" s="102" t="s">
        <v>106</v>
      </c>
      <c r="AC225" s="103"/>
    </row>
    <row r="226" spans="2:29" s="53" customFormat="1" x14ac:dyDescent="0.3">
      <c r="B226" s="138" t="s">
        <v>75</v>
      </c>
      <c r="C226" s="139"/>
      <c r="D226" s="139"/>
      <c r="E226" s="139"/>
      <c r="F226" s="140"/>
      <c r="G226" s="139"/>
      <c r="H226" s="139"/>
      <c r="I226" s="139"/>
      <c r="J226" s="140"/>
      <c r="K226" s="139"/>
      <c r="L226" s="139"/>
      <c r="M226" s="139"/>
      <c r="N226" s="140"/>
      <c r="O226" s="440" t="str">
        <f>IF(SUM(O142:O201)&gt;0,"매수세","매도세")</f>
        <v>매도세</v>
      </c>
      <c r="P226" s="468" t="str">
        <f t="shared" ref="P226:X226" si="11">IF(SUM(P142:P201)&gt;0,"매수세","매도세")</f>
        <v>매수세</v>
      </c>
      <c r="Q226" s="470" t="str">
        <f t="shared" si="11"/>
        <v>매도세</v>
      </c>
      <c r="R226" s="440" t="str">
        <f t="shared" si="11"/>
        <v>매도세</v>
      </c>
      <c r="S226" s="468" t="str">
        <f t="shared" si="11"/>
        <v>매수세</v>
      </c>
      <c r="T226" s="470" t="str">
        <f t="shared" si="11"/>
        <v>매도세</v>
      </c>
      <c r="U226" s="440" t="str">
        <f t="shared" si="11"/>
        <v>매도세</v>
      </c>
      <c r="V226" s="470" t="str">
        <f t="shared" si="11"/>
        <v>매도세</v>
      </c>
      <c r="W226" s="440" t="str">
        <f t="shared" si="11"/>
        <v>매도세</v>
      </c>
      <c r="X226" s="447" t="str">
        <f t="shared" si="11"/>
        <v>매도세</v>
      </c>
      <c r="Y226" s="154"/>
      <c r="Z226" s="102"/>
      <c r="AA226" s="102"/>
      <c r="AB226" s="102" t="s">
        <v>107</v>
      </c>
      <c r="AC226" s="103"/>
    </row>
    <row r="227" spans="2:29" s="53" customFormat="1" x14ac:dyDescent="0.3">
      <c r="B227" s="141" t="s">
        <v>76</v>
      </c>
      <c r="C227" s="142"/>
      <c r="D227" s="142"/>
      <c r="E227" s="142"/>
      <c r="F227" s="143"/>
      <c r="G227" s="142"/>
      <c r="H227" s="142"/>
      <c r="I227" s="142"/>
      <c r="J227" s="143"/>
      <c r="K227" s="142"/>
      <c r="L227" s="142"/>
      <c r="M227" s="142"/>
      <c r="N227" s="143"/>
      <c r="O227" s="441"/>
      <c r="P227" s="469"/>
      <c r="Q227" s="471"/>
      <c r="R227" s="441"/>
      <c r="S227" s="469"/>
      <c r="T227" s="471"/>
      <c r="U227" s="441"/>
      <c r="V227" s="471"/>
      <c r="W227" s="441"/>
      <c r="X227" s="448"/>
      <c r="Y227" s="154"/>
      <c r="Z227" s="102"/>
      <c r="AA227" s="102"/>
      <c r="AB227" s="102"/>
      <c r="AC227" s="103"/>
    </row>
    <row r="228" spans="2:29" s="53" customFormat="1" ht="19.149999999999999" customHeight="1" x14ac:dyDescent="0.3">
      <c r="B228" s="434" t="s">
        <v>80</v>
      </c>
      <c r="C228" s="425"/>
      <c r="D228" s="428"/>
      <c r="E228" s="428"/>
      <c r="F228" s="431"/>
      <c r="G228" s="425"/>
      <c r="H228" s="428"/>
      <c r="I228" s="428"/>
      <c r="J228" s="431"/>
      <c r="K228" s="425"/>
      <c r="L228" s="428"/>
      <c r="M228" s="428"/>
      <c r="N228" s="431"/>
      <c r="O228" s="413"/>
      <c r="P228" s="414"/>
      <c r="Q228" s="415"/>
      <c r="R228" s="413"/>
      <c r="S228" s="414"/>
      <c r="T228" s="415"/>
      <c r="U228" s="404"/>
      <c r="V228" s="410"/>
      <c r="W228" s="404"/>
      <c r="X228" s="405"/>
      <c r="Y228" s="154"/>
      <c r="Z228" s="102"/>
      <c r="AA228" s="102"/>
      <c r="AB228" s="102" t="s">
        <v>110</v>
      </c>
      <c r="AC228" s="103"/>
    </row>
    <row r="229" spans="2:29" s="53" customFormat="1" ht="17.45" customHeight="1" x14ac:dyDescent="0.3">
      <c r="B229" s="435"/>
      <c r="C229" s="426"/>
      <c r="D229" s="429"/>
      <c r="E229" s="429"/>
      <c r="F229" s="432"/>
      <c r="G229" s="426"/>
      <c r="H229" s="429"/>
      <c r="I229" s="429"/>
      <c r="J229" s="432"/>
      <c r="K229" s="426"/>
      <c r="L229" s="429"/>
      <c r="M229" s="429"/>
      <c r="N229" s="432"/>
      <c r="O229" s="416"/>
      <c r="P229" s="417"/>
      <c r="Q229" s="418"/>
      <c r="R229" s="416"/>
      <c r="S229" s="417"/>
      <c r="T229" s="418"/>
      <c r="U229" s="406"/>
      <c r="V229" s="411"/>
      <c r="W229" s="406"/>
      <c r="X229" s="407"/>
      <c r="Y229" s="154"/>
      <c r="Z229" s="102"/>
      <c r="AA229" s="102"/>
      <c r="AB229" s="102" t="s">
        <v>111</v>
      </c>
      <c r="AC229" s="103"/>
    </row>
    <row r="230" spans="2:29" ht="18" customHeight="1" thickBot="1" x14ac:dyDescent="0.35">
      <c r="B230" s="436"/>
      <c r="C230" s="427"/>
      <c r="D230" s="430"/>
      <c r="E230" s="430"/>
      <c r="F230" s="433"/>
      <c r="G230" s="427"/>
      <c r="H230" s="430"/>
      <c r="I230" s="430"/>
      <c r="J230" s="433"/>
      <c r="K230" s="427"/>
      <c r="L230" s="430"/>
      <c r="M230" s="430"/>
      <c r="N230" s="433"/>
      <c r="O230" s="419"/>
      <c r="P230" s="420"/>
      <c r="Q230" s="421"/>
      <c r="R230" s="419"/>
      <c r="S230" s="420"/>
      <c r="T230" s="421"/>
      <c r="U230" s="408"/>
      <c r="V230" s="412"/>
      <c r="W230" s="408"/>
      <c r="X230" s="409"/>
      <c r="Y230" s="154"/>
      <c r="Z230" s="102"/>
      <c r="AA230" s="102"/>
      <c r="AB230" s="102" t="s">
        <v>112</v>
      </c>
      <c r="AC230" s="103"/>
    </row>
    <row r="231" spans="2:29" ht="17.25" thickTop="1" x14ac:dyDescent="0.3">
      <c r="C231" s="1"/>
      <c r="D231" s="53"/>
      <c r="E231" s="1"/>
      <c r="Y231" s="99"/>
      <c r="Z231" s="100"/>
      <c r="AA231" s="100"/>
      <c r="AB231" s="100" t="s">
        <v>113</v>
      </c>
      <c r="AC231" s="101"/>
    </row>
    <row r="232" spans="2:29" x14ac:dyDescent="0.3">
      <c r="B232" s="54"/>
      <c r="D232" s="53"/>
      <c r="M232" s="53"/>
      <c r="U232" s="53"/>
      <c r="Y232" s="99"/>
      <c r="Z232" s="100"/>
      <c r="AA232" s="100"/>
      <c r="AB232" s="100"/>
      <c r="AC232" s="101"/>
    </row>
    <row r="233" spans="2:29" x14ac:dyDescent="0.3">
      <c r="B233" s="54"/>
      <c r="D233" s="112"/>
      <c r="M233" s="53"/>
      <c r="N233" s="53"/>
      <c r="Y233" s="99"/>
      <c r="Z233" s="100"/>
      <c r="AA233" s="100"/>
      <c r="AB233" s="100" t="s">
        <v>114</v>
      </c>
      <c r="AC233" s="101"/>
    </row>
    <row r="234" spans="2:29" x14ac:dyDescent="0.3">
      <c r="B234" s="54"/>
      <c r="M234" s="53"/>
      <c r="N234" s="53"/>
      <c r="Y234" s="99"/>
      <c r="Z234" s="100"/>
      <c r="AA234" s="100"/>
      <c r="AB234" s="100" t="s">
        <v>115</v>
      </c>
      <c r="AC234" s="101"/>
    </row>
    <row r="235" spans="2:29" x14ac:dyDescent="0.3">
      <c r="B235" s="54"/>
      <c r="M235" s="80"/>
      <c r="N235" s="80"/>
      <c r="P235" s="53"/>
      <c r="Y235" s="99"/>
      <c r="Z235" s="100"/>
      <c r="AA235" s="100"/>
      <c r="AB235" s="100"/>
      <c r="AC235" s="101"/>
    </row>
    <row r="236" spans="2:29" x14ac:dyDescent="0.3">
      <c r="B236" s="54"/>
      <c r="M236" s="53"/>
      <c r="N236" s="80"/>
      <c r="Y236" s="99"/>
      <c r="Z236" s="100"/>
      <c r="AA236" s="100"/>
      <c r="AB236" s="100"/>
      <c r="AC236" s="101"/>
    </row>
    <row r="237" spans="2:29" x14ac:dyDescent="0.3">
      <c r="M237" s="80"/>
      <c r="N237" s="80"/>
      <c r="Y237" s="99"/>
      <c r="Z237" s="100"/>
      <c r="AA237" s="100"/>
      <c r="AB237" s="102" t="s">
        <v>108</v>
      </c>
      <c r="AC237" s="101"/>
    </row>
    <row r="238" spans="2:29" x14ac:dyDescent="0.3">
      <c r="B238" s="54"/>
      <c r="G238" s="53"/>
      <c r="M238" s="53"/>
      <c r="N238" s="53"/>
      <c r="Y238" s="99"/>
      <c r="Z238" s="100"/>
      <c r="AA238" s="100"/>
      <c r="AB238" s="100" t="s">
        <v>109</v>
      </c>
      <c r="AC238" s="101"/>
    </row>
    <row r="239" spans="2:29" x14ac:dyDescent="0.3">
      <c r="B239" s="54"/>
      <c r="M239" s="80"/>
      <c r="N239" s="53"/>
      <c r="Y239" s="158"/>
      <c r="Z239" s="159"/>
      <c r="AA239" s="159"/>
      <c r="AB239" s="159"/>
      <c r="AC239" s="160"/>
    </row>
    <row r="240" spans="2:29" x14ac:dyDescent="0.3">
      <c r="B240" s="54"/>
      <c r="Y240" s="158"/>
      <c r="Z240" s="159"/>
      <c r="AA240" s="159"/>
      <c r="AB240" s="159" t="s">
        <v>116</v>
      </c>
      <c r="AC240" s="160"/>
    </row>
    <row r="241" spans="2:29" x14ac:dyDescent="0.3">
      <c r="B241" s="54"/>
      <c r="Y241" s="158"/>
      <c r="Z241" s="159"/>
      <c r="AA241" s="159"/>
      <c r="AB241" s="159" t="s">
        <v>117</v>
      </c>
      <c r="AC241" s="160"/>
    </row>
    <row r="242" spans="2:29" x14ac:dyDescent="0.3">
      <c r="B242" s="54"/>
      <c r="Y242" s="158"/>
      <c r="Z242" s="159"/>
      <c r="AA242" s="159"/>
      <c r="AB242" s="159" t="s">
        <v>118</v>
      </c>
      <c r="AC242" s="160"/>
    </row>
    <row r="243" spans="2:29" x14ac:dyDescent="0.3">
      <c r="Y243" s="158"/>
      <c r="Z243" s="159"/>
      <c r="AA243" s="159"/>
      <c r="AB243" s="159" t="s">
        <v>119</v>
      </c>
      <c r="AC243" s="160"/>
    </row>
    <row r="244" spans="2:29" x14ac:dyDescent="0.3">
      <c r="Y244" s="158"/>
      <c r="Z244" s="159"/>
      <c r="AA244" s="159"/>
      <c r="AB244" s="159" t="s">
        <v>120</v>
      </c>
      <c r="AC244" s="160"/>
    </row>
    <row r="245" spans="2:29" x14ac:dyDescent="0.3">
      <c r="Y245" s="158"/>
      <c r="Z245" s="159"/>
      <c r="AA245" s="159"/>
      <c r="AB245" s="159"/>
      <c r="AC245" s="160"/>
    </row>
    <row r="246" spans="2:29" x14ac:dyDescent="0.3">
      <c r="G246" s="53"/>
      <c r="O246" s="53"/>
      <c r="P246" s="53"/>
      <c r="Q246" s="53"/>
      <c r="R246" s="53"/>
      <c r="Y246" s="158"/>
      <c r="Z246" s="159"/>
      <c r="AA246" s="159"/>
      <c r="AB246" s="159"/>
      <c r="AC246" s="160"/>
    </row>
    <row r="247" spans="2:29" x14ac:dyDescent="0.3">
      <c r="Z247" s="147"/>
      <c r="AA247" s="147"/>
      <c r="AB247" s="147"/>
      <c r="AC247" s="53"/>
    </row>
    <row r="248" spans="2:29" x14ac:dyDescent="0.3">
      <c r="Z248" s="147"/>
      <c r="AA248" s="147"/>
      <c r="AB248" s="147"/>
      <c r="AC248" s="53"/>
    </row>
    <row r="249" spans="2:29" x14ac:dyDescent="0.3">
      <c r="Z249" s="147"/>
      <c r="AA249" s="147"/>
      <c r="AB249" s="147"/>
      <c r="AC249" s="53"/>
    </row>
    <row r="250" spans="2:29" x14ac:dyDescent="0.3">
      <c r="Z250" s="147"/>
      <c r="AA250" s="147"/>
      <c r="AB250" s="147"/>
      <c r="AC250" s="53"/>
    </row>
    <row r="251" spans="2:29" x14ac:dyDescent="0.3">
      <c r="Z251" s="147"/>
      <c r="AA251" s="147"/>
      <c r="AB251" s="147"/>
      <c r="AC251" s="53"/>
    </row>
    <row r="252" spans="2:29" x14ac:dyDescent="0.3">
      <c r="Z252" s="147"/>
      <c r="AA252" s="147"/>
      <c r="AB252" s="147"/>
      <c r="AC252" s="53"/>
    </row>
    <row r="253" spans="2:29" x14ac:dyDescent="0.3">
      <c r="Z253" s="147"/>
      <c r="AA253" s="147"/>
      <c r="AB253" s="147"/>
      <c r="AC253" s="53"/>
    </row>
    <row r="254" spans="2:29" x14ac:dyDescent="0.3">
      <c r="AA254" s="147"/>
      <c r="AB254" s="147"/>
      <c r="AC254" s="53"/>
    </row>
    <row r="255" spans="2:29" x14ac:dyDescent="0.3">
      <c r="AA255" s="147"/>
      <c r="AB255" s="147"/>
      <c r="AC255" s="53"/>
    </row>
    <row r="256" spans="2:29" x14ac:dyDescent="0.3">
      <c r="AA256" s="147"/>
      <c r="AB256" s="147"/>
      <c r="AC256" s="53"/>
    </row>
    <row r="257" spans="27:29" x14ac:dyDescent="0.3">
      <c r="AA257" s="147"/>
      <c r="AB257" s="147"/>
      <c r="AC257" s="53"/>
    </row>
    <row r="258" spans="27:29" x14ac:dyDescent="0.3">
      <c r="AA258" s="147"/>
      <c r="AB258" s="147"/>
      <c r="AC258" s="53"/>
    </row>
    <row r="259" spans="27:29" x14ac:dyDescent="0.3">
      <c r="AA259" s="147"/>
      <c r="AB259" s="147"/>
      <c r="AC259" s="53"/>
    </row>
    <row r="260" spans="27:29" x14ac:dyDescent="0.3">
      <c r="AA260" s="147"/>
      <c r="AB260" s="147"/>
      <c r="AC260" s="53"/>
    </row>
    <row r="261" spans="27:29" x14ac:dyDescent="0.3">
      <c r="AA261" s="147"/>
      <c r="AB261" s="147"/>
      <c r="AC261" s="53"/>
    </row>
    <row r="262" spans="27:29" x14ac:dyDescent="0.3">
      <c r="AA262" s="147"/>
      <c r="AB262" s="147"/>
      <c r="AC262" s="53"/>
    </row>
    <row r="263" spans="27:29" x14ac:dyDescent="0.3">
      <c r="AA263" s="147"/>
      <c r="AB263" s="147"/>
      <c r="AC263" s="53"/>
    </row>
  </sheetData>
  <mergeCells count="107">
    <mergeCell ref="T226:T227"/>
    <mergeCell ref="R216:T216"/>
    <mergeCell ref="R217:R218"/>
    <mergeCell ref="S217:S218"/>
    <mergeCell ref="T217:T218"/>
    <mergeCell ref="R219:T219"/>
    <mergeCell ref="R220:R221"/>
    <mergeCell ref="U216:V216"/>
    <mergeCell ref="R223:R224"/>
    <mergeCell ref="S223:S224"/>
    <mergeCell ref="T223:T224"/>
    <mergeCell ref="R225:T225"/>
    <mergeCell ref="R226:R227"/>
    <mergeCell ref="S226:S227"/>
    <mergeCell ref="U226:U227"/>
    <mergeCell ref="V226:V227"/>
    <mergeCell ref="W223:W224"/>
    <mergeCell ref="X223:X224"/>
    <mergeCell ref="W226:W227"/>
    <mergeCell ref="X226:X227"/>
    <mergeCell ref="U225:V225"/>
    <mergeCell ref="U222:V222"/>
    <mergeCell ref="W225:X225"/>
    <mergeCell ref="U223:U224"/>
    <mergeCell ref="V223:V224"/>
    <mergeCell ref="O226:O227"/>
    <mergeCell ref="P226:P227"/>
    <mergeCell ref="Q226:Q227"/>
    <mergeCell ref="O219:Q219"/>
    <mergeCell ref="O220:O221"/>
    <mergeCell ref="P220:P221"/>
    <mergeCell ref="Q220:Q221"/>
    <mergeCell ref="O222:Q222"/>
    <mergeCell ref="O223:O224"/>
    <mergeCell ref="P223:P224"/>
    <mergeCell ref="O225:Q225"/>
    <mergeCell ref="Q223:Q224"/>
    <mergeCell ref="S214:S215"/>
    <mergeCell ref="T214:T215"/>
    <mergeCell ref="W222:X222"/>
    <mergeCell ref="S220:S221"/>
    <mergeCell ref="T220:T221"/>
    <mergeCell ref="R222:T222"/>
    <mergeCell ref="V220:V221"/>
    <mergeCell ref="O216:Q216"/>
    <mergeCell ref="W217:W218"/>
    <mergeCell ref="X217:X218"/>
    <mergeCell ref="W220:W221"/>
    <mergeCell ref="P217:P218"/>
    <mergeCell ref="Q217:Q218"/>
    <mergeCell ref="O217:O218"/>
    <mergeCell ref="V214:V215"/>
    <mergeCell ref="U217:U218"/>
    <mergeCell ref="V217:V218"/>
    <mergeCell ref="U220:U221"/>
    <mergeCell ref="U219:V219"/>
    <mergeCell ref="W216:X216"/>
    <mergeCell ref="W219:X219"/>
    <mergeCell ref="X220:X221"/>
    <mergeCell ref="U212:V212"/>
    <mergeCell ref="W212:X212"/>
    <mergeCell ref="W214:W215"/>
    <mergeCell ref="X214:X215"/>
    <mergeCell ref="B2:B4"/>
    <mergeCell ref="Y2:AC3"/>
    <mergeCell ref="U2:X2"/>
    <mergeCell ref="U3:V3"/>
    <mergeCell ref="W3:X3"/>
    <mergeCell ref="C3:D3"/>
    <mergeCell ref="E3:F3"/>
    <mergeCell ref="O3:Q3"/>
    <mergeCell ref="R3:T3"/>
    <mergeCell ref="O2:T2"/>
    <mergeCell ref="C2:N2"/>
    <mergeCell ref="G3:J3"/>
    <mergeCell ref="K3:N3"/>
    <mergeCell ref="Y209:AC209"/>
    <mergeCell ref="W213:X213"/>
    <mergeCell ref="O214:O215"/>
    <mergeCell ref="P214:P215"/>
    <mergeCell ref="Q214:Q215"/>
    <mergeCell ref="R213:T213"/>
    <mergeCell ref="R214:R215"/>
    <mergeCell ref="W228:X230"/>
    <mergeCell ref="U228:V230"/>
    <mergeCell ref="R228:T230"/>
    <mergeCell ref="O228:Q230"/>
    <mergeCell ref="O211:X211"/>
    <mergeCell ref="G228:G230"/>
    <mergeCell ref="H228:H230"/>
    <mergeCell ref="I228:I230"/>
    <mergeCell ref="J228:J230"/>
    <mergeCell ref="K228:K230"/>
    <mergeCell ref="L228:L230"/>
    <mergeCell ref="M228:M230"/>
    <mergeCell ref="N228:N230"/>
    <mergeCell ref="B213:N213"/>
    <mergeCell ref="B228:B230"/>
    <mergeCell ref="C228:C230"/>
    <mergeCell ref="D228:D230"/>
    <mergeCell ref="E228:E230"/>
    <mergeCell ref="F228:F230"/>
    <mergeCell ref="O212:Q212"/>
    <mergeCell ref="R212:T212"/>
    <mergeCell ref="U214:U215"/>
    <mergeCell ref="U213:V213"/>
    <mergeCell ref="O213:Q213"/>
  </mergeCells>
  <phoneticPr fontId="1" type="noConversion"/>
  <conditionalFormatting sqref="C231 E231 C8:F143">
    <cfRule type="expression" dxfId="3342" priority="236">
      <formula>C8&lt;=C7</formula>
    </cfRule>
    <cfRule type="expression" dxfId="3341" priority="237">
      <formula>C8&gt;=C7</formula>
    </cfRule>
  </conditionalFormatting>
  <conditionalFormatting sqref="D208:F208">
    <cfRule type="expression" dxfId="3340" priority="250">
      <formula>D208&lt;=D116</formula>
    </cfRule>
    <cfRule type="expression" dxfId="3339" priority="251">
      <formula>D208&gt;=D116</formula>
    </cfRule>
  </conditionalFormatting>
  <conditionalFormatting sqref="C208">
    <cfRule type="expression" dxfId="3338" priority="254">
      <formula>C208&lt;=C114</formula>
    </cfRule>
    <cfRule type="expression" dxfId="3337" priority="255">
      <formula>C208&gt;=C114</formula>
    </cfRule>
  </conditionalFormatting>
  <conditionalFormatting sqref="Z6:AC6">
    <cfRule type="expression" dxfId="3336" priority="184">
      <formula>Z6&lt;=Z3</formula>
    </cfRule>
    <cfRule type="expression" dxfId="3335" priority="185">
      <formula>Z6&gt;=Z3</formula>
    </cfRule>
  </conditionalFormatting>
  <conditionalFormatting sqref="Y6">
    <cfRule type="expression" dxfId="3334" priority="190">
      <formula>Y6&lt;=Y5</formula>
    </cfRule>
    <cfRule type="expression" dxfId="3333" priority="191">
      <formula>Y6&gt;=Y5</formula>
    </cfRule>
  </conditionalFormatting>
  <conditionalFormatting sqref="Y6">
    <cfRule type="expression" dxfId="3332" priority="188">
      <formula>Y6&lt;=Y3</formula>
    </cfRule>
    <cfRule type="expression" dxfId="3331" priority="189">
      <formula>Y6&gt;=Y3</formula>
    </cfRule>
  </conditionalFormatting>
  <conditionalFormatting sqref="Z6:AC6">
    <cfRule type="expression" dxfId="3330" priority="186">
      <formula>Z6&lt;=Z5</formula>
    </cfRule>
    <cfRule type="expression" dxfId="3329" priority="187">
      <formula>Z6&gt;=Z5</formula>
    </cfRule>
  </conditionalFormatting>
  <conditionalFormatting sqref="Y207:AC207 C207:F207">
    <cfRule type="expression" dxfId="3328" priority="258">
      <formula>C207&lt;=C116</formula>
    </cfRule>
    <cfRule type="expression" dxfId="3327" priority="259">
      <formula>C207&gt;=C116</formula>
    </cfRule>
  </conditionalFormatting>
  <conditionalFormatting sqref="Y207:AC207 C207:F207">
    <cfRule type="expression" dxfId="3326" priority="266">
      <formula>C207&lt;=C114</formula>
    </cfRule>
    <cfRule type="expression" dxfId="3325" priority="267">
      <formula>C207&gt;=C114</formula>
    </cfRule>
  </conditionalFormatting>
  <conditionalFormatting sqref="C207">
    <cfRule type="expression" dxfId="3324" priority="284">
      <formula>C207&lt;=C120</formula>
    </cfRule>
    <cfRule type="expression" dxfId="3323" priority="285">
      <formula>C207&gt;=C120</formula>
    </cfRule>
  </conditionalFormatting>
  <conditionalFormatting sqref="Y144:AC144 Y150:Y151 C154:F154">
    <cfRule type="expression" dxfId="3322" priority="354">
      <formula>C144&lt;=C133</formula>
    </cfRule>
    <cfRule type="expression" dxfId="3321" priority="355">
      <formula>C144&gt;=C133</formula>
    </cfRule>
  </conditionalFormatting>
  <conditionalFormatting sqref="Y137:Y143">
    <cfRule type="expression" dxfId="3320" priority="390">
      <formula>Y137&lt;=Y133</formula>
    </cfRule>
    <cfRule type="expression" dxfId="3319" priority="391">
      <formula>Y137&gt;=Y133</formula>
    </cfRule>
  </conditionalFormatting>
  <conditionalFormatting sqref="O223:O224 O226:O227 P226:X226 O214:O215 P214:X214 P217:X217 P220:X220 P223:X223 O217:O218 O220:O221">
    <cfRule type="cellIs" dxfId="3318" priority="181" operator="equal">
      <formula>"매수세"</formula>
    </cfRule>
    <cfRule type="cellIs" dxfId="3317" priority="182" operator="equal">
      <formula>"매도세"</formula>
    </cfRule>
  </conditionalFormatting>
  <conditionalFormatting sqref="Y147:AC147 Y145:AC145 Y154 C157:F157">
    <cfRule type="expression" dxfId="3316" priority="484">
      <formula>C145&lt;=C131</formula>
    </cfRule>
    <cfRule type="expression" dxfId="3315" priority="485">
      <formula>C145&gt;=C131</formula>
    </cfRule>
  </conditionalFormatting>
  <conditionalFormatting sqref="Y8:AC136 AB136:AB139 AA135:AA139">
    <cfRule type="expression" dxfId="3314" priority="5">
      <formula>Y8&lt;=Y7</formula>
    </cfRule>
    <cfRule type="expression" dxfId="3313" priority="6">
      <formula>Y8&gt;=Y7</formula>
    </cfRule>
  </conditionalFormatting>
  <conditionalFormatting sqref="Y137:AC143 Y149 C153:F153">
    <cfRule type="expression" dxfId="3312" priority="508">
      <formula>C137&lt;=C127</formula>
    </cfRule>
    <cfRule type="expression" dxfId="3311" priority="509">
      <formula>C137&gt;=C127</formula>
    </cfRule>
  </conditionalFormatting>
  <conditionalFormatting sqref="Y162:AC162 Y165:AC165 Y171:Y172 C175:F175">
    <cfRule type="expression" dxfId="3310" priority="516">
      <formula>C162&lt;=C132</formula>
    </cfRule>
    <cfRule type="expression" dxfId="3309" priority="517">
      <formula>C162&gt;=C132</formula>
    </cfRule>
  </conditionalFormatting>
  <conditionalFormatting sqref="Y144:AC144 Y146:AC146 C156:F156 Y153">
    <cfRule type="expression" dxfId="3308" priority="520">
      <formula>C144&lt;=C131</formula>
    </cfRule>
    <cfRule type="expression" dxfId="3307" priority="521">
      <formula>C144&gt;=C131</formula>
    </cfRule>
  </conditionalFormatting>
  <conditionalFormatting sqref="Y148 C152:F152">
    <cfRule type="expression" dxfId="3306" priority="528">
      <formula>C148&lt;=C139</formula>
    </cfRule>
    <cfRule type="expression" dxfId="3305" priority="529">
      <formula>C148&gt;=C139</formula>
    </cfRule>
  </conditionalFormatting>
  <conditionalFormatting sqref="Y149:AC149 Y152:AC152 Y158 C161:F161">
    <cfRule type="expression" dxfId="3304" priority="536">
      <formula>C149&lt;=C131</formula>
    </cfRule>
    <cfRule type="expression" dxfId="3303" priority="537">
      <formula>C149&gt;=C131</formula>
    </cfRule>
  </conditionalFormatting>
  <conditionalFormatting sqref="Y137:AC143 Y145:AC145 Y152 C155:F155">
    <cfRule type="expression" dxfId="3302" priority="540">
      <formula>C137&lt;=C125</formula>
    </cfRule>
    <cfRule type="expression" dxfId="3301" priority="541">
      <formula>C137&gt;=C125</formula>
    </cfRule>
  </conditionalFormatting>
  <conditionalFormatting sqref="Y147 C150:F151">
    <cfRule type="expression" dxfId="3300" priority="544">
      <formula>C147&lt;=C139</formula>
    </cfRule>
    <cfRule type="expression" dxfId="3299" priority="545">
      <formula>C147&gt;=C139</formula>
    </cfRule>
  </conditionalFormatting>
  <conditionalFormatting sqref="Y148:AC148 Y150:AC151 C160:F160 Y157">
    <cfRule type="expression" dxfId="3298" priority="552">
      <formula>C148&lt;=C131</formula>
    </cfRule>
    <cfRule type="expression" dxfId="3297" priority="553">
      <formula>C148&gt;=C131</formula>
    </cfRule>
  </conditionalFormatting>
  <conditionalFormatting sqref="C149:F149 Y146">
    <cfRule type="expression" dxfId="3296" priority="556">
      <formula>C146&lt;=C139</formula>
    </cfRule>
    <cfRule type="expression" dxfId="3295" priority="557">
      <formula>C146&gt;=C139</formula>
    </cfRule>
  </conditionalFormatting>
  <conditionalFormatting sqref="Y149:AC149 Y147:AC147 Y156 C159:F159">
    <cfRule type="expression" dxfId="3294" priority="564">
      <formula>C147&lt;=C131</formula>
    </cfRule>
    <cfRule type="expression" dxfId="3293" priority="565">
      <formula>C147&gt;=C131</formula>
    </cfRule>
  </conditionalFormatting>
  <conditionalFormatting sqref="C148:F148 Y145">
    <cfRule type="expression" dxfId="3292" priority="568">
      <formula>C145&lt;=C139</formula>
    </cfRule>
    <cfRule type="expression" dxfId="3291" priority="569">
      <formula>C145&gt;=C139</formula>
    </cfRule>
  </conditionalFormatting>
  <conditionalFormatting sqref="Y148:AC148 Y146:AC146 C158:F158 Y155">
    <cfRule type="expression" dxfId="3290" priority="576">
      <formula>C146&lt;=C131</formula>
    </cfRule>
    <cfRule type="expression" dxfId="3289" priority="577">
      <formula>C146&gt;=C131</formula>
    </cfRule>
  </conditionalFormatting>
  <conditionalFormatting sqref="C147:F147 Y144">
    <cfRule type="expression" dxfId="3288" priority="580">
      <formula>C144&lt;=C139</formula>
    </cfRule>
    <cfRule type="expression" dxfId="3287" priority="581">
      <formula>C144&gt;=C139</formula>
    </cfRule>
  </conditionalFormatting>
  <conditionalFormatting sqref="C146:F146">
    <cfRule type="expression" dxfId="3286" priority="584">
      <formula>C146&lt;=C142</formula>
    </cfRule>
    <cfRule type="expression" dxfId="3285" priority="585">
      <formula>C146&gt;=C142</formula>
    </cfRule>
  </conditionalFormatting>
  <conditionalFormatting sqref="C145:F145">
    <cfRule type="expression" dxfId="3284" priority="588">
      <formula>C145&lt;=C142</formula>
    </cfRule>
    <cfRule type="expression" dxfId="3283" priority="589">
      <formula>C145&gt;=C142</formula>
    </cfRule>
  </conditionalFormatting>
  <conditionalFormatting sqref="C144:F144">
    <cfRule type="expression" dxfId="3282" priority="592">
      <formula>C144&lt;=C142</formula>
    </cfRule>
    <cfRule type="expression" dxfId="3281" priority="593">
      <formula>C144&gt;=C142</formula>
    </cfRule>
  </conditionalFormatting>
  <conditionalFormatting sqref="Y169:AC170 Y179 Y173:AC173">
    <cfRule type="expression" dxfId="3280" priority="604">
      <formula>Y169&lt;=Y132</formula>
    </cfRule>
    <cfRule type="expression" dxfId="3279" priority="605">
      <formula>Y169&gt;=Y132</formula>
    </cfRule>
  </conditionalFormatting>
  <conditionalFormatting sqref="Y168:AC168 Y166:AC166 Y175 C178:F178">
    <cfRule type="expression" dxfId="3278" priority="616">
      <formula>C166&lt;=C133</formula>
    </cfRule>
    <cfRule type="expression" dxfId="3277" priority="617">
      <formula>C166&gt;=C133</formula>
    </cfRule>
  </conditionalFormatting>
  <conditionalFormatting sqref="Y161:AC161 Y163:AC164 Y169:Y170 C174:F174">
    <cfRule type="expression" dxfId="3276" priority="628">
      <formula>C161&lt;=C132</formula>
    </cfRule>
    <cfRule type="expression" dxfId="3275" priority="629">
      <formula>C161&gt;=C132</formula>
    </cfRule>
  </conditionalFormatting>
  <conditionalFormatting sqref="Y162:AC162 Y160:AC160 C173:F173">
    <cfRule type="expression" dxfId="3274" priority="650">
      <formula>C160&lt;=C132</formula>
    </cfRule>
    <cfRule type="expression" dxfId="3273" priority="651">
      <formula>C160&gt;=C132</formula>
    </cfRule>
  </conditionalFormatting>
  <conditionalFormatting sqref="Y161:AC161 Y159:AC159 Y168 C171:F172">
    <cfRule type="expression" dxfId="3272" priority="672">
      <formula>C159&lt;=C132</formula>
    </cfRule>
    <cfRule type="expression" dxfId="3271" priority="673">
      <formula>C159&gt;=C132</formula>
    </cfRule>
  </conditionalFormatting>
  <conditionalFormatting sqref="Y160:AC160 Y158:AC158 Y167 C169:F170">
    <cfRule type="expression" dxfId="3270" priority="696">
      <formula>C158&lt;=C132</formula>
    </cfRule>
    <cfRule type="expression" dxfId="3269" priority="697">
      <formula>C158&gt;=C132</formula>
    </cfRule>
  </conditionalFormatting>
  <conditionalFormatting sqref="Y159:AC159 Y157:AC157 Y166">
    <cfRule type="expression" dxfId="3268" priority="722">
      <formula>Y157&lt;=Y132</formula>
    </cfRule>
    <cfRule type="expression" dxfId="3267" priority="723">
      <formula>Y157&gt;=Y132</formula>
    </cfRule>
  </conditionalFormatting>
  <conditionalFormatting sqref="Y158:AC158 Y156:AC156 Y165 C168:F168">
    <cfRule type="expression" dxfId="3266" priority="748">
      <formula>C156&lt;=C132</formula>
    </cfRule>
    <cfRule type="expression" dxfId="3265" priority="749">
      <formula>C156&gt;=C132</formula>
    </cfRule>
  </conditionalFormatting>
  <conditionalFormatting sqref="Y157:AC157 Y155:AC155 Y163:Y164 C167:F167">
    <cfRule type="expression" dxfId="3264" priority="774">
      <formula>C155&lt;=C132</formula>
    </cfRule>
    <cfRule type="expression" dxfId="3263" priority="775">
      <formula>C155&gt;=C132</formula>
    </cfRule>
  </conditionalFormatting>
  <conditionalFormatting sqref="Y162 Y156:AC156 Y154:AC154 C166:F166">
    <cfRule type="expression" dxfId="3262" priority="800">
      <formula>C154&lt;=C132</formula>
    </cfRule>
    <cfRule type="expression" dxfId="3261" priority="801">
      <formula>C154&gt;=C132</formula>
    </cfRule>
  </conditionalFormatting>
  <conditionalFormatting sqref="Y161 Y155:AC155 Y153:AC153 C165:F165">
    <cfRule type="expression" dxfId="3260" priority="826">
      <formula>C153&lt;=C132</formula>
    </cfRule>
    <cfRule type="expression" dxfId="3259" priority="827">
      <formula>C153&gt;=C132</formula>
    </cfRule>
  </conditionalFormatting>
  <conditionalFormatting sqref="Y160 Y154:AC154 Y152:AC152 C163:F164">
    <cfRule type="expression" dxfId="3258" priority="852">
      <formula>C152&lt;=C132</formula>
    </cfRule>
    <cfRule type="expression" dxfId="3257" priority="853">
      <formula>C152&gt;=C132</formula>
    </cfRule>
  </conditionalFormatting>
  <conditionalFormatting sqref="Y159 C162:F162 Y153:AC153 Y150:AC151">
    <cfRule type="expression" dxfId="3256" priority="878">
      <formula>C150&lt;=C131</formula>
    </cfRule>
    <cfRule type="expression" dxfId="3255" priority="879">
      <formula>C150&gt;=C131</formula>
    </cfRule>
  </conditionalFormatting>
  <conditionalFormatting sqref="Y168:AC170 Y177 C180:F180">
    <cfRule type="expression" dxfId="3254" priority="886">
      <formula>C168&lt;=C133</formula>
    </cfRule>
    <cfRule type="expression" dxfId="3253" priority="887">
      <formula>C168&gt;=C133</formula>
    </cfRule>
  </conditionalFormatting>
  <conditionalFormatting sqref="Y167:AC167 C179:F179 Y176">
    <cfRule type="expression" dxfId="3252" priority="896">
      <formula>C167&lt;=C133</formula>
    </cfRule>
    <cfRule type="expression" dxfId="3251" priority="897">
      <formula>C167&gt;=C133</formula>
    </cfRule>
  </conditionalFormatting>
  <conditionalFormatting sqref="Y167:AC167 Y165:AC165 C177:F177 Y174">
    <cfRule type="expression" dxfId="3250" priority="902">
      <formula>C165&lt;=C133</formula>
    </cfRule>
    <cfRule type="expression" dxfId="3249" priority="903">
      <formula>C165&gt;=C133</formula>
    </cfRule>
  </conditionalFormatting>
  <conditionalFormatting sqref="Y166:AC166 Y163:AC164 Y173 C176:F176">
    <cfRule type="expression" dxfId="3248" priority="908">
      <formula>C163&lt;=C132</formula>
    </cfRule>
    <cfRule type="expression" dxfId="3247" priority="909">
      <formula>C163&gt;=C132</formula>
    </cfRule>
  </conditionalFormatting>
  <conditionalFormatting sqref="Y191:AC191 Y193:AC194">
    <cfRule type="expression" dxfId="3246" priority="928">
      <formula>Y191&lt;=Y135</formula>
    </cfRule>
    <cfRule type="expression" dxfId="3245" priority="929">
      <formula>Y191&gt;=Y135</formula>
    </cfRule>
  </conditionalFormatting>
  <conditionalFormatting sqref="Y185:AC185 Y187:AC188 Y195 C199:F199">
    <cfRule type="expression" dxfId="3244" priority="938">
      <formula>C185&lt;=C134</formula>
    </cfRule>
    <cfRule type="expression" dxfId="3243" priority="939">
      <formula>C185&gt;=C134</formula>
    </cfRule>
  </conditionalFormatting>
  <conditionalFormatting sqref="Y183:AC183 Y181:AC181 Y190 C193:F194">
    <cfRule type="expression" dxfId="3242" priority="952">
      <formula>C181&lt;=C134</formula>
    </cfRule>
    <cfRule type="expression" dxfId="3241" priority="953">
      <formula>C181&gt;=C134</formula>
    </cfRule>
  </conditionalFormatting>
  <conditionalFormatting sqref="Y186:AC186 Y189:AC189 C200:F206 Y196:Y197">
    <cfRule type="expression" dxfId="3240" priority="978">
      <formula>C186&lt;=C134</formula>
    </cfRule>
    <cfRule type="expression" dxfId="3239" priority="979">
      <formula>C186&gt;=C134</formula>
    </cfRule>
  </conditionalFormatting>
  <conditionalFormatting sqref="Y186:AC186 Y184:AC184 Y193:Y194 C198:F198">
    <cfRule type="expression" dxfId="3238" priority="988">
      <formula>C184&lt;=C134</formula>
    </cfRule>
    <cfRule type="expression" dxfId="3237" priority="989">
      <formula>C184&gt;=C134</formula>
    </cfRule>
  </conditionalFormatting>
  <conditionalFormatting sqref="Y185:AC185 Y183:AC183 Y192 C196:F197">
    <cfRule type="expression" dxfId="3236" priority="1000">
      <formula>C183&lt;=C134</formula>
    </cfRule>
    <cfRule type="expression" dxfId="3235" priority="1001">
      <formula>C183&gt;=C134</formula>
    </cfRule>
  </conditionalFormatting>
  <conditionalFormatting sqref="Y184:AC184 Y182:AC182 Y191 C195:F195">
    <cfRule type="expression" dxfId="3234" priority="1012">
      <formula>C182&lt;=C134</formula>
    </cfRule>
    <cfRule type="expression" dxfId="3233" priority="1013">
      <formula>C182&gt;=C134</formula>
    </cfRule>
  </conditionalFormatting>
  <conditionalFormatting sqref="Y181:AC181 Y179:AC179 Y187:Y188 C191:F191">
    <cfRule type="expression" dxfId="3232" priority="1036">
      <formula>C179&lt;=C134</formula>
    </cfRule>
    <cfRule type="expression" dxfId="3231" priority="1037">
      <formula>C179&gt;=C134</formula>
    </cfRule>
  </conditionalFormatting>
  <conditionalFormatting sqref="Y182:AC182 Y180:AC180 Y189 C192:F192">
    <cfRule type="expression" dxfId="3230" priority="1048">
      <formula>C180&lt;=C134</formula>
    </cfRule>
    <cfRule type="expression" dxfId="3229" priority="1049">
      <formula>C180&gt;=C134</formula>
    </cfRule>
  </conditionalFormatting>
  <conditionalFormatting sqref="Y180:AC180 Y186 Y178:AC178 C190:F190">
    <cfRule type="expression" dxfId="3228" priority="1062">
      <formula>C178&lt;=C134</formula>
    </cfRule>
    <cfRule type="expression" dxfId="3227" priority="1063">
      <formula>C178&gt;=C134</formula>
    </cfRule>
  </conditionalFormatting>
  <conditionalFormatting sqref="Y185 Y179:AC179 Y177:AC177 C189:F189">
    <cfRule type="expression" dxfId="3226" priority="1088">
      <formula>C177&lt;=C134</formula>
    </cfRule>
    <cfRule type="expression" dxfId="3225" priority="1089">
      <formula>C177&gt;=C134</formula>
    </cfRule>
  </conditionalFormatting>
  <conditionalFormatting sqref="Y178:AC178 Y184 Y176:AC176 C187:F188">
    <cfRule type="expression" dxfId="3224" priority="1116">
      <formula>C176&lt;=C134</formula>
    </cfRule>
    <cfRule type="expression" dxfId="3223" priority="1117">
      <formula>C176&gt;=C134</formula>
    </cfRule>
  </conditionalFormatting>
  <conditionalFormatting sqref="C186:F186 Y177:AC177 Y183 Y175:AC175">
    <cfRule type="expression" dxfId="3222" priority="1142">
      <formula>C175&lt;=C134</formula>
    </cfRule>
    <cfRule type="expression" dxfId="3221" priority="1143">
      <formula>C175&gt;=C134</formula>
    </cfRule>
  </conditionalFormatting>
  <conditionalFormatting sqref="C185:F185 Y176:AC176 Y182 Y174:AC174">
    <cfRule type="expression" dxfId="3220" priority="1170">
      <formula>C174&lt;=C134</formula>
    </cfRule>
    <cfRule type="expression" dxfId="3219" priority="1171">
      <formula>C174&gt;=C134</formula>
    </cfRule>
  </conditionalFormatting>
  <conditionalFormatting sqref="C184:F184 Y175:AC175 Y181 Y173:AC173">
    <cfRule type="expression" dxfId="3218" priority="1198">
      <formula>C173&lt;=C134</formula>
    </cfRule>
    <cfRule type="expression" dxfId="3217" priority="1199">
      <formula>C173&gt;=C134</formula>
    </cfRule>
  </conditionalFormatting>
  <conditionalFormatting sqref="C183:F183 Y174:AC174 Y180 Y171:AC172">
    <cfRule type="expression" dxfId="3216" priority="1226">
      <formula>C171&lt;=C133</formula>
    </cfRule>
    <cfRule type="expression" dxfId="3215" priority="1227">
      <formula>C171&gt;=C133</formula>
    </cfRule>
  </conditionalFormatting>
  <conditionalFormatting sqref="C182:F182">
    <cfRule type="expression" dxfId="3214" priority="1254">
      <formula>C182&lt;=C145</formula>
    </cfRule>
    <cfRule type="expression" dxfId="3213" priority="1255">
      <formula>C182&gt;=C145</formula>
    </cfRule>
  </conditionalFormatting>
  <conditionalFormatting sqref="C181:F181 Y178 Y171:AC172">
    <cfRule type="expression" dxfId="3212" priority="1282">
      <formula>C171&lt;=C135</formula>
    </cfRule>
    <cfRule type="expression" dxfId="3211" priority="1283">
      <formula>C171&gt;=C135</formula>
    </cfRule>
  </conditionalFormatting>
  <conditionalFormatting sqref="Y195:AC195 Y198:AC198">
    <cfRule type="expression" dxfId="3210" priority="1290">
      <formula>Y195&lt;=Y136</formula>
    </cfRule>
    <cfRule type="expression" dxfId="3209" priority="1291">
      <formula>Y195&gt;=Y136</formula>
    </cfRule>
  </conditionalFormatting>
  <conditionalFormatting sqref="Y192:AC192 Y195:AC195">
    <cfRule type="expression" dxfId="3208" priority="1298">
      <formula>Y192&lt;=Y135</formula>
    </cfRule>
    <cfRule type="expression" dxfId="3207" priority="1299">
      <formula>Y192&gt;=Y135</formula>
    </cfRule>
  </conditionalFormatting>
  <conditionalFormatting sqref="Y192:AC192 Y190:AC190 Y200:Y206">
    <cfRule type="expression" dxfId="3206" priority="1304">
      <formula>Y190&lt;=Y135</formula>
    </cfRule>
    <cfRule type="expression" dxfId="3205" priority="1305">
      <formula>Y190&gt;=Y135</formula>
    </cfRule>
  </conditionalFormatting>
  <conditionalFormatting sqref="Y191:AC191 Y189:AC189 Y199">
    <cfRule type="expression" dxfId="3204" priority="1318">
      <formula>Y189&lt;=Y135</formula>
    </cfRule>
    <cfRule type="expression" dxfId="3203" priority="1319">
      <formula>Y189&gt;=Y135</formula>
    </cfRule>
  </conditionalFormatting>
  <conditionalFormatting sqref="Y190:AC190 Y187:AC188 Y198">
    <cfRule type="expression" dxfId="3202" priority="1332">
      <formula>Y187&lt;=Y134</formula>
    </cfRule>
    <cfRule type="expression" dxfId="3201" priority="1333">
      <formula>Y187&gt;=Y134</formula>
    </cfRule>
  </conditionalFormatting>
  <conditionalFormatting sqref="Y200:AC206 Y198:AC198">
    <cfRule type="expression" dxfId="3200" priority="1376">
      <formula>Y198&lt;=Y137</formula>
    </cfRule>
    <cfRule type="expression" dxfId="3199" priority="1377">
      <formula>Y198&gt;=Y137</formula>
    </cfRule>
  </conditionalFormatting>
  <conditionalFormatting sqref="Y193:AC194 Y196:AC197">
    <cfRule type="expression" dxfId="3198" priority="1402">
      <formula>Y193&lt;=Y135</formula>
    </cfRule>
    <cfRule type="expression" dxfId="3197" priority="1403">
      <formula>Y193&gt;=Y135</formula>
    </cfRule>
  </conditionalFormatting>
  <conditionalFormatting sqref="AC165">
    <cfRule type="expression" dxfId="3196" priority="3">
      <formula>AC165&lt;=AC136</formula>
    </cfRule>
    <cfRule type="expression" dxfId="3195" priority="4">
      <formula>AC165&gt;=AC136</formula>
    </cfRule>
  </conditionalFormatting>
  <conditionalFormatting sqref="AC165">
    <cfRule type="expression" dxfId="3194" priority="1">
      <formula>AC165&lt;=AC134</formula>
    </cfRule>
    <cfRule type="expression" dxfId="3193" priority="2">
      <formula>AC165&gt;=AC134</formula>
    </cfRule>
  </conditionalFormatting>
  <conditionalFormatting sqref="Y200:AC206">
    <cfRule type="expression" dxfId="3192" priority="1418">
      <formula>Y200&lt;=Y137</formula>
    </cfRule>
    <cfRule type="expression" dxfId="3191" priority="1419">
      <formula>Y200&gt;=Y137</formula>
    </cfRule>
  </conditionalFormatting>
  <conditionalFormatting sqref="Y199:AC199">
    <cfRule type="expression" dxfId="3190" priority="1440">
      <formula>Y199&lt;=Y137</formula>
    </cfRule>
    <cfRule type="expression" dxfId="3189" priority="1441">
      <formula>Y199&gt;=Y137</formula>
    </cfRule>
  </conditionalFormatting>
  <conditionalFormatting sqref="Y199:AC199 Y196:AC197">
    <cfRule type="expression" dxfId="3188" priority="1458">
      <formula>Y196&lt;=Y136</formula>
    </cfRule>
    <cfRule type="expression" dxfId="3187" priority="1459">
      <formula>Y196&gt;=Y136</formula>
    </cfRule>
  </conditionalFormatting>
  <pageMargins left="0.7" right="0.7" top="0.75" bottom="0.75" header="0.3" footer="0.3"/>
  <pageSetup paperSize="9" scale="63" orientation="portrait" r:id="rId1"/>
  <colBreaks count="3" manualBreakCount="3">
    <brk id="2" max="1048575" man="1"/>
    <brk id="14" max="1048575" man="1"/>
    <brk id="24" max="241" man="1"/>
  </colBreaks>
  <ignoredErrors>
    <ignoredError sqref="O214:X227 C211:F211" formulaRange="1"/>
    <ignoredError sqref="G209:N210" evalError="1"/>
    <ignoredError sqref="C209:F210" evalError="1"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L230"/>
  <sheetViews>
    <sheetView view="pageBreakPreview" zoomScale="50" zoomScaleNormal="52" zoomScaleSheetLayoutView="50" workbookViewId="0">
      <pane ySplit="5" topLeftCell="A178" activePane="bottomLeft" state="frozen"/>
      <selection activeCell="L151" sqref="L151"/>
      <selection pane="bottomLeft" activeCell="B3" sqref="B3:C3"/>
    </sheetView>
  </sheetViews>
  <sheetFormatPr defaultRowHeight="16.5" x14ac:dyDescent="0.3"/>
  <cols>
    <col min="1" max="1" width="1.75" customWidth="1"/>
    <col min="2" max="2" width="13.25" bestFit="1" customWidth="1"/>
    <col min="3" max="3" width="12.75" customWidth="1"/>
    <col min="4" max="4" width="12.75" style="53" customWidth="1"/>
    <col min="5" max="5" width="12.75" customWidth="1"/>
    <col min="6" max="6" width="12.75" style="53" customWidth="1"/>
    <col min="7" max="7" width="12.75" customWidth="1"/>
    <col min="8" max="8" width="12.75" style="53" customWidth="1"/>
    <col min="9" max="9" width="12.75" customWidth="1"/>
    <col min="10" max="10" width="12.75" style="53" customWidth="1"/>
    <col min="11" max="11" width="12.75" customWidth="1"/>
    <col min="12" max="12" width="12.75" style="53" customWidth="1"/>
    <col min="13" max="13" width="12.75" customWidth="1"/>
    <col min="14" max="14" width="12.75" style="53" customWidth="1"/>
    <col min="15" max="15" width="12.75" customWidth="1"/>
    <col min="16" max="16" width="12.75" style="53" customWidth="1"/>
    <col min="17" max="17" width="12.75" customWidth="1"/>
    <col min="18" max="20" width="12.75" style="53" customWidth="1"/>
    <col min="21" max="21" width="12.75" customWidth="1"/>
    <col min="22" max="22" width="12.75" style="53" customWidth="1"/>
    <col min="23" max="23" width="12.75" customWidth="1"/>
    <col min="24" max="24" width="12.75" style="53" customWidth="1"/>
    <col min="25" max="25" width="12.75" customWidth="1"/>
    <col min="26" max="26" width="12.75" style="53" customWidth="1"/>
    <col min="27" max="27" width="12.75" customWidth="1"/>
    <col min="28" max="28" width="12.75" style="53" customWidth="1"/>
    <col min="29" max="29" width="12.75" customWidth="1"/>
    <col min="31" max="31" width="6.75" bestFit="1" customWidth="1"/>
    <col min="32" max="32" width="7.25" bestFit="1" customWidth="1"/>
  </cols>
  <sheetData>
    <row r="1" spans="2:38" ht="10.15" customHeight="1" thickBot="1" x14ac:dyDescent="0.35">
      <c r="AH1" s="53"/>
      <c r="AJ1" s="53"/>
      <c r="AL1" s="53"/>
    </row>
    <row r="2" spans="2:38" ht="18" thickTop="1" thickBot="1" x14ac:dyDescent="0.35">
      <c r="B2" s="476" t="s">
        <v>10</v>
      </c>
      <c r="C2" s="477"/>
      <c r="D2" s="477"/>
      <c r="E2" s="477"/>
      <c r="F2" s="477"/>
      <c r="G2" s="477"/>
      <c r="H2" s="477"/>
      <c r="I2" s="477"/>
      <c r="J2" s="477"/>
      <c r="K2" s="477"/>
      <c r="L2" s="477"/>
      <c r="M2" s="477"/>
      <c r="N2" s="477"/>
      <c r="O2" s="477"/>
      <c r="P2" s="477"/>
      <c r="Q2" s="477"/>
      <c r="R2" s="477"/>
      <c r="S2" s="477"/>
      <c r="T2" s="477"/>
      <c r="U2" s="477"/>
      <c r="V2" s="477"/>
      <c r="W2" s="477"/>
      <c r="X2" s="477"/>
      <c r="Y2" s="477"/>
      <c r="Z2" s="477"/>
      <c r="AA2" s="477"/>
      <c r="AB2" s="477"/>
      <c r="AC2" s="478"/>
    </row>
    <row r="3" spans="2:38" ht="18" thickTop="1" thickBot="1" x14ac:dyDescent="0.35">
      <c r="B3" s="479" t="s">
        <v>41</v>
      </c>
      <c r="C3" s="480"/>
      <c r="D3" s="479" t="s">
        <v>11</v>
      </c>
      <c r="E3" s="480"/>
      <c r="F3" s="479" t="s">
        <v>12</v>
      </c>
      <c r="G3" s="480"/>
      <c r="H3" s="479" t="s">
        <v>13</v>
      </c>
      <c r="I3" s="480"/>
      <c r="J3" s="479" t="s">
        <v>6</v>
      </c>
      <c r="K3" s="480"/>
      <c r="L3" s="479" t="s">
        <v>14</v>
      </c>
      <c r="M3" s="480"/>
      <c r="N3" s="479" t="s">
        <v>15</v>
      </c>
      <c r="O3" s="480"/>
      <c r="P3" s="479" t="s">
        <v>7</v>
      </c>
      <c r="Q3" s="480"/>
      <c r="R3" s="479" t="s">
        <v>39</v>
      </c>
      <c r="S3" s="480"/>
      <c r="T3" s="479" t="s">
        <v>8</v>
      </c>
      <c r="U3" s="480"/>
      <c r="V3" s="479" t="s">
        <v>16</v>
      </c>
      <c r="W3" s="480"/>
      <c r="X3" s="479" t="s">
        <v>17</v>
      </c>
      <c r="Y3" s="480"/>
      <c r="Z3" s="479" t="s">
        <v>18</v>
      </c>
      <c r="AA3" s="480"/>
      <c r="AB3" s="479" t="s">
        <v>9</v>
      </c>
      <c r="AC3" s="480"/>
      <c r="AD3" s="2"/>
      <c r="AE3" s="53"/>
      <c r="AF3" s="53"/>
      <c r="AG3" s="53"/>
      <c r="AH3" s="53"/>
      <c r="AI3" s="53"/>
      <c r="AJ3" s="53"/>
      <c r="AK3" s="53"/>
      <c r="AL3" s="53"/>
    </row>
    <row r="4" spans="2:38" s="53" customFormat="1" ht="17.25" thickTop="1" x14ac:dyDescent="0.3">
      <c r="B4" s="55" t="s">
        <v>42</v>
      </c>
      <c r="C4" s="56"/>
      <c r="D4" s="55" t="s">
        <v>42</v>
      </c>
      <c r="E4" s="56"/>
      <c r="F4" s="55" t="s">
        <v>42</v>
      </c>
      <c r="G4" s="56"/>
      <c r="H4" s="55" t="s">
        <v>42</v>
      </c>
      <c r="I4" s="56"/>
      <c r="J4" s="55" t="s">
        <v>42</v>
      </c>
      <c r="K4" s="56"/>
      <c r="L4" s="55" t="s">
        <v>42</v>
      </c>
      <c r="M4" s="56"/>
      <c r="N4" s="55" t="s">
        <v>42</v>
      </c>
      <c r="O4" s="56"/>
      <c r="P4" s="55" t="s">
        <v>42</v>
      </c>
      <c r="Q4" s="56"/>
      <c r="R4" s="55" t="s">
        <v>42</v>
      </c>
      <c r="S4" s="56"/>
      <c r="T4" s="55" t="s">
        <v>42</v>
      </c>
      <c r="U4" s="56"/>
      <c r="V4" s="55" t="s">
        <v>42</v>
      </c>
      <c r="W4" s="56"/>
      <c r="X4" s="55" t="s">
        <v>42</v>
      </c>
      <c r="Y4" s="56"/>
      <c r="Z4" s="55" t="s">
        <v>42</v>
      </c>
      <c r="AA4" s="56"/>
      <c r="AB4" s="55" t="s">
        <v>42</v>
      </c>
      <c r="AC4" s="57"/>
      <c r="AD4" s="54"/>
    </row>
    <row r="5" spans="2:38" s="53" customFormat="1" ht="17.25" thickBot="1" x14ac:dyDescent="0.35">
      <c r="B5" s="58" t="s">
        <v>43</v>
      </c>
      <c r="C5" s="59"/>
      <c r="D5" s="58" t="s">
        <v>43</v>
      </c>
      <c r="E5" s="59"/>
      <c r="F5" s="58" t="s">
        <v>43</v>
      </c>
      <c r="G5" s="59"/>
      <c r="H5" s="58" t="s">
        <v>43</v>
      </c>
      <c r="I5" s="59"/>
      <c r="J5" s="58" t="s">
        <v>43</v>
      </c>
      <c r="K5" s="59"/>
      <c r="L5" s="58" t="s">
        <v>43</v>
      </c>
      <c r="M5" s="59"/>
      <c r="N5" s="58" t="s">
        <v>43</v>
      </c>
      <c r="O5" s="59"/>
      <c r="P5" s="58" t="s">
        <v>43</v>
      </c>
      <c r="Q5" s="59"/>
      <c r="R5" s="58" t="s">
        <v>43</v>
      </c>
      <c r="S5" s="59"/>
      <c r="T5" s="58" t="s">
        <v>43</v>
      </c>
      <c r="U5" s="59"/>
      <c r="V5" s="58" t="s">
        <v>43</v>
      </c>
      <c r="W5" s="59"/>
      <c r="X5" s="58" t="s">
        <v>43</v>
      </c>
      <c r="Y5" s="59"/>
      <c r="Z5" s="58" t="s">
        <v>43</v>
      </c>
      <c r="AA5" s="59"/>
      <c r="AB5" s="58" t="s">
        <v>43</v>
      </c>
      <c r="AC5" s="60"/>
      <c r="AD5" s="54"/>
      <c r="AE5"/>
      <c r="AF5"/>
      <c r="AG5"/>
      <c r="AH5"/>
      <c r="AI5"/>
      <c r="AJ5"/>
      <c r="AK5"/>
      <c r="AL5"/>
    </row>
    <row r="6" spans="2:38" ht="17.25" thickTop="1" x14ac:dyDescent="0.3">
      <c r="B6" s="6">
        <v>43647</v>
      </c>
      <c r="C6" s="73">
        <v>26717.43</v>
      </c>
      <c r="D6" s="6">
        <v>43647</v>
      </c>
      <c r="E6" s="50">
        <v>8091.16</v>
      </c>
      <c r="F6" s="6">
        <v>43647</v>
      </c>
      <c r="G6" s="50">
        <v>2964.33</v>
      </c>
      <c r="H6" s="6">
        <v>43647</v>
      </c>
      <c r="I6" s="50">
        <v>1497.55</v>
      </c>
      <c r="J6" s="6">
        <v>43647</v>
      </c>
      <c r="K6" s="50">
        <v>21729.97</v>
      </c>
      <c r="L6" s="6">
        <v>43648</v>
      </c>
      <c r="M6" s="32">
        <v>28875.56</v>
      </c>
      <c r="N6" s="6">
        <v>43647</v>
      </c>
      <c r="O6" s="50">
        <v>6731.4</v>
      </c>
      <c r="P6" s="6">
        <v>43647</v>
      </c>
      <c r="Q6" s="50">
        <v>6379.69</v>
      </c>
      <c r="R6" s="6">
        <v>43647</v>
      </c>
      <c r="S6" s="50">
        <v>39686.5</v>
      </c>
      <c r="T6" s="6">
        <v>43647</v>
      </c>
      <c r="U6" s="50">
        <v>1740.91</v>
      </c>
      <c r="V6" s="6">
        <v>43647</v>
      </c>
      <c r="W6" s="50">
        <v>10895.46</v>
      </c>
      <c r="X6" s="6">
        <v>43647</v>
      </c>
      <c r="Y6" s="50">
        <v>5567.91</v>
      </c>
      <c r="Z6" s="6">
        <v>43647</v>
      </c>
      <c r="AA6" s="50">
        <v>12521.38</v>
      </c>
      <c r="AB6" s="6">
        <v>43647</v>
      </c>
      <c r="AC6" s="90">
        <v>3044.9</v>
      </c>
    </row>
    <row r="7" spans="2:38" x14ac:dyDescent="0.3">
      <c r="B7" s="6">
        <v>43648</v>
      </c>
      <c r="C7" s="32">
        <v>26786.68</v>
      </c>
      <c r="D7" s="6">
        <v>43648</v>
      </c>
      <c r="E7" s="32">
        <v>8109.09</v>
      </c>
      <c r="F7" s="6">
        <v>43648</v>
      </c>
      <c r="G7" s="32">
        <v>2973.01</v>
      </c>
      <c r="H7" s="6">
        <v>43648</v>
      </c>
      <c r="I7" s="32">
        <v>1476.83</v>
      </c>
      <c r="J7" s="6">
        <v>43648</v>
      </c>
      <c r="K7" s="32">
        <v>21754.27</v>
      </c>
      <c r="L7" s="6">
        <v>43649</v>
      </c>
      <c r="M7" s="32">
        <v>28855.14</v>
      </c>
      <c r="N7" s="6">
        <v>43648</v>
      </c>
      <c r="O7" s="32">
        <v>6741.1</v>
      </c>
      <c r="P7" s="6">
        <v>43648</v>
      </c>
      <c r="Q7" s="32">
        <v>6384.9</v>
      </c>
      <c r="R7" s="6">
        <v>43648</v>
      </c>
      <c r="S7" s="32">
        <v>39816.480000000003</v>
      </c>
      <c r="T7" s="6">
        <v>43648</v>
      </c>
      <c r="U7" s="32">
        <v>1732.23</v>
      </c>
      <c r="V7" s="6">
        <v>43648</v>
      </c>
      <c r="W7" s="32">
        <v>10865.12</v>
      </c>
      <c r="X7" s="6">
        <v>43648</v>
      </c>
      <c r="Y7" s="32">
        <v>5576.82</v>
      </c>
      <c r="Z7" s="6">
        <v>43648</v>
      </c>
      <c r="AA7" s="32">
        <v>12526.72</v>
      </c>
      <c r="AB7" s="6">
        <v>43648</v>
      </c>
      <c r="AC7" s="32">
        <v>3043.94</v>
      </c>
    </row>
    <row r="8" spans="2:38" x14ac:dyDescent="0.3">
      <c r="B8" s="6">
        <v>43649</v>
      </c>
      <c r="C8" s="32">
        <v>26966</v>
      </c>
      <c r="D8" s="6">
        <v>43649</v>
      </c>
      <c r="E8" s="32">
        <v>8170.23</v>
      </c>
      <c r="F8" s="6">
        <v>43649</v>
      </c>
      <c r="G8" s="32">
        <v>2995.82</v>
      </c>
      <c r="H8" s="6">
        <v>43649</v>
      </c>
      <c r="I8" s="32">
        <v>1470.49</v>
      </c>
      <c r="J8" s="6">
        <v>43649</v>
      </c>
      <c r="K8" s="32">
        <v>21638.16</v>
      </c>
      <c r="L8" s="6">
        <v>43650</v>
      </c>
      <c r="M8" s="32">
        <v>28795.77</v>
      </c>
      <c r="N8" s="6">
        <v>43649</v>
      </c>
      <c r="O8" s="32">
        <v>6770.1</v>
      </c>
      <c r="P8" s="6">
        <v>43649</v>
      </c>
      <c r="Q8" s="32">
        <v>6362.62</v>
      </c>
      <c r="R8" s="6">
        <v>43649</v>
      </c>
      <c r="S8" s="32">
        <v>39839.25</v>
      </c>
      <c r="T8" s="6">
        <v>43649</v>
      </c>
      <c r="U8" s="32">
        <v>1738.51</v>
      </c>
      <c r="V8" s="6">
        <v>43649</v>
      </c>
      <c r="W8" s="32">
        <v>10743.77</v>
      </c>
      <c r="X8" s="6">
        <v>43649</v>
      </c>
      <c r="Y8" s="32">
        <v>5618.81</v>
      </c>
      <c r="Z8" s="6">
        <v>43649</v>
      </c>
      <c r="AA8" s="32">
        <v>12616.24</v>
      </c>
      <c r="AB8" s="6">
        <v>43649</v>
      </c>
      <c r="AC8" s="32">
        <v>3015.26</v>
      </c>
    </row>
    <row r="9" spans="2:38" x14ac:dyDescent="0.3">
      <c r="B9" s="6">
        <v>43651</v>
      </c>
      <c r="C9" s="32">
        <v>26922.12</v>
      </c>
      <c r="D9" s="6">
        <v>43651</v>
      </c>
      <c r="E9" s="32">
        <v>8161.79</v>
      </c>
      <c r="F9" s="6">
        <v>43651</v>
      </c>
      <c r="G9" s="32">
        <v>2990.41</v>
      </c>
      <c r="H9" s="6">
        <v>43651</v>
      </c>
      <c r="I9" s="32">
        <v>1461.7</v>
      </c>
      <c r="J9" s="6">
        <v>43650</v>
      </c>
      <c r="K9" s="32">
        <v>21702.45</v>
      </c>
      <c r="L9" s="6">
        <v>43651</v>
      </c>
      <c r="M9" s="32">
        <v>28774.83</v>
      </c>
      <c r="N9" s="6">
        <v>43650</v>
      </c>
      <c r="O9" s="32">
        <v>6800.9</v>
      </c>
      <c r="P9" s="6">
        <v>43650</v>
      </c>
      <c r="Q9" s="32">
        <v>6375.97</v>
      </c>
      <c r="R9" s="6">
        <v>43650</v>
      </c>
      <c r="S9" s="32">
        <v>39908.06</v>
      </c>
      <c r="T9" s="6">
        <v>43650</v>
      </c>
      <c r="U9" s="32">
        <v>1724.37</v>
      </c>
      <c r="V9" s="6">
        <v>43650</v>
      </c>
      <c r="W9" s="32">
        <v>10775.9</v>
      </c>
      <c r="X9" s="6">
        <v>43650</v>
      </c>
      <c r="Y9" s="32">
        <v>5620.73</v>
      </c>
      <c r="Z9" s="6">
        <v>43650</v>
      </c>
      <c r="AA9" s="32">
        <v>12629.9</v>
      </c>
      <c r="AB9" s="6">
        <v>43650</v>
      </c>
      <c r="AC9" s="32">
        <v>3005.25</v>
      </c>
    </row>
    <row r="10" spans="2:38" x14ac:dyDescent="0.3">
      <c r="B10" s="6">
        <v>43654</v>
      </c>
      <c r="C10" s="32">
        <v>26806.14</v>
      </c>
      <c r="D10" s="6">
        <v>43654</v>
      </c>
      <c r="E10" s="32">
        <v>8098.38</v>
      </c>
      <c r="F10" s="6">
        <v>43654</v>
      </c>
      <c r="G10" s="32">
        <v>2975.95</v>
      </c>
      <c r="H10" s="6">
        <v>43654</v>
      </c>
      <c r="I10" s="32">
        <v>1450.41</v>
      </c>
      <c r="J10" s="6">
        <v>43651</v>
      </c>
      <c r="K10" s="32">
        <v>21746.38</v>
      </c>
      <c r="L10" s="6">
        <v>43654</v>
      </c>
      <c r="M10" s="32">
        <v>28331.69</v>
      </c>
      <c r="N10" s="6">
        <v>43651</v>
      </c>
      <c r="O10" s="32">
        <v>6831.8</v>
      </c>
      <c r="P10" s="6">
        <v>43651</v>
      </c>
      <c r="Q10" s="32">
        <v>6373.48</v>
      </c>
      <c r="R10" s="6">
        <v>43651</v>
      </c>
      <c r="S10" s="32">
        <v>39513.39</v>
      </c>
      <c r="T10" s="6">
        <v>43651</v>
      </c>
      <c r="U10" s="32">
        <v>1731.23</v>
      </c>
      <c r="V10" s="6">
        <v>43651</v>
      </c>
      <c r="W10" s="32">
        <v>10785.73</v>
      </c>
      <c r="X10" s="6">
        <v>43651</v>
      </c>
      <c r="Y10" s="32">
        <v>5593.72</v>
      </c>
      <c r="Z10" s="6">
        <v>43651</v>
      </c>
      <c r="AA10" s="32">
        <v>12568.53</v>
      </c>
      <c r="AB10" s="6">
        <v>43651</v>
      </c>
      <c r="AC10" s="32">
        <v>3011.06</v>
      </c>
    </row>
    <row r="11" spans="2:38" x14ac:dyDescent="0.3">
      <c r="B11" s="6">
        <v>43655</v>
      </c>
      <c r="C11" s="32">
        <v>26783.49</v>
      </c>
      <c r="D11" s="6">
        <v>43655</v>
      </c>
      <c r="E11" s="32">
        <v>8141.73</v>
      </c>
      <c r="F11" s="6">
        <v>43655</v>
      </c>
      <c r="G11" s="32">
        <v>2979.63</v>
      </c>
      <c r="H11" s="6">
        <v>43655</v>
      </c>
      <c r="I11" s="32">
        <v>1461.21</v>
      </c>
      <c r="J11" s="6">
        <v>43654</v>
      </c>
      <c r="K11" s="32">
        <v>21534.35</v>
      </c>
      <c r="L11" s="6">
        <v>43655</v>
      </c>
      <c r="M11" s="32">
        <v>28116.28</v>
      </c>
      <c r="N11" s="6">
        <v>43654</v>
      </c>
      <c r="O11" s="32">
        <v>6757.4</v>
      </c>
      <c r="P11" s="6">
        <v>43654</v>
      </c>
      <c r="Q11" s="32">
        <v>6351.83</v>
      </c>
      <c r="R11" s="6">
        <v>43654</v>
      </c>
      <c r="S11" s="32">
        <v>38720.57</v>
      </c>
      <c r="T11" s="6">
        <v>43654</v>
      </c>
      <c r="U11" s="32">
        <v>1731.03</v>
      </c>
      <c r="V11" s="6">
        <v>43654</v>
      </c>
      <c r="W11" s="32">
        <v>10751.22</v>
      </c>
      <c r="X11" s="6">
        <v>43654</v>
      </c>
      <c r="Y11" s="32">
        <v>5589.19</v>
      </c>
      <c r="Z11" s="6">
        <v>43654</v>
      </c>
      <c r="AA11" s="32">
        <v>12543.51</v>
      </c>
      <c r="AB11" s="6">
        <v>43654</v>
      </c>
      <c r="AC11" s="32">
        <v>2933.36</v>
      </c>
    </row>
    <row r="12" spans="2:38" x14ac:dyDescent="0.3">
      <c r="B12" s="6">
        <v>43656</v>
      </c>
      <c r="C12" s="32">
        <v>26860.2</v>
      </c>
      <c r="D12" s="6">
        <v>43656</v>
      </c>
      <c r="E12" s="32">
        <v>8202.5300000000007</v>
      </c>
      <c r="F12" s="6">
        <v>43656</v>
      </c>
      <c r="G12" s="32">
        <v>2993.07</v>
      </c>
      <c r="H12" s="6">
        <v>43656</v>
      </c>
      <c r="I12" s="32">
        <v>1471.51</v>
      </c>
      <c r="J12" s="6">
        <v>43655</v>
      </c>
      <c r="K12" s="32">
        <v>21565.15</v>
      </c>
      <c r="L12" s="6">
        <v>43656</v>
      </c>
      <c r="M12" s="32">
        <v>28204.69</v>
      </c>
      <c r="N12" s="6">
        <v>43655</v>
      </c>
      <c r="O12" s="32">
        <v>6750.1</v>
      </c>
      <c r="P12" s="6">
        <v>43655</v>
      </c>
      <c r="Q12" s="32">
        <v>6388.32</v>
      </c>
      <c r="R12" s="6">
        <v>43655</v>
      </c>
      <c r="S12" s="32">
        <v>38730.82</v>
      </c>
      <c r="T12" s="6">
        <v>43655</v>
      </c>
      <c r="U12" s="32">
        <v>1721.48</v>
      </c>
      <c r="V12" s="6">
        <v>43655</v>
      </c>
      <c r="W12" s="32">
        <v>10702.78</v>
      </c>
      <c r="X12" s="6">
        <v>43655</v>
      </c>
      <c r="Y12" s="32">
        <v>5572.1</v>
      </c>
      <c r="Z12" s="6">
        <v>43655</v>
      </c>
      <c r="AA12" s="32">
        <v>12436.55</v>
      </c>
      <c r="AB12" s="6">
        <v>43655</v>
      </c>
      <c r="AC12" s="32">
        <v>2928.23</v>
      </c>
    </row>
    <row r="13" spans="2:38" x14ac:dyDescent="0.3">
      <c r="B13" s="6">
        <v>43657</v>
      </c>
      <c r="C13" s="32">
        <v>27088.080000000002</v>
      </c>
      <c r="D13" s="6">
        <v>43657</v>
      </c>
      <c r="E13" s="32">
        <v>8196.0400000000009</v>
      </c>
      <c r="F13" s="6">
        <v>43657</v>
      </c>
      <c r="G13" s="32">
        <v>2999.91</v>
      </c>
      <c r="H13" s="6">
        <v>43657</v>
      </c>
      <c r="I13" s="32">
        <v>1476.28</v>
      </c>
      <c r="J13" s="6">
        <v>43656</v>
      </c>
      <c r="K13" s="32">
        <v>21533.48</v>
      </c>
      <c r="L13" s="6">
        <v>43657</v>
      </c>
      <c r="M13" s="32">
        <v>28431.8</v>
      </c>
      <c r="N13" s="6">
        <v>43656</v>
      </c>
      <c r="O13" s="32">
        <v>6777.7</v>
      </c>
      <c r="P13" s="6">
        <v>43656</v>
      </c>
      <c r="Q13" s="32">
        <v>6410.68</v>
      </c>
      <c r="R13" s="6">
        <v>43656</v>
      </c>
      <c r="S13" s="32">
        <v>38557.040000000001</v>
      </c>
      <c r="T13" s="6">
        <v>43656</v>
      </c>
      <c r="U13" s="32">
        <v>1739.43</v>
      </c>
      <c r="V13" s="6">
        <v>43656</v>
      </c>
      <c r="W13" s="32">
        <v>10798.48</v>
      </c>
      <c r="X13" s="6">
        <v>43656</v>
      </c>
      <c r="Y13" s="32">
        <v>5567.59</v>
      </c>
      <c r="Z13" s="6">
        <v>43656</v>
      </c>
      <c r="AA13" s="32">
        <v>12373.41</v>
      </c>
      <c r="AB13" s="6">
        <v>43656</v>
      </c>
      <c r="AC13" s="32">
        <v>2915.3</v>
      </c>
    </row>
    <row r="14" spans="2:38" x14ac:dyDescent="0.3">
      <c r="B14" s="6">
        <v>43658</v>
      </c>
      <c r="C14" s="32">
        <v>27332.03</v>
      </c>
      <c r="D14" s="6">
        <v>43658</v>
      </c>
      <c r="E14" s="32">
        <v>8244.15</v>
      </c>
      <c r="F14" s="6">
        <v>43658</v>
      </c>
      <c r="G14" s="32">
        <v>3013.77</v>
      </c>
      <c r="H14" s="6">
        <v>43658</v>
      </c>
      <c r="I14" s="32">
        <v>1504.28</v>
      </c>
      <c r="J14" s="6">
        <v>43657</v>
      </c>
      <c r="K14" s="32">
        <v>21643.53</v>
      </c>
      <c r="L14" s="6">
        <v>43658</v>
      </c>
      <c r="M14" s="32">
        <v>28471.62</v>
      </c>
      <c r="N14" s="6">
        <v>43657</v>
      </c>
      <c r="O14" s="32">
        <v>6805.8</v>
      </c>
      <c r="P14" s="6">
        <v>43657</v>
      </c>
      <c r="Q14" s="32">
        <v>6417.07</v>
      </c>
      <c r="R14" s="6">
        <v>43657</v>
      </c>
      <c r="S14" s="32">
        <v>38823.11</v>
      </c>
      <c r="T14" s="6">
        <v>43657</v>
      </c>
      <c r="U14" s="32">
        <v>1740.45</v>
      </c>
      <c r="V14" s="6">
        <v>43657</v>
      </c>
      <c r="W14" s="32">
        <v>10843.42</v>
      </c>
      <c r="X14" s="6">
        <v>43657</v>
      </c>
      <c r="Y14" s="32">
        <v>5551.95</v>
      </c>
      <c r="Z14" s="6">
        <v>43657</v>
      </c>
      <c r="AA14" s="32">
        <v>12332.12</v>
      </c>
      <c r="AB14" s="6">
        <v>43657</v>
      </c>
      <c r="AC14" s="32">
        <v>2917.76</v>
      </c>
    </row>
    <row r="15" spans="2:38" x14ac:dyDescent="0.3">
      <c r="B15" s="6">
        <v>43661</v>
      </c>
      <c r="C15" s="32">
        <v>27359.16</v>
      </c>
      <c r="D15" s="6">
        <v>43661</v>
      </c>
      <c r="E15" s="32">
        <v>8258.19</v>
      </c>
      <c r="F15" s="6">
        <v>43661</v>
      </c>
      <c r="G15" s="32">
        <v>3014.3</v>
      </c>
      <c r="H15" s="6">
        <v>43661</v>
      </c>
      <c r="I15" s="32">
        <v>1515.92</v>
      </c>
      <c r="J15" s="6">
        <v>43658</v>
      </c>
      <c r="K15" s="32">
        <v>21685.9</v>
      </c>
      <c r="L15" s="6">
        <v>43661</v>
      </c>
      <c r="M15" s="32">
        <v>28554.880000000001</v>
      </c>
      <c r="N15" s="6">
        <v>43658</v>
      </c>
      <c r="O15" s="32">
        <v>6788.8</v>
      </c>
      <c r="P15" s="6">
        <v>43658</v>
      </c>
      <c r="Q15" s="32">
        <v>6373.34</v>
      </c>
      <c r="R15" s="6">
        <v>43658</v>
      </c>
      <c r="S15" s="32">
        <v>38736.230000000003</v>
      </c>
      <c r="T15" s="6">
        <v>43658</v>
      </c>
      <c r="U15" s="32">
        <v>1731.59</v>
      </c>
      <c r="V15" s="6">
        <v>43658</v>
      </c>
      <c r="W15" s="32">
        <v>10824.35</v>
      </c>
      <c r="X15" s="6">
        <v>43658</v>
      </c>
      <c r="Y15" s="32">
        <v>5572.86</v>
      </c>
      <c r="Z15" s="6">
        <v>43658</v>
      </c>
      <c r="AA15" s="32">
        <v>12323.32</v>
      </c>
      <c r="AB15" s="6">
        <v>43658</v>
      </c>
      <c r="AC15" s="32">
        <v>2930.55</v>
      </c>
    </row>
    <row r="16" spans="2:38" x14ac:dyDescent="0.3">
      <c r="B16" s="6">
        <v>43662</v>
      </c>
      <c r="C16" s="32">
        <v>27335.63</v>
      </c>
      <c r="D16" s="6">
        <v>43662</v>
      </c>
      <c r="E16" s="32">
        <v>8222.7999999999993</v>
      </c>
      <c r="F16" s="6">
        <v>43662</v>
      </c>
      <c r="G16" s="32">
        <v>3004.04</v>
      </c>
      <c r="H16" s="6">
        <v>43662</v>
      </c>
      <c r="I16" s="32">
        <v>1499.64</v>
      </c>
      <c r="J16" s="6">
        <v>43662</v>
      </c>
      <c r="K16" s="32">
        <v>21535.25</v>
      </c>
      <c r="L16" s="6">
        <v>43662</v>
      </c>
      <c r="M16" s="32">
        <v>28619.62</v>
      </c>
      <c r="N16" s="6">
        <v>43661</v>
      </c>
      <c r="O16" s="32">
        <v>6746.2</v>
      </c>
      <c r="P16" s="6">
        <v>43661</v>
      </c>
      <c r="Q16" s="32">
        <v>6418.23</v>
      </c>
      <c r="R16" s="6">
        <v>43661</v>
      </c>
      <c r="S16" s="32">
        <v>38896.71</v>
      </c>
      <c r="T16" s="6">
        <v>43661</v>
      </c>
      <c r="U16" s="32">
        <v>1727.98</v>
      </c>
      <c r="V16" s="6">
        <v>43661</v>
      </c>
      <c r="W16" s="32">
        <v>10876.43</v>
      </c>
      <c r="X16" s="6">
        <v>43661</v>
      </c>
      <c r="Y16" s="32">
        <v>5578.21</v>
      </c>
      <c r="Z16" s="6">
        <v>43661</v>
      </c>
      <c r="AA16" s="32">
        <v>12387.34</v>
      </c>
      <c r="AB16" s="6">
        <v>43661</v>
      </c>
      <c r="AC16" s="32">
        <v>2942.19</v>
      </c>
    </row>
    <row r="17" spans="2:29" x14ac:dyDescent="0.3">
      <c r="B17" s="6">
        <v>43663</v>
      </c>
      <c r="C17" s="32">
        <v>27219.85</v>
      </c>
      <c r="D17" s="6">
        <v>43663</v>
      </c>
      <c r="E17" s="32">
        <v>8185.21</v>
      </c>
      <c r="F17" s="6">
        <v>43663</v>
      </c>
      <c r="G17" s="32">
        <v>2984.42</v>
      </c>
      <c r="H17" s="6">
        <v>43663</v>
      </c>
      <c r="I17" s="32">
        <v>1503.87</v>
      </c>
      <c r="J17" s="6">
        <v>43663</v>
      </c>
      <c r="K17" s="32">
        <v>21469.18</v>
      </c>
      <c r="L17" s="6">
        <v>43663</v>
      </c>
      <c r="M17" s="32">
        <v>28593.17</v>
      </c>
      <c r="N17" s="6">
        <v>43662</v>
      </c>
      <c r="O17" s="32">
        <v>6735.8</v>
      </c>
      <c r="P17" s="6">
        <v>43662</v>
      </c>
      <c r="Q17" s="32">
        <v>6401.88</v>
      </c>
      <c r="R17" s="6">
        <v>43662</v>
      </c>
      <c r="S17" s="32">
        <v>39131.040000000001</v>
      </c>
      <c r="T17" s="6">
        <v>43663</v>
      </c>
      <c r="U17" s="32">
        <v>1718.85</v>
      </c>
      <c r="V17" s="6">
        <v>43662</v>
      </c>
      <c r="W17" s="32">
        <v>10886.05</v>
      </c>
      <c r="X17" s="6">
        <v>43662</v>
      </c>
      <c r="Y17" s="32">
        <v>5614.38</v>
      </c>
      <c r="Z17" s="6">
        <v>43662</v>
      </c>
      <c r="AA17" s="32">
        <v>12430.97</v>
      </c>
      <c r="AB17" s="6">
        <v>43662</v>
      </c>
      <c r="AC17" s="32">
        <v>2937.62</v>
      </c>
    </row>
    <row r="18" spans="2:29" x14ac:dyDescent="0.3">
      <c r="B18" s="6">
        <v>43664</v>
      </c>
      <c r="C18" s="32">
        <v>27222.97</v>
      </c>
      <c r="D18" s="6">
        <v>43664</v>
      </c>
      <c r="E18" s="32">
        <v>8207.24</v>
      </c>
      <c r="F18" s="6">
        <v>43664</v>
      </c>
      <c r="G18" s="32">
        <v>2995.11</v>
      </c>
      <c r="H18" s="6">
        <v>43664</v>
      </c>
      <c r="I18" s="32">
        <v>1526.97</v>
      </c>
      <c r="J18" s="6">
        <v>43664</v>
      </c>
      <c r="K18" s="32">
        <v>21046.240000000002</v>
      </c>
      <c r="L18" s="6">
        <v>43664</v>
      </c>
      <c r="M18" s="32">
        <v>28461.66</v>
      </c>
      <c r="N18" s="6">
        <v>43663</v>
      </c>
      <c r="O18" s="32">
        <v>6764</v>
      </c>
      <c r="P18" s="6">
        <v>43663</v>
      </c>
      <c r="Q18" s="32">
        <v>6394.61</v>
      </c>
      <c r="R18" s="6">
        <v>43663</v>
      </c>
      <c r="S18" s="32">
        <v>39215.64</v>
      </c>
      <c r="T18" s="6">
        <v>43664</v>
      </c>
      <c r="U18" s="32">
        <v>1723.44</v>
      </c>
      <c r="V18" s="6">
        <v>43663</v>
      </c>
      <c r="W18" s="32">
        <v>10828.48</v>
      </c>
      <c r="X18" s="6">
        <v>43663</v>
      </c>
      <c r="Y18" s="32">
        <v>5571.71</v>
      </c>
      <c r="Z18" s="6">
        <v>43663</v>
      </c>
      <c r="AA18" s="32">
        <v>12341.03</v>
      </c>
      <c r="AB18" s="6">
        <v>43663</v>
      </c>
      <c r="AC18" s="32">
        <v>2931.69</v>
      </c>
    </row>
    <row r="19" spans="2:29" x14ac:dyDescent="0.3">
      <c r="B19" s="6">
        <v>43665</v>
      </c>
      <c r="C19" s="32">
        <v>27154.2</v>
      </c>
      <c r="D19" s="6">
        <v>43665</v>
      </c>
      <c r="E19" s="32">
        <v>8146.49</v>
      </c>
      <c r="F19" s="6">
        <v>43665</v>
      </c>
      <c r="G19" s="32">
        <v>2976.61</v>
      </c>
      <c r="H19" s="6">
        <v>43665</v>
      </c>
      <c r="I19" s="32">
        <v>1523.91</v>
      </c>
      <c r="J19" s="6">
        <v>43665</v>
      </c>
      <c r="K19" s="32">
        <v>21466.99</v>
      </c>
      <c r="L19" s="6">
        <v>43665</v>
      </c>
      <c r="M19" s="32">
        <v>28765.4</v>
      </c>
      <c r="N19" s="6">
        <v>43664</v>
      </c>
      <c r="O19" s="32">
        <v>6735.4</v>
      </c>
      <c r="P19" s="6">
        <v>43664</v>
      </c>
      <c r="Q19" s="32">
        <v>6403.29</v>
      </c>
      <c r="R19" s="6">
        <v>43664</v>
      </c>
      <c r="S19" s="32">
        <v>38897.46</v>
      </c>
      <c r="T19" s="6">
        <v>43665</v>
      </c>
      <c r="U19" s="32">
        <v>1735.1</v>
      </c>
      <c r="V19" s="6">
        <v>43664</v>
      </c>
      <c r="W19" s="32">
        <v>10799.28</v>
      </c>
      <c r="X19" s="6">
        <v>43664</v>
      </c>
      <c r="Y19" s="32">
        <v>5550.55</v>
      </c>
      <c r="Z19" s="6">
        <v>43664</v>
      </c>
      <c r="AA19" s="32">
        <v>12227.85</v>
      </c>
      <c r="AB19" s="6">
        <v>43664</v>
      </c>
      <c r="AC19" s="32">
        <v>2901.18</v>
      </c>
    </row>
    <row r="20" spans="2:29" x14ac:dyDescent="0.3">
      <c r="B20" s="6">
        <v>43668</v>
      </c>
      <c r="C20" s="32">
        <v>27171.9</v>
      </c>
      <c r="D20" s="6">
        <v>43668</v>
      </c>
      <c r="E20" s="32">
        <v>8204.14</v>
      </c>
      <c r="F20" s="6">
        <v>43668</v>
      </c>
      <c r="G20" s="32">
        <v>2985.03</v>
      </c>
      <c r="H20" s="6">
        <v>43668</v>
      </c>
      <c r="I20" s="32">
        <v>1554.09</v>
      </c>
      <c r="J20" s="6">
        <v>43668</v>
      </c>
      <c r="K20" s="32">
        <v>21416.79</v>
      </c>
      <c r="L20" s="6">
        <v>43668</v>
      </c>
      <c r="M20" s="32">
        <v>28371.26</v>
      </c>
      <c r="N20" s="6">
        <v>43665</v>
      </c>
      <c r="O20" s="32">
        <v>6786.2</v>
      </c>
      <c r="P20" s="6">
        <v>43665</v>
      </c>
      <c r="Q20" s="32">
        <v>6456.54</v>
      </c>
      <c r="R20" s="6">
        <v>43665</v>
      </c>
      <c r="S20" s="32">
        <v>38337.01</v>
      </c>
      <c r="T20" s="6">
        <v>43668</v>
      </c>
      <c r="U20" s="32">
        <v>1727.58</v>
      </c>
      <c r="V20" s="6">
        <v>43665</v>
      </c>
      <c r="W20" s="32">
        <v>10873.19</v>
      </c>
      <c r="X20" s="6">
        <v>43665</v>
      </c>
      <c r="Y20" s="32">
        <v>5552.34</v>
      </c>
      <c r="Z20" s="6">
        <v>43665</v>
      </c>
      <c r="AA20" s="32">
        <v>12260.07</v>
      </c>
      <c r="AB20" s="6">
        <v>43665</v>
      </c>
      <c r="AC20" s="32">
        <v>2924.2</v>
      </c>
    </row>
    <row r="21" spans="2:29" x14ac:dyDescent="0.3">
      <c r="B21" s="6">
        <v>43669</v>
      </c>
      <c r="C21" s="32">
        <v>27349.19</v>
      </c>
      <c r="D21" s="6">
        <v>43669</v>
      </c>
      <c r="E21" s="32">
        <v>8251.4</v>
      </c>
      <c r="F21" s="6">
        <v>43669</v>
      </c>
      <c r="G21" s="32">
        <v>3005.47</v>
      </c>
      <c r="H21" s="6">
        <v>43669</v>
      </c>
      <c r="I21" s="32">
        <v>1573.27</v>
      </c>
      <c r="J21" s="6">
        <v>43669</v>
      </c>
      <c r="K21" s="32">
        <v>21620.880000000001</v>
      </c>
      <c r="L21" s="6">
        <v>43669</v>
      </c>
      <c r="M21" s="32">
        <v>28466.48</v>
      </c>
      <c r="N21" s="6">
        <v>43668</v>
      </c>
      <c r="O21" s="32">
        <v>6781.2</v>
      </c>
      <c r="P21" s="6">
        <v>43668</v>
      </c>
      <c r="Q21" s="32">
        <v>6433.55</v>
      </c>
      <c r="R21" s="6">
        <v>43668</v>
      </c>
      <c r="S21" s="32">
        <v>38031.129999999997</v>
      </c>
      <c r="T21" s="6">
        <v>43669</v>
      </c>
      <c r="U21" s="32">
        <v>1724.87</v>
      </c>
      <c r="V21" s="6">
        <v>43668</v>
      </c>
      <c r="W21" s="32">
        <v>10944.53</v>
      </c>
      <c r="X21" s="6">
        <v>43668</v>
      </c>
      <c r="Y21" s="32">
        <v>5567.02</v>
      </c>
      <c r="Z21" s="6">
        <v>43668</v>
      </c>
      <c r="AA21" s="32">
        <v>12289.4</v>
      </c>
      <c r="AB21" s="6">
        <v>43668</v>
      </c>
      <c r="AC21" s="32">
        <v>2886.97</v>
      </c>
    </row>
    <row r="22" spans="2:29" x14ac:dyDescent="0.3">
      <c r="B22" s="6">
        <v>43670</v>
      </c>
      <c r="C22" s="32">
        <v>27269.97</v>
      </c>
      <c r="D22" s="6">
        <v>43670</v>
      </c>
      <c r="E22" s="32">
        <v>8321.5</v>
      </c>
      <c r="F22" s="6">
        <v>43670</v>
      </c>
      <c r="G22" s="32">
        <v>3019.56</v>
      </c>
      <c r="H22" s="6">
        <v>43670</v>
      </c>
      <c r="I22" s="32">
        <v>1622.02</v>
      </c>
      <c r="J22" s="6">
        <v>43670</v>
      </c>
      <c r="K22" s="32">
        <v>21709.57</v>
      </c>
      <c r="L22" s="6">
        <v>43670</v>
      </c>
      <c r="M22" s="32">
        <v>28524.04</v>
      </c>
      <c r="N22" s="6">
        <v>43669</v>
      </c>
      <c r="O22" s="32">
        <v>6812.5</v>
      </c>
      <c r="P22" s="6">
        <v>43669</v>
      </c>
      <c r="Q22" s="32">
        <v>6403.81</v>
      </c>
      <c r="R22" s="6">
        <v>43669</v>
      </c>
      <c r="S22" s="32">
        <v>37982.74</v>
      </c>
      <c r="T22" s="6">
        <v>43670</v>
      </c>
      <c r="U22" s="32">
        <v>1725.44</v>
      </c>
      <c r="V22" s="6">
        <v>43669</v>
      </c>
      <c r="W22" s="32">
        <v>10947.26</v>
      </c>
      <c r="X22" s="6">
        <v>43669</v>
      </c>
      <c r="Y22" s="32">
        <v>5618.16</v>
      </c>
      <c r="Z22" s="6">
        <v>43669</v>
      </c>
      <c r="AA22" s="32">
        <v>12490.74</v>
      </c>
      <c r="AB22" s="6">
        <v>43669</v>
      </c>
      <c r="AC22" s="32">
        <v>2899.95</v>
      </c>
    </row>
    <row r="23" spans="2:29" x14ac:dyDescent="0.3">
      <c r="B23" s="6">
        <v>43671</v>
      </c>
      <c r="C23" s="32">
        <v>27140.98</v>
      </c>
      <c r="D23" s="6">
        <v>43671</v>
      </c>
      <c r="E23" s="32">
        <v>8238.5400000000009</v>
      </c>
      <c r="F23" s="6">
        <v>43671</v>
      </c>
      <c r="G23" s="32">
        <v>3003.67</v>
      </c>
      <c r="H23" s="6">
        <v>43671</v>
      </c>
      <c r="I23" s="32">
        <v>1594.12</v>
      </c>
      <c r="J23" s="6">
        <v>43671</v>
      </c>
      <c r="K23" s="32">
        <v>21756.55</v>
      </c>
      <c r="L23" s="6">
        <v>43671</v>
      </c>
      <c r="M23" s="32">
        <v>28594.3</v>
      </c>
      <c r="N23" s="6">
        <v>43670</v>
      </c>
      <c r="O23" s="32">
        <v>6862.4</v>
      </c>
      <c r="P23" s="6">
        <v>43670</v>
      </c>
      <c r="Q23" s="32">
        <v>6384.99</v>
      </c>
      <c r="R23" s="6">
        <v>43670</v>
      </c>
      <c r="S23" s="32">
        <v>37847.65</v>
      </c>
      <c r="T23" s="6">
        <v>43671</v>
      </c>
      <c r="U23" s="32">
        <v>1730.9</v>
      </c>
      <c r="V23" s="6">
        <v>43670</v>
      </c>
      <c r="W23" s="32">
        <v>10935.76</v>
      </c>
      <c r="X23" s="6">
        <v>43670</v>
      </c>
      <c r="Y23" s="32">
        <v>5605.87</v>
      </c>
      <c r="Z23" s="6">
        <v>43670</v>
      </c>
      <c r="AA23" s="32">
        <v>12522.89</v>
      </c>
      <c r="AB23" s="6">
        <v>43670</v>
      </c>
      <c r="AC23" s="32">
        <v>2923.28</v>
      </c>
    </row>
    <row r="24" spans="2:29" x14ac:dyDescent="0.3">
      <c r="B24" s="6">
        <v>43672</v>
      </c>
      <c r="C24" s="32">
        <v>27192.45</v>
      </c>
      <c r="D24" s="6">
        <v>43672</v>
      </c>
      <c r="E24" s="32">
        <v>8330.2099999999991</v>
      </c>
      <c r="F24" s="6">
        <v>43672</v>
      </c>
      <c r="G24" s="32">
        <v>3025.86</v>
      </c>
      <c r="H24" s="6">
        <v>43672</v>
      </c>
      <c r="I24" s="32">
        <v>1593.86</v>
      </c>
      <c r="J24" s="6">
        <v>43672</v>
      </c>
      <c r="K24" s="32">
        <v>21658.15</v>
      </c>
      <c r="L24" s="6">
        <v>43672</v>
      </c>
      <c r="M24" s="32">
        <v>28397.74</v>
      </c>
      <c r="N24" s="6">
        <v>43671</v>
      </c>
      <c r="O24" s="32">
        <v>6901.9</v>
      </c>
      <c r="P24" s="6">
        <v>43671</v>
      </c>
      <c r="Q24" s="32">
        <v>6401.37</v>
      </c>
      <c r="R24" s="6">
        <v>43671</v>
      </c>
      <c r="S24" s="32">
        <v>37830.980000000003</v>
      </c>
      <c r="T24" s="6">
        <v>43672</v>
      </c>
      <c r="U24" s="32">
        <v>1717.97</v>
      </c>
      <c r="V24" s="6">
        <v>43671</v>
      </c>
      <c r="W24" s="32">
        <v>10941.41</v>
      </c>
      <c r="X24" s="6">
        <v>43671</v>
      </c>
      <c r="Y24" s="32">
        <v>5578.05</v>
      </c>
      <c r="Z24" s="6">
        <v>43671</v>
      </c>
      <c r="AA24" s="32">
        <v>12362.1</v>
      </c>
      <c r="AB24" s="6">
        <v>43671</v>
      </c>
      <c r="AC24" s="32">
        <v>2937.36</v>
      </c>
    </row>
    <row r="25" spans="2:29" x14ac:dyDescent="0.3">
      <c r="B25" s="6">
        <v>43675</v>
      </c>
      <c r="C25" s="32">
        <v>27221.35</v>
      </c>
      <c r="D25" s="6">
        <v>43675</v>
      </c>
      <c r="E25" s="32">
        <v>8293.33</v>
      </c>
      <c r="F25" s="6">
        <v>43675</v>
      </c>
      <c r="G25" s="32">
        <v>3020.97</v>
      </c>
      <c r="H25" s="6">
        <v>43675</v>
      </c>
      <c r="I25" s="32">
        <v>1598.02</v>
      </c>
      <c r="J25" s="6">
        <v>43675</v>
      </c>
      <c r="K25" s="32">
        <v>21616.799999999999</v>
      </c>
      <c r="L25" s="6">
        <v>43675</v>
      </c>
      <c r="M25" s="32">
        <v>28106.41</v>
      </c>
      <c r="N25" s="6">
        <v>43672</v>
      </c>
      <c r="O25" s="32">
        <v>6879.3</v>
      </c>
      <c r="P25" s="6">
        <v>43672</v>
      </c>
      <c r="Q25" s="32">
        <v>6325.24</v>
      </c>
      <c r="R25" s="6">
        <v>43672</v>
      </c>
      <c r="S25" s="32">
        <v>37882.79</v>
      </c>
      <c r="T25" s="6">
        <v>43676</v>
      </c>
      <c r="U25" s="32">
        <v>1706.49</v>
      </c>
      <c r="V25" s="6">
        <v>43672</v>
      </c>
      <c r="W25" s="32">
        <v>10891.98</v>
      </c>
      <c r="X25" s="6">
        <v>43672</v>
      </c>
      <c r="Y25" s="32">
        <v>5610.05</v>
      </c>
      <c r="Z25" s="6">
        <v>43672</v>
      </c>
      <c r="AA25" s="32">
        <v>12419.9</v>
      </c>
      <c r="AB25" s="6">
        <v>43672</v>
      </c>
      <c r="AC25" s="32">
        <v>2944.54</v>
      </c>
    </row>
    <row r="26" spans="2:29" x14ac:dyDescent="0.3">
      <c r="B26" s="6">
        <v>43676</v>
      </c>
      <c r="C26" s="32">
        <v>27198.02</v>
      </c>
      <c r="D26" s="6">
        <v>43676</v>
      </c>
      <c r="E26" s="32">
        <v>8273.61</v>
      </c>
      <c r="F26" s="6">
        <v>43676</v>
      </c>
      <c r="G26" s="32">
        <v>3013.18</v>
      </c>
      <c r="H26" s="6">
        <v>43676</v>
      </c>
      <c r="I26" s="32">
        <v>1593.82</v>
      </c>
      <c r="J26" s="6">
        <v>43676</v>
      </c>
      <c r="K26" s="32">
        <v>21709.31</v>
      </c>
      <c r="L26" s="6">
        <v>43676</v>
      </c>
      <c r="M26" s="32">
        <v>28146.5</v>
      </c>
      <c r="N26" s="6">
        <v>43675</v>
      </c>
      <c r="O26" s="32">
        <v>6911.4</v>
      </c>
      <c r="P26" s="6">
        <v>43675</v>
      </c>
      <c r="Q26" s="32">
        <v>6299.04</v>
      </c>
      <c r="R26" s="6">
        <v>43675</v>
      </c>
      <c r="S26" s="32">
        <v>37686.370000000003</v>
      </c>
      <c r="T26" s="6">
        <v>43677</v>
      </c>
      <c r="U26" s="32">
        <v>1711.97</v>
      </c>
      <c r="V26" s="6">
        <v>43675</v>
      </c>
      <c r="W26" s="32">
        <v>10885.73</v>
      </c>
      <c r="X26" s="6">
        <v>43675</v>
      </c>
      <c r="Y26" s="32">
        <v>5601.1</v>
      </c>
      <c r="Z26" s="6">
        <v>43675</v>
      </c>
      <c r="AA26" s="32">
        <v>12417.47</v>
      </c>
      <c r="AB26" s="6">
        <v>43675</v>
      </c>
      <c r="AC26" s="32">
        <v>2941.01</v>
      </c>
    </row>
    <row r="27" spans="2:29" x14ac:dyDescent="0.3">
      <c r="B27" s="6">
        <v>43677</v>
      </c>
      <c r="C27" s="32">
        <v>26864.27</v>
      </c>
      <c r="D27" s="6">
        <v>43677</v>
      </c>
      <c r="E27" s="32">
        <v>8175.42</v>
      </c>
      <c r="F27" s="6">
        <v>43677</v>
      </c>
      <c r="G27" s="32">
        <v>2980.38</v>
      </c>
      <c r="H27" s="6">
        <v>43677</v>
      </c>
      <c r="I27" s="32">
        <v>1542.44</v>
      </c>
      <c r="J27" s="6">
        <v>43677</v>
      </c>
      <c r="K27" s="32">
        <v>21521.53</v>
      </c>
      <c r="L27" s="6">
        <v>43677</v>
      </c>
      <c r="M27" s="32">
        <v>27777.75</v>
      </c>
      <c r="N27" s="6">
        <v>43676</v>
      </c>
      <c r="O27" s="32">
        <v>6928.3</v>
      </c>
      <c r="P27" s="6">
        <v>43676</v>
      </c>
      <c r="Q27" s="32">
        <v>6377</v>
      </c>
      <c r="R27" s="6">
        <v>43676</v>
      </c>
      <c r="S27" s="32">
        <v>37397.24</v>
      </c>
      <c r="T27" s="6">
        <v>43678</v>
      </c>
      <c r="U27" s="32">
        <v>1699.75</v>
      </c>
      <c r="V27" s="6">
        <v>43676</v>
      </c>
      <c r="W27" s="32">
        <v>10830.9</v>
      </c>
      <c r="X27" s="6">
        <v>43676</v>
      </c>
      <c r="Y27" s="32">
        <v>5511.07</v>
      </c>
      <c r="Z27" s="6">
        <v>43676</v>
      </c>
      <c r="AA27" s="32">
        <v>12147.24</v>
      </c>
      <c r="AB27" s="6">
        <v>43676</v>
      </c>
      <c r="AC27" s="32">
        <v>2952.34</v>
      </c>
    </row>
    <row r="28" spans="2:29" x14ac:dyDescent="0.3">
      <c r="B28" s="6">
        <v>43678</v>
      </c>
      <c r="C28" s="32">
        <v>26583.42</v>
      </c>
      <c r="D28" s="6">
        <v>43678</v>
      </c>
      <c r="E28" s="32">
        <v>8111.12</v>
      </c>
      <c r="F28" s="6">
        <v>43678</v>
      </c>
      <c r="G28" s="32">
        <v>2953.56</v>
      </c>
      <c r="H28" s="6">
        <v>43678</v>
      </c>
      <c r="I28" s="32">
        <v>1511.98</v>
      </c>
      <c r="J28" s="6">
        <v>43678</v>
      </c>
      <c r="K28" s="32">
        <v>21540.99</v>
      </c>
      <c r="L28" s="6">
        <v>43678</v>
      </c>
      <c r="M28" s="32">
        <v>27565.7</v>
      </c>
      <c r="N28" s="6">
        <v>43677</v>
      </c>
      <c r="O28" s="32">
        <v>6896.7</v>
      </c>
      <c r="P28" s="6">
        <v>43677</v>
      </c>
      <c r="Q28" s="32">
        <v>6390.51</v>
      </c>
      <c r="R28" s="6">
        <v>43677</v>
      </c>
      <c r="S28" s="32">
        <v>37481.120000000003</v>
      </c>
      <c r="T28" s="6">
        <v>43679</v>
      </c>
      <c r="U28" s="32">
        <v>1684.71</v>
      </c>
      <c r="V28" s="6">
        <v>43677</v>
      </c>
      <c r="W28" s="32">
        <v>10823.81</v>
      </c>
      <c r="X28" s="6">
        <v>43677</v>
      </c>
      <c r="Y28" s="32">
        <v>5518.9</v>
      </c>
      <c r="Z28" s="6">
        <v>43677</v>
      </c>
      <c r="AA28" s="32">
        <v>12189.04</v>
      </c>
      <c r="AB28" s="6">
        <v>43677</v>
      </c>
      <c r="AC28" s="32">
        <v>2932.51</v>
      </c>
    </row>
    <row r="29" spans="2:29" x14ac:dyDescent="0.3">
      <c r="B29" s="6">
        <v>43679</v>
      </c>
      <c r="C29" s="32">
        <v>26485.01</v>
      </c>
      <c r="D29" s="6">
        <v>43679</v>
      </c>
      <c r="E29" s="32">
        <v>8004.07</v>
      </c>
      <c r="F29" s="6">
        <v>43679</v>
      </c>
      <c r="G29" s="32">
        <v>2932.05</v>
      </c>
      <c r="H29" s="6">
        <v>43679</v>
      </c>
      <c r="I29" s="32">
        <v>1488.43</v>
      </c>
      <c r="J29" s="6">
        <v>43679</v>
      </c>
      <c r="K29" s="32">
        <v>21087.16</v>
      </c>
      <c r="L29" s="6">
        <v>43679</v>
      </c>
      <c r="M29" s="32">
        <v>26918.58</v>
      </c>
      <c r="N29" s="6">
        <v>43678</v>
      </c>
      <c r="O29" s="32">
        <v>6871.9</v>
      </c>
      <c r="P29" s="6">
        <v>43678</v>
      </c>
      <c r="Q29" s="32">
        <v>6381.54</v>
      </c>
      <c r="R29" s="6">
        <v>43678</v>
      </c>
      <c r="S29" s="32">
        <v>37018.32</v>
      </c>
      <c r="T29" s="6">
        <v>43682</v>
      </c>
      <c r="U29" s="32">
        <v>1665.99</v>
      </c>
      <c r="V29" s="6">
        <v>43678</v>
      </c>
      <c r="W29" s="32">
        <v>10731.75</v>
      </c>
      <c r="X29" s="6">
        <v>43678</v>
      </c>
      <c r="Y29" s="32">
        <v>5557.41</v>
      </c>
      <c r="Z29" s="6">
        <v>43678</v>
      </c>
      <c r="AA29" s="32">
        <v>12253.15</v>
      </c>
      <c r="AB29" s="6">
        <v>43678</v>
      </c>
      <c r="AC29" s="32">
        <v>2908.77</v>
      </c>
    </row>
    <row r="30" spans="2:29" x14ac:dyDescent="0.3">
      <c r="B30" s="6">
        <v>43682</v>
      </c>
      <c r="C30" s="32">
        <v>25717.74</v>
      </c>
      <c r="D30" s="6">
        <v>43682</v>
      </c>
      <c r="E30" s="32">
        <v>7726.04</v>
      </c>
      <c r="F30" s="6">
        <v>43682</v>
      </c>
      <c r="G30" s="32">
        <v>2844.74</v>
      </c>
      <c r="H30" s="6">
        <v>43682</v>
      </c>
      <c r="I30" s="32">
        <v>1423.52</v>
      </c>
      <c r="J30" s="6">
        <v>43682</v>
      </c>
      <c r="K30" s="32">
        <v>20720.29</v>
      </c>
      <c r="L30" s="6">
        <v>43682</v>
      </c>
      <c r="M30" s="32">
        <v>26151.35</v>
      </c>
      <c r="N30" s="6">
        <v>43679</v>
      </c>
      <c r="O30" s="32">
        <v>6846.1</v>
      </c>
      <c r="P30" s="6">
        <v>43679</v>
      </c>
      <c r="Q30" s="32">
        <v>6340.18</v>
      </c>
      <c r="R30" s="6">
        <v>43679</v>
      </c>
      <c r="S30" s="32">
        <v>37118.22</v>
      </c>
      <c r="T30" s="6">
        <v>43683</v>
      </c>
      <c r="U30" s="32">
        <v>1671.48</v>
      </c>
      <c r="V30" s="6">
        <v>43679</v>
      </c>
      <c r="W30" s="32">
        <v>10549.04</v>
      </c>
      <c r="X30" s="6">
        <v>43679</v>
      </c>
      <c r="Y30" s="32">
        <v>5359</v>
      </c>
      <c r="Z30" s="6">
        <v>43679</v>
      </c>
      <c r="AA30" s="32">
        <v>11872.44</v>
      </c>
      <c r="AB30" s="6">
        <v>43679</v>
      </c>
      <c r="AC30" s="32">
        <v>2867.84</v>
      </c>
    </row>
    <row r="31" spans="2:29" x14ac:dyDescent="0.3">
      <c r="B31" s="6">
        <v>43683</v>
      </c>
      <c r="C31" s="32">
        <v>26029.52</v>
      </c>
      <c r="D31" s="6">
        <v>43683</v>
      </c>
      <c r="E31" s="32">
        <v>7833.27</v>
      </c>
      <c r="F31" s="6">
        <v>43683</v>
      </c>
      <c r="G31" s="32">
        <v>2881.77</v>
      </c>
      <c r="H31" s="6">
        <v>43683</v>
      </c>
      <c r="I31" s="32">
        <v>1441.77</v>
      </c>
      <c r="J31" s="6">
        <v>43683</v>
      </c>
      <c r="K31" s="32">
        <v>20585.310000000001</v>
      </c>
      <c r="L31" s="6">
        <v>43683</v>
      </c>
      <c r="M31" s="32">
        <v>25976.240000000002</v>
      </c>
      <c r="N31" s="6">
        <v>43682</v>
      </c>
      <c r="O31" s="32">
        <v>6710.6</v>
      </c>
      <c r="P31" s="6">
        <v>43682</v>
      </c>
      <c r="Q31" s="32">
        <v>6175.7</v>
      </c>
      <c r="R31" s="6">
        <v>43682</v>
      </c>
      <c r="S31" s="32">
        <v>36699.839999999997</v>
      </c>
      <c r="T31" s="6">
        <v>43684</v>
      </c>
      <c r="U31" s="32">
        <v>1669.44</v>
      </c>
      <c r="V31" s="6">
        <v>43682</v>
      </c>
      <c r="W31" s="32">
        <v>10423.41</v>
      </c>
      <c r="X31" s="6">
        <v>43682</v>
      </c>
      <c r="Y31" s="32">
        <v>5241.55</v>
      </c>
      <c r="Z31" s="6">
        <v>43682</v>
      </c>
      <c r="AA31" s="32">
        <v>11658.51</v>
      </c>
      <c r="AB31" s="6">
        <v>43682</v>
      </c>
      <c r="AC31" s="32">
        <v>2821.5</v>
      </c>
    </row>
    <row r="32" spans="2:29" x14ac:dyDescent="0.3">
      <c r="B32" s="6">
        <v>43684</v>
      </c>
      <c r="C32" s="32">
        <v>26007.07</v>
      </c>
      <c r="D32" s="6">
        <v>43684</v>
      </c>
      <c r="E32" s="32">
        <v>7862.82</v>
      </c>
      <c r="F32" s="6">
        <v>43684</v>
      </c>
      <c r="G32" s="32">
        <v>2883.98</v>
      </c>
      <c r="H32" s="6">
        <v>43684</v>
      </c>
      <c r="I32" s="32">
        <v>1452.12</v>
      </c>
      <c r="J32" s="6">
        <v>43684</v>
      </c>
      <c r="K32" s="32">
        <v>20516.560000000001</v>
      </c>
      <c r="L32" s="6">
        <v>43684</v>
      </c>
      <c r="M32" s="32">
        <v>25997.03</v>
      </c>
      <c r="N32" s="6">
        <v>43683</v>
      </c>
      <c r="O32" s="32">
        <v>6546.5</v>
      </c>
      <c r="P32" s="6">
        <v>43683</v>
      </c>
      <c r="Q32" s="32">
        <v>6119.47</v>
      </c>
      <c r="R32" s="6">
        <v>43683</v>
      </c>
      <c r="S32" s="32">
        <v>36976.85</v>
      </c>
      <c r="T32" s="6">
        <v>43685</v>
      </c>
      <c r="U32" s="32">
        <v>1665.12</v>
      </c>
      <c r="V32" s="6">
        <v>43683</v>
      </c>
      <c r="W32" s="32">
        <v>10394.75</v>
      </c>
      <c r="X32" s="6">
        <v>43683</v>
      </c>
      <c r="Y32" s="32">
        <v>5234.6499999999996</v>
      </c>
      <c r="Z32" s="6">
        <v>43683</v>
      </c>
      <c r="AA32" s="32">
        <v>11567.96</v>
      </c>
      <c r="AB32" s="6">
        <v>43683</v>
      </c>
      <c r="AC32" s="32">
        <v>2777.56</v>
      </c>
    </row>
    <row r="33" spans="2:29" x14ac:dyDescent="0.3">
      <c r="B33" s="6">
        <v>43685</v>
      </c>
      <c r="C33" s="32">
        <v>26378.19</v>
      </c>
      <c r="D33" s="6">
        <v>43685</v>
      </c>
      <c r="E33" s="32">
        <v>8039.16</v>
      </c>
      <c r="F33" s="6">
        <v>43685</v>
      </c>
      <c r="G33" s="32">
        <v>2938.09</v>
      </c>
      <c r="H33" s="6">
        <v>43685</v>
      </c>
      <c r="I33" s="32">
        <v>1491.26</v>
      </c>
      <c r="J33" s="6">
        <v>43685</v>
      </c>
      <c r="K33" s="32">
        <v>20593.349999999999</v>
      </c>
      <c r="L33" s="6">
        <v>43685</v>
      </c>
      <c r="M33" s="32">
        <v>26120.77</v>
      </c>
      <c r="N33" s="6">
        <v>43684</v>
      </c>
      <c r="O33" s="32">
        <v>6588.5</v>
      </c>
      <c r="P33" s="6">
        <v>43684</v>
      </c>
      <c r="Q33" s="32">
        <v>6204.2</v>
      </c>
      <c r="R33" s="6">
        <v>43684</v>
      </c>
      <c r="S33" s="32">
        <v>36690.5</v>
      </c>
      <c r="T33" s="6">
        <v>43686</v>
      </c>
      <c r="U33" s="32">
        <v>1650.64</v>
      </c>
      <c r="V33" s="6">
        <v>43684</v>
      </c>
      <c r="W33" s="32">
        <v>10386.18</v>
      </c>
      <c r="X33" s="6">
        <v>43684</v>
      </c>
      <c r="Y33" s="32">
        <v>5266.51</v>
      </c>
      <c r="Z33" s="6">
        <v>43684</v>
      </c>
      <c r="AA33" s="32">
        <v>11650.15</v>
      </c>
      <c r="AB33" s="6">
        <v>43684</v>
      </c>
      <c r="AC33" s="32">
        <v>2768.68</v>
      </c>
    </row>
    <row r="34" spans="2:29" x14ac:dyDescent="0.3">
      <c r="B34" s="6">
        <v>43686</v>
      </c>
      <c r="C34" s="32">
        <v>26287.439999999999</v>
      </c>
      <c r="D34" s="6">
        <v>43686</v>
      </c>
      <c r="E34" s="32">
        <v>7959.14</v>
      </c>
      <c r="F34" s="6">
        <v>43686</v>
      </c>
      <c r="G34" s="32">
        <v>2918.65</v>
      </c>
      <c r="H34" s="6">
        <v>43686</v>
      </c>
      <c r="I34" s="32">
        <v>1464.34</v>
      </c>
      <c r="J34" s="6">
        <v>43686</v>
      </c>
      <c r="K34" s="32">
        <v>20684.82</v>
      </c>
      <c r="L34" s="6">
        <v>43686</v>
      </c>
      <c r="M34" s="32">
        <v>25939.3</v>
      </c>
      <c r="N34" s="6">
        <v>43685</v>
      </c>
      <c r="O34" s="32">
        <v>6642.3</v>
      </c>
      <c r="P34" s="6">
        <v>43685</v>
      </c>
      <c r="Q34" s="32">
        <v>6274.67</v>
      </c>
      <c r="R34" s="6">
        <v>43685</v>
      </c>
      <c r="S34" s="32">
        <v>37327.360000000001</v>
      </c>
      <c r="T34" s="6">
        <v>43690</v>
      </c>
      <c r="U34" s="32">
        <v>1620.23</v>
      </c>
      <c r="V34" s="6">
        <v>43685</v>
      </c>
      <c r="W34" s="32">
        <v>10494.49</v>
      </c>
      <c r="X34" s="6">
        <v>43685</v>
      </c>
      <c r="Y34" s="32">
        <v>5387.96</v>
      </c>
      <c r="Z34" s="6">
        <v>43685</v>
      </c>
      <c r="AA34" s="32">
        <v>11845.41</v>
      </c>
      <c r="AB34" s="6">
        <v>43685</v>
      </c>
      <c r="AC34" s="32">
        <v>2794.55</v>
      </c>
    </row>
    <row r="35" spans="2:29" x14ac:dyDescent="0.3">
      <c r="B35" s="6">
        <v>43689</v>
      </c>
      <c r="C35" s="32">
        <v>25907.37</v>
      </c>
      <c r="D35" s="6">
        <v>43689</v>
      </c>
      <c r="E35" s="32">
        <v>7863.41</v>
      </c>
      <c r="F35" s="6">
        <v>43689</v>
      </c>
      <c r="G35" s="32">
        <v>2883.75</v>
      </c>
      <c r="H35" s="6">
        <v>43689</v>
      </c>
      <c r="I35" s="32">
        <v>1446.98</v>
      </c>
      <c r="J35" s="6">
        <v>43690</v>
      </c>
      <c r="K35" s="32">
        <v>20455.439999999999</v>
      </c>
      <c r="L35" s="6">
        <v>43689</v>
      </c>
      <c r="M35" s="32">
        <v>25824.720000000001</v>
      </c>
      <c r="N35" s="6">
        <v>43686</v>
      </c>
      <c r="O35" s="32">
        <v>6663.4</v>
      </c>
      <c r="P35" s="6">
        <v>43686</v>
      </c>
      <c r="Q35" s="32">
        <v>6282.13</v>
      </c>
      <c r="R35" s="6">
        <v>43686</v>
      </c>
      <c r="S35" s="32">
        <v>37581.910000000003</v>
      </c>
      <c r="T35" s="6">
        <v>43691</v>
      </c>
      <c r="U35" s="32">
        <v>1619.45</v>
      </c>
      <c r="V35" s="6">
        <v>43689</v>
      </c>
      <c r="W35" s="32">
        <v>10472.36</v>
      </c>
      <c r="X35" s="6">
        <v>43686</v>
      </c>
      <c r="Y35" s="32">
        <v>5327.92</v>
      </c>
      <c r="Z35" s="6">
        <v>43686</v>
      </c>
      <c r="AA35" s="32">
        <v>11693.8</v>
      </c>
      <c r="AB35" s="6">
        <v>43686</v>
      </c>
      <c r="AC35" s="32">
        <v>2774.75</v>
      </c>
    </row>
    <row r="36" spans="2:29" x14ac:dyDescent="0.3">
      <c r="B36" s="6">
        <v>43690</v>
      </c>
      <c r="C36" s="32">
        <v>26279.91</v>
      </c>
      <c r="D36" s="6">
        <v>43690</v>
      </c>
      <c r="E36" s="32">
        <v>8016.36</v>
      </c>
      <c r="F36" s="6">
        <v>43690</v>
      </c>
      <c r="G36" s="32">
        <v>2926.32</v>
      </c>
      <c r="H36" s="6">
        <v>43690</v>
      </c>
      <c r="I36" s="32">
        <v>1489.66</v>
      </c>
      <c r="J36" s="6">
        <v>43691</v>
      </c>
      <c r="K36" s="32">
        <v>20655.13</v>
      </c>
      <c r="L36" s="6">
        <v>43690</v>
      </c>
      <c r="M36" s="32">
        <v>25281.3</v>
      </c>
      <c r="N36" s="6">
        <v>43689</v>
      </c>
      <c r="O36" s="32">
        <v>6670.1</v>
      </c>
      <c r="P36" s="6">
        <v>43689</v>
      </c>
      <c r="Q36" s="32">
        <v>6250.6</v>
      </c>
      <c r="R36" s="6">
        <v>43690</v>
      </c>
      <c r="S36" s="32">
        <v>36958.160000000003</v>
      </c>
      <c r="T36" s="6">
        <v>43692</v>
      </c>
      <c r="U36" s="32">
        <v>1604.03</v>
      </c>
      <c r="V36" s="6">
        <v>43690</v>
      </c>
      <c r="W36" s="32">
        <v>10362.66</v>
      </c>
      <c r="X36" s="6">
        <v>43689</v>
      </c>
      <c r="Y36" s="32">
        <v>5310.31</v>
      </c>
      <c r="Z36" s="6">
        <v>43689</v>
      </c>
      <c r="AA36" s="32">
        <v>11679.68</v>
      </c>
      <c r="AB36" s="6">
        <v>43689</v>
      </c>
      <c r="AC36" s="32">
        <v>2815</v>
      </c>
    </row>
    <row r="37" spans="2:29" x14ac:dyDescent="0.3">
      <c r="B37" s="6">
        <v>43691</v>
      </c>
      <c r="C37" s="32">
        <v>25479.42</v>
      </c>
      <c r="D37" s="6">
        <v>43691</v>
      </c>
      <c r="E37" s="32">
        <v>7773.94</v>
      </c>
      <c r="F37" s="6">
        <v>43691</v>
      </c>
      <c r="G37" s="32">
        <v>2840.6</v>
      </c>
      <c r="H37" s="6">
        <v>43691</v>
      </c>
      <c r="I37" s="32">
        <v>1442.54</v>
      </c>
      <c r="J37" s="6">
        <v>43692</v>
      </c>
      <c r="K37" s="32">
        <v>20405.650000000001</v>
      </c>
      <c r="L37" s="6">
        <v>43691</v>
      </c>
      <c r="M37" s="32">
        <v>25302.28</v>
      </c>
      <c r="N37" s="6">
        <v>43690</v>
      </c>
      <c r="O37" s="32">
        <v>6648.1</v>
      </c>
      <c r="P37" s="6">
        <v>43690</v>
      </c>
      <c r="Q37" s="32">
        <v>6210.96</v>
      </c>
      <c r="R37" s="6">
        <v>43691</v>
      </c>
      <c r="S37" s="32">
        <v>37311.53</v>
      </c>
      <c r="T37" s="6">
        <v>43693</v>
      </c>
      <c r="U37" s="32">
        <v>1631.4</v>
      </c>
      <c r="V37" s="6">
        <v>43691</v>
      </c>
      <c r="W37" s="32">
        <v>10427.73</v>
      </c>
      <c r="X37" s="6">
        <v>43690</v>
      </c>
      <c r="Y37" s="32">
        <v>5363.07</v>
      </c>
      <c r="Z37" s="6">
        <v>43690</v>
      </c>
      <c r="AA37" s="32">
        <v>11750.13</v>
      </c>
      <c r="AB37" s="6">
        <v>43690</v>
      </c>
      <c r="AC37" s="32">
        <v>2797.26</v>
      </c>
    </row>
    <row r="38" spans="2:29" x14ac:dyDescent="0.3">
      <c r="B38" s="6">
        <v>43692</v>
      </c>
      <c r="C38" s="32">
        <v>25579.39</v>
      </c>
      <c r="D38" s="6">
        <v>43692</v>
      </c>
      <c r="E38" s="32">
        <v>7766.62</v>
      </c>
      <c r="F38" s="6">
        <v>43692</v>
      </c>
      <c r="G38" s="32">
        <v>2847.6</v>
      </c>
      <c r="H38" s="6">
        <v>43692</v>
      </c>
      <c r="I38" s="32">
        <v>1439.29</v>
      </c>
      <c r="J38" s="6">
        <v>43693</v>
      </c>
      <c r="K38" s="32">
        <v>20418.810000000001</v>
      </c>
      <c r="L38" s="6">
        <v>43692</v>
      </c>
      <c r="M38" s="32">
        <v>25495.46</v>
      </c>
      <c r="N38" s="6">
        <v>43691</v>
      </c>
      <c r="O38" s="32">
        <v>6677.5</v>
      </c>
      <c r="P38" s="6">
        <v>43691</v>
      </c>
      <c r="Q38" s="32">
        <v>6267.34</v>
      </c>
      <c r="R38" s="6">
        <v>43693</v>
      </c>
      <c r="S38" s="32">
        <v>37350.33</v>
      </c>
      <c r="T38" s="6">
        <v>43696</v>
      </c>
      <c r="U38" s="32">
        <v>1637.26</v>
      </c>
      <c r="V38" s="6">
        <v>43692</v>
      </c>
      <c r="W38" s="32">
        <v>10327.129999999999</v>
      </c>
      <c r="X38" s="6">
        <v>43691</v>
      </c>
      <c r="Y38" s="32">
        <v>5251.3</v>
      </c>
      <c r="Z38" s="6">
        <v>43691</v>
      </c>
      <c r="AA38" s="32">
        <v>11492.66</v>
      </c>
      <c r="AB38" s="6">
        <v>43691</v>
      </c>
      <c r="AC38" s="32">
        <v>2808.92</v>
      </c>
    </row>
    <row r="39" spans="2:29" x14ac:dyDescent="0.3">
      <c r="B39" s="6">
        <v>43693</v>
      </c>
      <c r="C39" s="32">
        <v>25886.01</v>
      </c>
      <c r="D39" s="6">
        <v>43693</v>
      </c>
      <c r="E39" s="32">
        <v>7895.99</v>
      </c>
      <c r="F39" s="6">
        <v>43693</v>
      </c>
      <c r="G39" s="32">
        <v>2888.68</v>
      </c>
      <c r="H39" s="6">
        <v>43693</v>
      </c>
      <c r="I39" s="32">
        <v>1479.25</v>
      </c>
      <c r="J39" s="6">
        <v>43696</v>
      </c>
      <c r="K39" s="32">
        <v>20563.16</v>
      </c>
      <c r="L39" s="6">
        <v>43693</v>
      </c>
      <c r="M39" s="32">
        <v>25734.22</v>
      </c>
      <c r="N39" s="6">
        <v>43692</v>
      </c>
      <c r="O39" s="32">
        <v>6490.8</v>
      </c>
      <c r="P39" s="6">
        <v>43692</v>
      </c>
      <c r="Q39" s="32">
        <v>6257.59</v>
      </c>
      <c r="R39" s="6">
        <v>43696</v>
      </c>
      <c r="S39" s="32">
        <v>37402.49</v>
      </c>
      <c r="T39" s="6">
        <v>43697</v>
      </c>
      <c r="U39" s="32">
        <v>1625.57</v>
      </c>
      <c r="V39" s="6">
        <v>43693</v>
      </c>
      <c r="W39" s="32">
        <v>10420.89</v>
      </c>
      <c r="X39" s="6">
        <v>43692</v>
      </c>
      <c r="Y39" s="32">
        <v>5236.93</v>
      </c>
      <c r="Z39" s="6">
        <v>43692</v>
      </c>
      <c r="AA39" s="32">
        <v>11412.67</v>
      </c>
      <c r="AB39" s="6">
        <v>43692</v>
      </c>
      <c r="AC39" s="32">
        <v>2815.8</v>
      </c>
    </row>
    <row r="40" spans="2:29" x14ac:dyDescent="0.3">
      <c r="B40" s="6">
        <v>43696</v>
      </c>
      <c r="C40" s="32">
        <v>26135.79</v>
      </c>
      <c r="D40" s="6">
        <v>43696</v>
      </c>
      <c r="E40" s="32">
        <v>8002.81</v>
      </c>
      <c r="F40" s="6">
        <v>43696</v>
      </c>
      <c r="G40" s="32">
        <v>2923.65</v>
      </c>
      <c r="H40" s="6">
        <v>43696</v>
      </c>
      <c r="I40" s="32">
        <v>1506.99</v>
      </c>
      <c r="J40" s="6">
        <v>43697</v>
      </c>
      <c r="K40" s="32">
        <v>20677.22</v>
      </c>
      <c r="L40" s="6">
        <v>43696</v>
      </c>
      <c r="M40" s="32">
        <v>26291.84</v>
      </c>
      <c r="N40" s="6">
        <v>43693</v>
      </c>
      <c r="O40" s="32">
        <v>6485.9</v>
      </c>
      <c r="P40" s="6">
        <v>43693</v>
      </c>
      <c r="Q40" s="32">
        <v>6286.66</v>
      </c>
      <c r="R40" s="6">
        <v>43697</v>
      </c>
      <c r="S40" s="32">
        <v>37328.01</v>
      </c>
      <c r="T40" s="6">
        <v>43698</v>
      </c>
      <c r="U40" s="32">
        <v>1638.24</v>
      </c>
      <c r="V40" s="6">
        <v>43696</v>
      </c>
      <c r="W40" s="32">
        <v>10488.75</v>
      </c>
      <c r="X40" s="6">
        <v>43693</v>
      </c>
      <c r="Y40" s="32">
        <v>5300.79</v>
      </c>
      <c r="Z40" s="6">
        <v>43693</v>
      </c>
      <c r="AA40" s="32">
        <v>11562.74</v>
      </c>
      <c r="AB40" s="6">
        <v>43693</v>
      </c>
      <c r="AC40" s="32">
        <v>2823.82</v>
      </c>
    </row>
    <row r="41" spans="2:29" x14ac:dyDescent="0.3">
      <c r="B41" s="6">
        <v>43697</v>
      </c>
      <c r="C41" s="32">
        <v>25962.44</v>
      </c>
      <c r="D41" s="6">
        <v>43697</v>
      </c>
      <c r="E41" s="32">
        <v>7948.56</v>
      </c>
      <c r="F41" s="6">
        <v>43697</v>
      </c>
      <c r="G41" s="32">
        <v>2900.51</v>
      </c>
      <c r="H41" s="6">
        <v>43697</v>
      </c>
      <c r="I41" s="32">
        <v>1498.9</v>
      </c>
      <c r="J41" s="6">
        <v>43698</v>
      </c>
      <c r="K41" s="32">
        <v>20618.57</v>
      </c>
      <c r="L41" s="6">
        <v>43697</v>
      </c>
      <c r="M41" s="32">
        <v>26231.54</v>
      </c>
      <c r="N41" s="6">
        <v>43696</v>
      </c>
      <c r="O41" s="32">
        <v>6550.5</v>
      </c>
      <c r="P41" s="6">
        <v>43696</v>
      </c>
      <c r="Q41" s="32">
        <v>6296.72</v>
      </c>
      <c r="R41" s="6">
        <v>43698</v>
      </c>
      <c r="S41" s="32">
        <v>37060.370000000003</v>
      </c>
      <c r="T41" s="6">
        <v>43699</v>
      </c>
      <c r="U41" s="32">
        <v>1633.56</v>
      </c>
      <c r="V41" s="6">
        <v>43697</v>
      </c>
      <c r="W41" s="32">
        <v>10522.5</v>
      </c>
      <c r="X41" s="6">
        <v>43696</v>
      </c>
      <c r="Y41" s="32">
        <v>5371.56</v>
      </c>
      <c r="Z41" s="6">
        <v>43696</v>
      </c>
      <c r="AA41" s="32">
        <v>11715.37</v>
      </c>
      <c r="AB41" s="6">
        <v>43696</v>
      </c>
      <c r="AC41" s="32">
        <v>2883.1</v>
      </c>
    </row>
    <row r="42" spans="2:29" x14ac:dyDescent="0.3">
      <c r="B42" s="6">
        <v>43698</v>
      </c>
      <c r="C42" s="32">
        <v>26202.73</v>
      </c>
      <c r="D42" s="6">
        <v>43698</v>
      </c>
      <c r="E42" s="32">
        <v>8020.21</v>
      </c>
      <c r="F42" s="6">
        <v>43698</v>
      </c>
      <c r="G42" s="32">
        <v>2924.43</v>
      </c>
      <c r="H42" s="6">
        <v>43698</v>
      </c>
      <c r="I42" s="32">
        <v>1512.72</v>
      </c>
      <c r="J42" s="6">
        <v>43699</v>
      </c>
      <c r="K42" s="32">
        <v>20628.009999999998</v>
      </c>
      <c r="L42" s="6">
        <v>43698</v>
      </c>
      <c r="M42" s="32">
        <v>26270.04</v>
      </c>
      <c r="N42" s="6">
        <v>43697</v>
      </c>
      <c r="O42" s="32">
        <v>6627.4</v>
      </c>
      <c r="P42" s="6">
        <v>43697</v>
      </c>
      <c r="Q42" s="32">
        <v>6295.74</v>
      </c>
      <c r="R42" s="6">
        <v>43699</v>
      </c>
      <c r="S42" s="32">
        <v>36472.93</v>
      </c>
      <c r="T42" s="6">
        <v>43700</v>
      </c>
      <c r="U42" s="32">
        <v>1646.68</v>
      </c>
      <c r="V42" s="6">
        <v>43698</v>
      </c>
      <c r="W42" s="32">
        <v>10525.8</v>
      </c>
      <c r="X42" s="6">
        <v>43697</v>
      </c>
      <c r="Y42" s="32">
        <v>5344.64</v>
      </c>
      <c r="Z42" s="6">
        <v>43697</v>
      </c>
      <c r="AA42" s="32">
        <v>11651.18</v>
      </c>
      <c r="AB42" s="6">
        <v>43697</v>
      </c>
      <c r="AC42" s="32">
        <v>2880</v>
      </c>
    </row>
    <row r="43" spans="2:29" x14ac:dyDescent="0.3">
      <c r="B43" s="6">
        <v>43699</v>
      </c>
      <c r="C43" s="32">
        <v>26252.240000000002</v>
      </c>
      <c r="D43" s="6">
        <v>43699</v>
      </c>
      <c r="E43" s="32">
        <v>7991.39</v>
      </c>
      <c r="F43" s="6">
        <v>43699</v>
      </c>
      <c r="G43" s="32">
        <v>2922.95</v>
      </c>
      <c r="H43" s="6">
        <v>43699</v>
      </c>
      <c r="I43" s="32">
        <v>1512.25</v>
      </c>
      <c r="J43" s="6">
        <v>43700</v>
      </c>
      <c r="K43" s="32">
        <v>20710.91</v>
      </c>
      <c r="L43" s="6">
        <v>43699</v>
      </c>
      <c r="M43" s="32">
        <v>26048.720000000001</v>
      </c>
      <c r="N43" s="6">
        <v>43698</v>
      </c>
      <c r="O43" s="32">
        <v>6572.6</v>
      </c>
      <c r="P43" s="6">
        <v>43698</v>
      </c>
      <c r="Q43" s="32">
        <v>6252.97</v>
      </c>
      <c r="R43" s="6">
        <v>43700</v>
      </c>
      <c r="S43" s="32">
        <v>36701.160000000003</v>
      </c>
      <c r="T43" s="6">
        <v>43703</v>
      </c>
      <c r="U43" s="32">
        <v>1622.73</v>
      </c>
      <c r="V43" s="6">
        <v>43699</v>
      </c>
      <c r="W43" s="32">
        <v>10529.78</v>
      </c>
      <c r="X43" s="6">
        <v>43698</v>
      </c>
      <c r="Y43" s="32">
        <v>5435.48</v>
      </c>
      <c r="Z43" s="6">
        <v>43698</v>
      </c>
      <c r="AA43" s="32">
        <v>11802.85</v>
      </c>
      <c r="AB43" s="6">
        <v>43698</v>
      </c>
      <c r="AC43" s="32">
        <v>2880.33</v>
      </c>
    </row>
    <row r="44" spans="2:29" x14ac:dyDescent="0.3">
      <c r="B44" s="6">
        <v>43700</v>
      </c>
      <c r="C44" s="32">
        <v>25628.9</v>
      </c>
      <c r="D44" s="6">
        <v>43700</v>
      </c>
      <c r="E44" s="32">
        <v>7751.77</v>
      </c>
      <c r="F44" s="6">
        <v>43700</v>
      </c>
      <c r="G44" s="32">
        <v>2847.11</v>
      </c>
      <c r="H44" s="6">
        <v>43700</v>
      </c>
      <c r="I44" s="32">
        <v>1446.38</v>
      </c>
      <c r="J44" s="6">
        <v>43703</v>
      </c>
      <c r="K44" s="32">
        <v>20261.04</v>
      </c>
      <c r="L44" s="6">
        <v>43700</v>
      </c>
      <c r="M44" s="32">
        <v>26179.33</v>
      </c>
      <c r="N44" s="6">
        <v>43699</v>
      </c>
      <c r="O44" s="32">
        <v>6593</v>
      </c>
      <c r="P44" s="6">
        <v>43699</v>
      </c>
      <c r="Q44" s="32">
        <v>6239.25</v>
      </c>
      <c r="R44" s="6">
        <v>43703</v>
      </c>
      <c r="S44" s="32">
        <v>37494.120000000003</v>
      </c>
      <c r="T44" s="6">
        <v>43704</v>
      </c>
      <c r="U44" s="32">
        <v>1615.47</v>
      </c>
      <c r="V44" s="6">
        <v>43700</v>
      </c>
      <c r="W44" s="32">
        <v>10538.11</v>
      </c>
      <c r="X44" s="6">
        <v>43699</v>
      </c>
      <c r="Y44" s="32">
        <v>5388.25</v>
      </c>
      <c r="Z44" s="6">
        <v>43699</v>
      </c>
      <c r="AA44" s="32">
        <v>11747.04</v>
      </c>
      <c r="AB44" s="6">
        <v>43699</v>
      </c>
      <c r="AC44" s="32">
        <v>2883.44</v>
      </c>
    </row>
    <row r="45" spans="2:29" x14ac:dyDescent="0.3">
      <c r="B45" s="6">
        <v>43703</v>
      </c>
      <c r="C45" s="32">
        <v>25898.83</v>
      </c>
      <c r="D45" s="6">
        <v>43703</v>
      </c>
      <c r="E45" s="32">
        <v>7853.74</v>
      </c>
      <c r="F45" s="6">
        <v>43703</v>
      </c>
      <c r="G45" s="32">
        <v>2878.38</v>
      </c>
      <c r="H45" s="6">
        <v>43703</v>
      </c>
      <c r="I45" s="32">
        <v>1458.88</v>
      </c>
      <c r="J45" s="6">
        <v>43704</v>
      </c>
      <c r="K45" s="32">
        <v>20456.080000000002</v>
      </c>
      <c r="L45" s="6">
        <v>43703</v>
      </c>
      <c r="M45" s="32">
        <v>25680.33</v>
      </c>
      <c r="N45" s="6">
        <v>43700</v>
      </c>
      <c r="O45" s="32">
        <v>6614.3</v>
      </c>
      <c r="P45" s="6">
        <v>43700</v>
      </c>
      <c r="Q45" s="32">
        <v>6255.6</v>
      </c>
      <c r="R45" s="6">
        <v>43704</v>
      </c>
      <c r="S45" s="32">
        <v>37641.269999999997</v>
      </c>
      <c r="T45" s="6">
        <v>43705</v>
      </c>
      <c r="U45" s="32">
        <v>1616.93</v>
      </c>
      <c r="V45" s="6">
        <v>43703</v>
      </c>
      <c r="W45" s="32">
        <v>10354.57</v>
      </c>
      <c r="X45" s="6">
        <v>43700</v>
      </c>
      <c r="Y45" s="32">
        <v>5326.87</v>
      </c>
      <c r="Z45" s="6">
        <v>43700</v>
      </c>
      <c r="AA45" s="32">
        <v>11611.51</v>
      </c>
      <c r="AB45" s="6">
        <v>43700</v>
      </c>
      <c r="AC45" s="32">
        <v>2897.43</v>
      </c>
    </row>
    <row r="46" spans="2:29" x14ac:dyDescent="0.3">
      <c r="B46" s="6">
        <v>43704</v>
      </c>
      <c r="C46" s="32">
        <v>25777.9</v>
      </c>
      <c r="D46" s="6">
        <v>43704</v>
      </c>
      <c r="E46" s="32">
        <v>7826.95</v>
      </c>
      <c r="F46" s="6">
        <v>43704</v>
      </c>
      <c r="G46" s="32">
        <v>2869.16</v>
      </c>
      <c r="H46" s="6">
        <v>43704</v>
      </c>
      <c r="I46" s="32">
        <v>1454.12</v>
      </c>
      <c r="J46" s="6">
        <v>43705</v>
      </c>
      <c r="K46" s="32">
        <v>20479.419999999998</v>
      </c>
      <c r="L46" s="6">
        <v>43704</v>
      </c>
      <c r="M46" s="32">
        <v>25664.07</v>
      </c>
      <c r="N46" s="6">
        <v>43703</v>
      </c>
      <c r="O46" s="32">
        <v>6531</v>
      </c>
      <c r="P46" s="6">
        <v>43703</v>
      </c>
      <c r="Q46" s="32">
        <v>6214.51</v>
      </c>
      <c r="R46" s="6">
        <v>43705</v>
      </c>
      <c r="S46" s="32">
        <v>37451.839999999997</v>
      </c>
      <c r="T46" s="6">
        <v>43706</v>
      </c>
      <c r="U46" s="32">
        <v>1639.14</v>
      </c>
      <c r="V46" s="6">
        <v>43704</v>
      </c>
      <c r="W46" s="32">
        <v>10387.23</v>
      </c>
      <c r="X46" s="6">
        <v>43703</v>
      </c>
      <c r="Y46" s="32">
        <v>5351.02</v>
      </c>
      <c r="Z46" s="6">
        <v>43703</v>
      </c>
      <c r="AA46" s="32">
        <v>11658.04</v>
      </c>
      <c r="AB46" s="6">
        <v>43703</v>
      </c>
      <c r="AC46" s="32">
        <v>2863.57</v>
      </c>
    </row>
    <row r="47" spans="2:29" x14ac:dyDescent="0.3">
      <c r="B47" s="6">
        <v>43705</v>
      </c>
      <c r="C47" s="32">
        <v>26036.1</v>
      </c>
      <c r="D47" s="6">
        <v>43705</v>
      </c>
      <c r="E47" s="32">
        <v>7856.88</v>
      </c>
      <c r="F47" s="6">
        <v>43705</v>
      </c>
      <c r="G47" s="32">
        <v>2887.94</v>
      </c>
      <c r="H47" s="6">
        <v>43705</v>
      </c>
      <c r="I47" s="32">
        <v>1462.85</v>
      </c>
      <c r="J47" s="6">
        <v>43706</v>
      </c>
      <c r="K47" s="32">
        <v>20460.93</v>
      </c>
      <c r="L47" s="6">
        <v>43705</v>
      </c>
      <c r="M47" s="32">
        <v>25615.48</v>
      </c>
      <c r="N47" s="6">
        <v>43704</v>
      </c>
      <c r="O47" s="32">
        <v>6565.6</v>
      </c>
      <c r="P47" s="6">
        <v>43704</v>
      </c>
      <c r="Q47" s="32">
        <v>6278.17</v>
      </c>
      <c r="R47" s="6">
        <v>43706</v>
      </c>
      <c r="S47" s="32">
        <v>37068.93</v>
      </c>
      <c r="T47" s="6">
        <v>43707</v>
      </c>
      <c r="U47" s="32">
        <v>1654.92</v>
      </c>
      <c r="V47" s="6">
        <v>43705</v>
      </c>
      <c r="W47" s="32">
        <v>10434.290000000001</v>
      </c>
      <c r="X47" s="6">
        <v>43704</v>
      </c>
      <c r="Y47" s="32">
        <v>5387.09</v>
      </c>
      <c r="Z47" s="6">
        <v>43704</v>
      </c>
      <c r="AA47" s="32">
        <v>11730.02</v>
      </c>
      <c r="AB47" s="6">
        <v>43704</v>
      </c>
      <c r="AC47" s="32">
        <v>2902.19</v>
      </c>
    </row>
    <row r="48" spans="2:29" x14ac:dyDescent="0.3">
      <c r="B48" s="6">
        <v>43706</v>
      </c>
      <c r="C48" s="32">
        <v>26362.25</v>
      </c>
      <c r="D48" s="6">
        <v>43706</v>
      </c>
      <c r="E48" s="32">
        <v>7973.93</v>
      </c>
      <c r="F48" s="6">
        <v>43706</v>
      </c>
      <c r="G48" s="32">
        <v>2924.58</v>
      </c>
      <c r="H48" s="6">
        <v>43706</v>
      </c>
      <c r="I48" s="32">
        <v>1495.82</v>
      </c>
      <c r="J48" s="6">
        <v>43707</v>
      </c>
      <c r="K48" s="32">
        <v>20704.37</v>
      </c>
      <c r="L48" s="6">
        <v>43706</v>
      </c>
      <c r="M48" s="32">
        <v>25703.5</v>
      </c>
      <c r="N48" s="6">
        <v>43705</v>
      </c>
      <c r="O48" s="32">
        <v>6600.8</v>
      </c>
      <c r="P48" s="6">
        <v>43705</v>
      </c>
      <c r="Q48" s="32">
        <v>6281.65</v>
      </c>
      <c r="R48" s="6">
        <v>43707</v>
      </c>
      <c r="S48" s="32">
        <v>38332.79</v>
      </c>
      <c r="T48" s="6">
        <v>43710</v>
      </c>
      <c r="U48" s="32">
        <v>1654.11</v>
      </c>
      <c r="V48" s="6">
        <v>43706</v>
      </c>
      <c r="W48" s="32">
        <v>10462.43</v>
      </c>
      <c r="X48" s="6">
        <v>43705</v>
      </c>
      <c r="Y48" s="32">
        <v>5368.8</v>
      </c>
      <c r="Z48" s="6">
        <v>43705</v>
      </c>
      <c r="AA48" s="32">
        <v>11701.02</v>
      </c>
      <c r="AB48" s="6">
        <v>43705</v>
      </c>
      <c r="AC48" s="32">
        <v>2893.76</v>
      </c>
    </row>
    <row r="49" spans="2:29" x14ac:dyDescent="0.3">
      <c r="B49" s="6">
        <v>43707</v>
      </c>
      <c r="C49" s="32">
        <v>26403.279999999999</v>
      </c>
      <c r="D49" s="6">
        <v>43707</v>
      </c>
      <c r="E49" s="32">
        <v>7962.88</v>
      </c>
      <c r="F49" s="6">
        <v>43707</v>
      </c>
      <c r="G49" s="32">
        <v>2926.46</v>
      </c>
      <c r="H49" s="6">
        <v>43707</v>
      </c>
      <c r="I49" s="32">
        <v>1504.92</v>
      </c>
      <c r="J49" s="6">
        <v>43710</v>
      </c>
      <c r="K49" s="32">
        <v>20620.189999999999</v>
      </c>
      <c r="L49" s="6">
        <v>43707</v>
      </c>
      <c r="M49" s="32">
        <v>25724.73</v>
      </c>
      <c r="N49" s="6">
        <v>43706</v>
      </c>
      <c r="O49" s="32">
        <v>6605.7</v>
      </c>
      <c r="P49" s="6">
        <v>43706</v>
      </c>
      <c r="Q49" s="32">
        <v>6289.12</v>
      </c>
      <c r="R49" s="6">
        <v>43711</v>
      </c>
      <c r="S49" s="32">
        <v>37562.910000000003</v>
      </c>
      <c r="T49" s="6">
        <v>43711</v>
      </c>
      <c r="U49" s="32">
        <v>1642.25</v>
      </c>
      <c r="V49" s="6">
        <v>43707</v>
      </c>
      <c r="W49" s="32">
        <v>10618.05</v>
      </c>
      <c r="X49" s="6">
        <v>43706</v>
      </c>
      <c r="Y49" s="32">
        <v>5449.97</v>
      </c>
      <c r="Z49" s="6">
        <v>43706</v>
      </c>
      <c r="AA49" s="32">
        <v>11838.88</v>
      </c>
      <c r="AB49" s="6">
        <v>43706</v>
      </c>
      <c r="AC49" s="32">
        <v>2890.92</v>
      </c>
    </row>
    <row r="50" spans="2:29" x14ac:dyDescent="0.3">
      <c r="B50" s="6">
        <v>43711</v>
      </c>
      <c r="C50" s="32">
        <v>26118.02</v>
      </c>
      <c r="D50" s="6">
        <v>43711</v>
      </c>
      <c r="E50" s="32">
        <v>7874.16</v>
      </c>
      <c r="F50" s="6">
        <v>43711</v>
      </c>
      <c r="G50" s="32">
        <v>2906.27</v>
      </c>
      <c r="H50" s="6">
        <v>43711</v>
      </c>
      <c r="I50" s="32">
        <v>1478.32</v>
      </c>
      <c r="J50" s="6">
        <v>43711</v>
      </c>
      <c r="K50" s="32">
        <v>20625.16</v>
      </c>
      <c r="L50" s="6">
        <v>43710</v>
      </c>
      <c r="M50" s="32">
        <v>25626.55</v>
      </c>
      <c r="N50" s="6">
        <v>43707</v>
      </c>
      <c r="O50" s="32">
        <v>6698.2</v>
      </c>
      <c r="P50" s="6">
        <v>43707</v>
      </c>
      <c r="Q50" s="32">
        <v>6328.47</v>
      </c>
      <c r="R50" s="6">
        <v>43712</v>
      </c>
      <c r="S50" s="32">
        <v>36724.74</v>
      </c>
      <c r="T50" s="6">
        <v>43712</v>
      </c>
      <c r="U50" s="32">
        <v>1658.64</v>
      </c>
      <c r="V50" s="6">
        <v>43710</v>
      </c>
      <c r="W50" s="32">
        <v>10634.85</v>
      </c>
      <c r="X50" s="6">
        <v>43707</v>
      </c>
      <c r="Y50" s="32">
        <v>5480.48</v>
      </c>
      <c r="Z50" s="6">
        <v>43707</v>
      </c>
      <c r="AA50" s="32">
        <v>11939.28</v>
      </c>
      <c r="AB50" s="6">
        <v>43707</v>
      </c>
      <c r="AC50" s="32">
        <v>2886.24</v>
      </c>
    </row>
    <row r="51" spans="2:29" x14ac:dyDescent="0.3">
      <c r="B51" s="6">
        <v>43712</v>
      </c>
      <c r="C51" s="32">
        <v>26355.47</v>
      </c>
      <c r="D51" s="6">
        <v>43712</v>
      </c>
      <c r="E51" s="32">
        <v>7976.88</v>
      </c>
      <c r="F51" s="6">
        <v>43712</v>
      </c>
      <c r="G51" s="32">
        <v>2937.78</v>
      </c>
      <c r="H51" s="6">
        <v>43712</v>
      </c>
      <c r="I51" s="32">
        <v>1519.55</v>
      </c>
      <c r="J51" s="6">
        <v>43712</v>
      </c>
      <c r="K51" s="32">
        <v>20649.14</v>
      </c>
      <c r="L51" s="6">
        <v>43711</v>
      </c>
      <c r="M51" s="32">
        <v>25527.85</v>
      </c>
      <c r="N51" s="6">
        <v>43710</v>
      </c>
      <c r="O51" s="32">
        <v>6677.5</v>
      </c>
      <c r="P51" s="6">
        <v>43710</v>
      </c>
      <c r="Q51" s="32">
        <v>6290.55</v>
      </c>
      <c r="R51" s="6">
        <v>43713</v>
      </c>
      <c r="S51" s="32">
        <v>36644.42</v>
      </c>
      <c r="T51" s="6">
        <v>43713</v>
      </c>
      <c r="U51" s="32">
        <v>1669.79</v>
      </c>
      <c r="V51" s="6">
        <v>43711</v>
      </c>
      <c r="W51" s="32">
        <v>10558.21</v>
      </c>
      <c r="X51" s="6">
        <v>43710</v>
      </c>
      <c r="Y51" s="32">
        <v>5493.04</v>
      </c>
      <c r="Z51" s="6">
        <v>43710</v>
      </c>
      <c r="AA51" s="32">
        <v>11953.78</v>
      </c>
      <c r="AB51" s="6">
        <v>43710</v>
      </c>
      <c r="AC51" s="32">
        <v>2924.11</v>
      </c>
    </row>
    <row r="52" spans="2:29" x14ac:dyDescent="0.3">
      <c r="B52" s="6">
        <v>43713</v>
      </c>
      <c r="C52" s="32">
        <v>26728.15</v>
      </c>
      <c r="D52" s="6">
        <v>43713</v>
      </c>
      <c r="E52" s="32">
        <v>8116.83</v>
      </c>
      <c r="F52" s="6">
        <v>43713</v>
      </c>
      <c r="G52" s="32">
        <v>2976</v>
      </c>
      <c r="H52" s="6">
        <v>43713</v>
      </c>
      <c r="I52" s="32">
        <v>1566.21</v>
      </c>
      <c r="J52" s="6">
        <v>43713</v>
      </c>
      <c r="K52" s="32">
        <v>21085.94</v>
      </c>
      <c r="L52" s="6">
        <v>43712</v>
      </c>
      <c r="M52" s="32">
        <v>26523.23</v>
      </c>
      <c r="N52" s="6">
        <v>43711</v>
      </c>
      <c r="O52" s="32">
        <v>6673.5</v>
      </c>
      <c r="P52" s="6">
        <v>43711</v>
      </c>
      <c r="Q52" s="32">
        <v>6261.59</v>
      </c>
      <c r="R52" s="6">
        <v>43714</v>
      </c>
      <c r="S52" s="32">
        <v>36981.769999999997</v>
      </c>
      <c r="T52" s="6">
        <v>43714</v>
      </c>
      <c r="U52" s="32">
        <v>1670.06</v>
      </c>
      <c r="V52" s="6">
        <v>43712</v>
      </c>
      <c r="W52" s="32">
        <v>10657.31</v>
      </c>
      <c r="X52" s="6">
        <v>43711</v>
      </c>
      <c r="Y52" s="32">
        <v>5466.07</v>
      </c>
      <c r="Z52" s="6">
        <v>43711</v>
      </c>
      <c r="AA52" s="32">
        <v>11910.86</v>
      </c>
      <c r="AB52" s="6">
        <v>43711</v>
      </c>
      <c r="AC52" s="32">
        <v>2930.15</v>
      </c>
    </row>
    <row r="53" spans="2:29" x14ac:dyDescent="0.3">
      <c r="B53" s="6">
        <v>43714</v>
      </c>
      <c r="C53" s="32">
        <v>26797.46</v>
      </c>
      <c r="D53" s="6">
        <v>43714</v>
      </c>
      <c r="E53" s="32">
        <v>8103.07</v>
      </c>
      <c r="F53" s="6">
        <v>43714</v>
      </c>
      <c r="G53" s="32">
        <v>2978.71</v>
      </c>
      <c r="H53" s="6">
        <v>43714</v>
      </c>
      <c r="I53" s="32">
        <v>1568.34</v>
      </c>
      <c r="J53" s="6">
        <v>43714</v>
      </c>
      <c r="K53" s="32">
        <v>21199.57</v>
      </c>
      <c r="L53" s="6">
        <v>43713</v>
      </c>
      <c r="M53" s="32">
        <v>26515.53</v>
      </c>
      <c r="N53" s="6">
        <v>43712</v>
      </c>
      <c r="O53" s="32">
        <v>6656.1</v>
      </c>
      <c r="P53" s="6">
        <v>43712</v>
      </c>
      <c r="Q53" s="32">
        <v>6269.66</v>
      </c>
      <c r="R53" s="6">
        <v>43717</v>
      </c>
      <c r="S53" s="32">
        <v>37145.449999999997</v>
      </c>
      <c r="T53" s="6">
        <v>43717</v>
      </c>
      <c r="U53" s="32">
        <v>1671.22</v>
      </c>
      <c r="V53" s="6">
        <v>43713</v>
      </c>
      <c r="W53" s="32">
        <v>10756.93</v>
      </c>
      <c r="X53" s="6">
        <v>43712</v>
      </c>
      <c r="Y53" s="32">
        <v>5532.07</v>
      </c>
      <c r="Z53" s="6">
        <v>43712</v>
      </c>
      <c r="AA53" s="32">
        <v>12025.04</v>
      </c>
      <c r="AB53" s="6">
        <v>43712</v>
      </c>
      <c r="AC53" s="32">
        <v>2957.41</v>
      </c>
    </row>
    <row r="54" spans="2:29" x14ac:dyDescent="0.3">
      <c r="B54" s="6">
        <v>43717</v>
      </c>
      <c r="C54" s="32">
        <v>26835.51</v>
      </c>
      <c r="D54" s="6">
        <v>43717</v>
      </c>
      <c r="E54" s="32">
        <v>8087.44</v>
      </c>
      <c r="F54" s="6">
        <v>43717</v>
      </c>
      <c r="G54" s="32">
        <v>2978.43</v>
      </c>
      <c r="H54" s="6">
        <v>43717</v>
      </c>
      <c r="I54" s="32">
        <v>1576.39</v>
      </c>
      <c r="J54" s="6">
        <v>43717</v>
      </c>
      <c r="K54" s="32">
        <v>21318.42</v>
      </c>
      <c r="L54" s="6">
        <v>43714</v>
      </c>
      <c r="M54" s="32">
        <v>26690.76</v>
      </c>
      <c r="N54" s="6">
        <v>43713</v>
      </c>
      <c r="O54" s="32">
        <v>6720.38</v>
      </c>
      <c r="P54" s="6">
        <v>43713</v>
      </c>
      <c r="Q54" s="32">
        <v>6306.8</v>
      </c>
      <c r="R54" s="6">
        <v>43719</v>
      </c>
      <c r="S54" s="32">
        <v>37270.82</v>
      </c>
      <c r="T54" s="6">
        <v>43718</v>
      </c>
      <c r="U54" s="32">
        <v>1665.93</v>
      </c>
      <c r="V54" s="6">
        <v>43714</v>
      </c>
      <c r="W54" s="32">
        <v>10780.64</v>
      </c>
      <c r="X54" s="6">
        <v>43713</v>
      </c>
      <c r="Y54" s="32">
        <v>5593.37</v>
      </c>
      <c r="Z54" s="6">
        <v>43713</v>
      </c>
      <c r="AA54" s="32">
        <v>12126.78</v>
      </c>
      <c r="AB54" s="6">
        <v>43713</v>
      </c>
      <c r="AC54" s="32">
        <v>2985.87</v>
      </c>
    </row>
    <row r="55" spans="2:29" x14ac:dyDescent="0.3">
      <c r="B55" s="6">
        <v>43718</v>
      </c>
      <c r="C55" s="32">
        <v>26909.43</v>
      </c>
      <c r="D55" s="6">
        <v>43718</v>
      </c>
      <c r="E55" s="32">
        <v>8084.16</v>
      </c>
      <c r="F55" s="6">
        <v>43718</v>
      </c>
      <c r="G55" s="32">
        <v>2979.39</v>
      </c>
      <c r="H55" s="6">
        <v>43718</v>
      </c>
      <c r="I55" s="32">
        <v>1583.15</v>
      </c>
      <c r="J55" s="6">
        <v>43718</v>
      </c>
      <c r="K55" s="32">
        <v>21392.1</v>
      </c>
      <c r="L55" s="6">
        <v>43717</v>
      </c>
      <c r="M55" s="32">
        <v>26681.4</v>
      </c>
      <c r="N55" s="6">
        <v>43714</v>
      </c>
      <c r="O55" s="32">
        <v>6752.7</v>
      </c>
      <c r="P55" s="6">
        <v>43714</v>
      </c>
      <c r="Q55" s="32">
        <v>6308.95</v>
      </c>
      <c r="R55" s="6">
        <v>43720</v>
      </c>
      <c r="S55" s="32">
        <v>37104.28</v>
      </c>
      <c r="T55" s="6">
        <v>43719</v>
      </c>
      <c r="U55" s="32">
        <v>1674.03</v>
      </c>
      <c r="V55" s="6">
        <v>43717</v>
      </c>
      <c r="W55" s="32">
        <v>10801.14</v>
      </c>
      <c r="X55" s="6">
        <v>43714</v>
      </c>
      <c r="Y55" s="32">
        <v>5603.99</v>
      </c>
      <c r="Z55" s="6">
        <v>43714</v>
      </c>
      <c r="AA55" s="32">
        <v>12191.73</v>
      </c>
      <c r="AB55" s="6">
        <v>43714</v>
      </c>
      <c r="AC55" s="32">
        <v>2999.6</v>
      </c>
    </row>
    <row r="56" spans="2:29" x14ac:dyDescent="0.3">
      <c r="B56" s="6">
        <v>43719</v>
      </c>
      <c r="C56" s="32">
        <v>27137.040000000001</v>
      </c>
      <c r="D56" s="6">
        <v>43719</v>
      </c>
      <c r="E56" s="32">
        <v>8169.68</v>
      </c>
      <c r="F56" s="6">
        <v>43719</v>
      </c>
      <c r="G56" s="32">
        <v>3000.93</v>
      </c>
      <c r="H56" s="6">
        <v>43719</v>
      </c>
      <c r="I56" s="32">
        <v>1606.19</v>
      </c>
      <c r="J56" s="6">
        <v>43719</v>
      </c>
      <c r="K56" s="32">
        <v>21597.759999999998</v>
      </c>
      <c r="L56" s="6">
        <v>43718</v>
      </c>
      <c r="M56" s="32">
        <v>26683.68</v>
      </c>
      <c r="N56" s="6">
        <v>43717</v>
      </c>
      <c r="O56" s="32">
        <v>6760.1</v>
      </c>
      <c r="P56" s="6">
        <v>43717</v>
      </c>
      <c r="Q56" s="32">
        <v>6326.22</v>
      </c>
      <c r="R56" s="6">
        <v>43721</v>
      </c>
      <c r="S56" s="32">
        <v>37384.99</v>
      </c>
      <c r="T56" s="6">
        <v>43720</v>
      </c>
      <c r="U56" s="32">
        <v>1660.68</v>
      </c>
      <c r="V56" s="6">
        <v>43718</v>
      </c>
      <c r="W56" s="32">
        <v>10753.58</v>
      </c>
      <c r="X56" s="6">
        <v>43717</v>
      </c>
      <c r="Y56" s="32">
        <v>5588.95</v>
      </c>
      <c r="Z56" s="6">
        <v>43717</v>
      </c>
      <c r="AA56" s="32">
        <v>12226.1</v>
      </c>
      <c r="AB56" s="6">
        <v>43717</v>
      </c>
      <c r="AC56" s="32">
        <v>3024.74</v>
      </c>
    </row>
    <row r="57" spans="2:29" x14ac:dyDescent="0.3">
      <c r="B57" s="6">
        <v>43720</v>
      </c>
      <c r="C57" s="32">
        <v>27182.45</v>
      </c>
      <c r="D57" s="6">
        <v>43720</v>
      </c>
      <c r="E57" s="32">
        <v>8194.4699999999993</v>
      </c>
      <c r="F57" s="6">
        <v>43720</v>
      </c>
      <c r="G57" s="32">
        <v>3009.57</v>
      </c>
      <c r="H57" s="6">
        <v>43720</v>
      </c>
      <c r="I57" s="32">
        <v>1610.79</v>
      </c>
      <c r="J57" s="6">
        <v>43720</v>
      </c>
      <c r="K57" s="32">
        <v>21759.61</v>
      </c>
      <c r="L57" s="6">
        <v>43719</v>
      </c>
      <c r="M57" s="32">
        <v>27159.06</v>
      </c>
      <c r="N57" s="6">
        <v>43718</v>
      </c>
      <c r="O57" s="32">
        <v>6728</v>
      </c>
      <c r="P57" s="6">
        <v>43718</v>
      </c>
      <c r="Q57" s="32">
        <v>6336.67</v>
      </c>
      <c r="R57" s="6">
        <v>43724</v>
      </c>
      <c r="S57" s="32">
        <v>37123.31</v>
      </c>
      <c r="T57" s="6">
        <v>43721</v>
      </c>
      <c r="U57" s="32">
        <v>1661.96</v>
      </c>
      <c r="V57" s="6">
        <v>43719</v>
      </c>
      <c r="W57" s="32">
        <v>10790.35</v>
      </c>
      <c r="X57" s="6">
        <v>43718</v>
      </c>
      <c r="Y57" s="32">
        <v>5593.21</v>
      </c>
      <c r="Z57" s="6">
        <v>43718</v>
      </c>
      <c r="AA57" s="32">
        <v>12268.71</v>
      </c>
      <c r="AB57" s="6">
        <v>43718</v>
      </c>
      <c r="AC57" s="32">
        <v>3021.2</v>
      </c>
    </row>
    <row r="58" spans="2:29" x14ac:dyDescent="0.3">
      <c r="B58" s="6">
        <v>43721</v>
      </c>
      <c r="C58" s="32">
        <v>27219.52</v>
      </c>
      <c r="D58" s="6">
        <v>43721</v>
      </c>
      <c r="E58" s="32">
        <v>8176.72</v>
      </c>
      <c r="F58" s="6">
        <v>43721</v>
      </c>
      <c r="G58" s="32">
        <v>3007.39</v>
      </c>
      <c r="H58" s="6">
        <v>43721</v>
      </c>
      <c r="I58" s="32">
        <v>1605.65</v>
      </c>
      <c r="J58" s="6">
        <v>43721</v>
      </c>
      <c r="K58" s="32">
        <v>21988.29</v>
      </c>
      <c r="L58" s="6">
        <v>43720</v>
      </c>
      <c r="M58" s="32">
        <v>27087.63</v>
      </c>
      <c r="N58" s="6">
        <v>43719</v>
      </c>
      <c r="O58" s="32">
        <v>6752.2</v>
      </c>
      <c r="P58" s="6">
        <v>43719</v>
      </c>
      <c r="Q58" s="32">
        <v>6381.95</v>
      </c>
      <c r="R58" s="6">
        <v>43725</v>
      </c>
      <c r="S58" s="32">
        <v>36481.089999999997</v>
      </c>
      <c r="T58" s="6">
        <v>43724</v>
      </c>
      <c r="U58" s="32">
        <v>1662.93</v>
      </c>
      <c r="V58" s="6">
        <v>43720</v>
      </c>
      <c r="W58" s="32">
        <v>10827.55</v>
      </c>
      <c r="X58" s="6">
        <v>43719</v>
      </c>
      <c r="Y58" s="32">
        <v>5618.06</v>
      </c>
      <c r="Z58" s="6">
        <v>43719</v>
      </c>
      <c r="AA58" s="32">
        <v>12359.07</v>
      </c>
      <c r="AB58" s="6">
        <v>43719</v>
      </c>
      <c r="AC58" s="32">
        <v>3008.81</v>
      </c>
    </row>
    <row r="59" spans="2:29" x14ac:dyDescent="0.3">
      <c r="B59" s="6">
        <v>43724</v>
      </c>
      <c r="C59" s="32">
        <v>27076.82</v>
      </c>
      <c r="D59" s="6">
        <v>43724</v>
      </c>
      <c r="E59" s="32">
        <v>8153.54</v>
      </c>
      <c r="F59" s="6">
        <v>43724</v>
      </c>
      <c r="G59" s="32">
        <v>2997.96</v>
      </c>
      <c r="H59" s="6">
        <v>43724</v>
      </c>
      <c r="I59" s="32">
        <v>1594.49</v>
      </c>
      <c r="J59" s="6">
        <v>43725</v>
      </c>
      <c r="K59" s="32">
        <v>22001.32</v>
      </c>
      <c r="L59" s="6">
        <v>43721</v>
      </c>
      <c r="M59" s="32">
        <v>27352.69</v>
      </c>
      <c r="N59" s="6">
        <v>43720</v>
      </c>
      <c r="O59" s="32">
        <v>6765.7</v>
      </c>
      <c r="P59" s="6">
        <v>43720</v>
      </c>
      <c r="Q59" s="32">
        <v>6342.18</v>
      </c>
      <c r="R59" s="6">
        <v>43726</v>
      </c>
      <c r="S59" s="32">
        <v>36563.879999999997</v>
      </c>
      <c r="T59" s="6">
        <v>43725</v>
      </c>
      <c r="U59" s="32">
        <v>1663.93</v>
      </c>
      <c r="V59" s="6">
        <v>43724</v>
      </c>
      <c r="W59" s="32">
        <v>10898.13</v>
      </c>
      <c r="X59" s="6">
        <v>43720</v>
      </c>
      <c r="Y59" s="32">
        <v>5642.86</v>
      </c>
      <c r="Z59" s="6">
        <v>43720</v>
      </c>
      <c r="AA59" s="32">
        <v>12410.35</v>
      </c>
      <c r="AB59" s="6">
        <v>43720</v>
      </c>
      <c r="AC59" s="32">
        <v>3031.24</v>
      </c>
    </row>
    <row r="60" spans="2:29" x14ac:dyDescent="0.3">
      <c r="B60" s="6">
        <v>43725</v>
      </c>
      <c r="C60" s="32">
        <v>27110.799999999999</v>
      </c>
      <c r="D60" s="6">
        <v>43725</v>
      </c>
      <c r="E60" s="32">
        <v>8186.02</v>
      </c>
      <c r="F60" s="6">
        <v>43725</v>
      </c>
      <c r="G60" s="32">
        <v>3005.7</v>
      </c>
      <c r="H60" s="6">
        <v>43725</v>
      </c>
      <c r="I60" s="32">
        <v>1599.74</v>
      </c>
      <c r="J60" s="6">
        <v>43726</v>
      </c>
      <c r="K60" s="32">
        <v>21960.71</v>
      </c>
      <c r="L60" s="6">
        <v>43724</v>
      </c>
      <c r="M60" s="32">
        <v>27124.55</v>
      </c>
      <c r="N60" s="6">
        <v>43721</v>
      </c>
      <c r="O60" s="32">
        <v>6777.1</v>
      </c>
      <c r="P60" s="6">
        <v>43721</v>
      </c>
      <c r="Q60" s="32">
        <v>6334.84</v>
      </c>
      <c r="R60" s="6">
        <v>43727</v>
      </c>
      <c r="S60" s="32">
        <v>36093.47</v>
      </c>
      <c r="T60" s="6">
        <v>43726</v>
      </c>
      <c r="U60" s="32">
        <v>1654.14</v>
      </c>
      <c r="V60" s="6">
        <v>43725</v>
      </c>
      <c r="W60" s="32">
        <v>10874.5</v>
      </c>
      <c r="X60" s="6">
        <v>43721</v>
      </c>
      <c r="Y60" s="32">
        <v>5655.46</v>
      </c>
      <c r="Z60" s="6">
        <v>43721</v>
      </c>
      <c r="AA60" s="32">
        <v>12468.53</v>
      </c>
      <c r="AB60" s="6">
        <v>43724</v>
      </c>
      <c r="AC60" s="32">
        <v>3030.76</v>
      </c>
    </row>
    <row r="61" spans="2:29" x14ac:dyDescent="0.3">
      <c r="B61" s="6">
        <v>43726</v>
      </c>
      <c r="C61" s="32">
        <v>27147.08</v>
      </c>
      <c r="D61" s="6">
        <v>43726</v>
      </c>
      <c r="E61" s="32">
        <v>8177.39</v>
      </c>
      <c r="F61" s="6">
        <v>43726</v>
      </c>
      <c r="G61" s="32">
        <v>3006.73</v>
      </c>
      <c r="H61" s="6">
        <v>43726</v>
      </c>
      <c r="I61" s="32">
        <v>1600.95</v>
      </c>
      <c r="J61" s="6">
        <v>43727</v>
      </c>
      <c r="K61" s="32">
        <v>22044.45</v>
      </c>
      <c r="L61" s="6">
        <v>43725</v>
      </c>
      <c r="M61" s="32">
        <v>26790.240000000002</v>
      </c>
      <c r="N61" s="6">
        <v>43724</v>
      </c>
      <c r="O61" s="32">
        <v>6782</v>
      </c>
      <c r="P61" s="6">
        <v>43724</v>
      </c>
      <c r="Q61" s="32">
        <v>6219.43</v>
      </c>
      <c r="R61" s="6">
        <v>43728</v>
      </c>
      <c r="S61" s="32">
        <v>38014.620000000003</v>
      </c>
      <c r="T61" s="6">
        <v>43727</v>
      </c>
      <c r="U61" s="32">
        <v>1640.66</v>
      </c>
      <c r="V61" s="6">
        <v>43726</v>
      </c>
      <c r="W61" s="32">
        <v>10929.45</v>
      </c>
      <c r="X61" s="6">
        <v>43724</v>
      </c>
      <c r="Y61" s="32">
        <v>5602.23</v>
      </c>
      <c r="Z61" s="6">
        <v>43724</v>
      </c>
      <c r="AA61" s="32">
        <v>12380.31</v>
      </c>
      <c r="AB61" s="6">
        <v>43725</v>
      </c>
      <c r="AC61" s="32">
        <v>2978.12</v>
      </c>
    </row>
    <row r="62" spans="2:29" x14ac:dyDescent="0.3">
      <c r="B62" s="6">
        <v>43727</v>
      </c>
      <c r="C62" s="32">
        <v>27094.79</v>
      </c>
      <c r="D62" s="6">
        <v>43727</v>
      </c>
      <c r="E62" s="32">
        <v>8182.88</v>
      </c>
      <c r="F62" s="6">
        <v>43727</v>
      </c>
      <c r="G62" s="32">
        <v>3006.79</v>
      </c>
      <c r="H62" s="6">
        <v>43727</v>
      </c>
      <c r="I62" s="32">
        <v>1592.07</v>
      </c>
      <c r="J62" s="6">
        <v>43728</v>
      </c>
      <c r="K62" s="32">
        <v>22079.09</v>
      </c>
      <c r="L62" s="6">
        <v>43726</v>
      </c>
      <c r="M62" s="32">
        <v>26754.12</v>
      </c>
      <c r="N62" s="6">
        <v>43725</v>
      </c>
      <c r="O62" s="32">
        <v>6801.7</v>
      </c>
      <c r="P62" s="6">
        <v>43725</v>
      </c>
      <c r="Q62" s="32">
        <v>6236.69</v>
      </c>
      <c r="R62" s="6">
        <v>43731</v>
      </c>
      <c r="S62" s="32">
        <v>39090.03</v>
      </c>
      <c r="T62" s="6">
        <v>43728</v>
      </c>
      <c r="U62" s="32">
        <v>1636.2</v>
      </c>
      <c r="V62" s="6">
        <v>43727</v>
      </c>
      <c r="W62" s="32">
        <v>10894.7</v>
      </c>
      <c r="X62" s="6">
        <v>43725</v>
      </c>
      <c r="Y62" s="32">
        <v>5615.51</v>
      </c>
      <c r="Z62" s="6">
        <v>43725</v>
      </c>
      <c r="AA62" s="32">
        <v>12372.61</v>
      </c>
      <c r="AB62" s="6">
        <v>43726</v>
      </c>
      <c r="AC62" s="32">
        <v>2985.66</v>
      </c>
    </row>
    <row r="63" spans="2:29" x14ac:dyDescent="0.3">
      <c r="B63" s="6">
        <v>43728</v>
      </c>
      <c r="C63" s="32">
        <v>26935.07</v>
      </c>
      <c r="D63" s="6">
        <v>43728</v>
      </c>
      <c r="E63" s="32">
        <v>8117.68</v>
      </c>
      <c r="F63" s="6">
        <v>43728</v>
      </c>
      <c r="G63" s="32">
        <v>2992.07</v>
      </c>
      <c r="H63" s="6">
        <v>43728</v>
      </c>
      <c r="I63" s="32">
        <v>1563</v>
      </c>
      <c r="J63" s="6">
        <v>43732</v>
      </c>
      <c r="K63" s="32">
        <v>22098.84</v>
      </c>
      <c r="L63" s="6">
        <v>43727</v>
      </c>
      <c r="M63" s="32">
        <v>26468.95</v>
      </c>
      <c r="N63" s="6">
        <v>43726</v>
      </c>
      <c r="O63" s="32">
        <v>6791.2</v>
      </c>
      <c r="P63" s="6">
        <v>43726</v>
      </c>
      <c r="Q63" s="32">
        <v>6276.63</v>
      </c>
      <c r="R63" s="6">
        <v>43732</v>
      </c>
      <c r="S63" s="32">
        <v>39097.14</v>
      </c>
      <c r="T63" s="6">
        <v>43731</v>
      </c>
      <c r="U63" s="32">
        <v>1622.79</v>
      </c>
      <c r="V63" s="6">
        <v>43728</v>
      </c>
      <c r="W63" s="32">
        <v>10929.68</v>
      </c>
      <c r="X63" s="6">
        <v>43726</v>
      </c>
      <c r="Y63" s="32">
        <v>5620.65</v>
      </c>
      <c r="Z63" s="6">
        <v>43726</v>
      </c>
      <c r="AA63" s="32">
        <v>12389.62</v>
      </c>
      <c r="AB63" s="6">
        <v>43727</v>
      </c>
      <c r="AC63" s="32">
        <v>2999.28</v>
      </c>
    </row>
    <row r="64" spans="2:29" x14ac:dyDescent="0.3">
      <c r="B64" s="6">
        <v>43731</v>
      </c>
      <c r="C64" s="32">
        <v>26949.99</v>
      </c>
      <c r="D64" s="6">
        <v>43731</v>
      </c>
      <c r="E64" s="32">
        <v>8112.46</v>
      </c>
      <c r="F64" s="6">
        <v>43731</v>
      </c>
      <c r="G64" s="32">
        <v>2991.78</v>
      </c>
      <c r="H64" s="6">
        <v>43731</v>
      </c>
      <c r="I64" s="32">
        <v>1578.09</v>
      </c>
      <c r="J64" s="6">
        <v>43733</v>
      </c>
      <c r="K64" s="32">
        <v>22020.15</v>
      </c>
      <c r="L64" s="6">
        <v>43728</v>
      </c>
      <c r="M64" s="32">
        <v>26435.67</v>
      </c>
      <c r="N64" s="6">
        <v>43727</v>
      </c>
      <c r="O64" s="32">
        <v>6825.2</v>
      </c>
      <c r="P64" s="6">
        <v>43727</v>
      </c>
      <c r="Q64" s="32">
        <v>6244.47</v>
      </c>
      <c r="R64" s="6">
        <v>43733</v>
      </c>
      <c r="S64" s="32">
        <v>38593.519999999997</v>
      </c>
      <c r="T64" s="6">
        <v>43732</v>
      </c>
      <c r="U64" s="32">
        <v>1630.5</v>
      </c>
      <c r="V64" s="6">
        <v>43731</v>
      </c>
      <c r="W64" s="32">
        <v>10919.02</v>
      </c>
      <c r="X64" s="6">
        <v>43727</v>
      </c>
      <c r="Y64" s="32">
        <v>5659.08</v>
      </c>
      <c r="Z64" s="6">
        <v>43727</v>
      </c>
      <c r="AA64" s="32">
        <v>12457.7</v>
      </c>
      <c r="AB64" s="6">
        <v>43728</v>
      </c>
      <c r="AC64" s="32">
        <v>3006.45</v>
      </c>
    </row>
    <row r="65" spans="2:29" x14ac:dyDescent="0.3">
      <c r="B65" s="6">
        <v>43732</v>
      </c>
      <c r="C65" s="32">
        <v>26807.77</v>
      </c>
      <c r="D65" s="6">
        <v>43732</v>
      </c>
      <c r="E65" s="32">
        <v>7993.63</v>
      </c>
      <c r="F65" s="6">
        <v>43732</v>
      </c>
      <c r="G65" s="32">
        <v>2966.6</v>
      </c>
      <c r="H65" s="6">
        <v>43732</v>
      </c>
      <c r="I65" s="32">
        <v>1551.99</v>
      </c>
      <c r="J65" s="6">
        <v>43734</v>
      </c>
      <c r="K65" s="32">
        <v>22048.240000000002</v>
      </c>
      <c r="L65" s="6">
        <v>43731</v>
      </c>
      <c r="M65" s="32">
        <v>26222.400000000001</v>
      </c>
      <c r="N65" s="6">
        <v>43728</v>
      </c>
      <c r="O65" s="32">
        <v>6839</v>
      </c>
      <c r="P65" s="6">
        <v>43728</v>
      </c>
      <c r="Q65" s="32">
        <v>6231.47</v>
      </c>
      <c r="R65" s="6">
        <v>43734</v>
      </c>
      <c r="S65" s="32">
        <v>38989.74</v>
      </c>
      <c r="T65" s="6">
        <v>43733</v>
      </c>
      <c r="U65" s="32">
        <v>1682.38</v>
      </c>
      <c r="V65" s="6">
        <v>43732</v>
      </c>
      <c r="W65" s="32">
        <v>10918.01</v>
      </c>
      <c r="X65" s="6">
        <v>43728</v>
      </c>
      <c r="Y65" s="32">
        <v>5690.78</v>
      </c>
      <c r="Z65" s="6">
        <v>43728</v>
      </c>
      <c r="AA65" s="32">
        <v>12468.01</v>
      </c>
      <c r="AB65" s="6">
        <v>43731</v>
      </c>
      <c r="AC65" s="32">
        <v>2977.08</v>
      </c>
    </row>
    <row r="66" spans="2:29" x14ac:dyDescent="0.3">
      <c r="B66" s="6">
        <v>43733</v>
      </c>
      <c r="C66" s="32">
        <v>26970.71</v>
      </c>
      <c r="D66" s="6">
        <v>43733</v>
      </c>
      <c r="E66" s="32">
        <v>8077.38</v>
      </c>
      <c r="F66" s="6">
        <v>43733</v>
      </c>
      <c r="G66" s="32">
        <v>2984.87</v>
      </c>
      <c r="H66" s="6">
        <v>43733</v>
      </c>
      <c r="I66" s="32">
        <v>1579.56</v>
      </c>
      <c r="J66" s="6">
        <v>43735</v>
      </c>
      <c r="K66" s="32">
        <v>21878.9</v>
      </c>
      <c r="L66" s="6">
        <v>43732</v>
      </c>
      <c r="M66" s="32">
        <v>26281</v>
      </c>
      <c r="N66" s="6">
        <v>43731</v>
      </c>
      <c r="O66" s="32">
        <v>6861.1</v>
      </c>
      <c r="P66" s="6">
        <v>43731</v>
      </c>
      <c r="Q66" s="32">
        <v>6206.2</v>
      </c>
      <c r="R66" s="6">
        <v>43735</v>
      </c>
      <c r="S66" s="32">
        <v>38822.57</v>
      </c>
      <c r="T66" s="6">
        <v>43734</v>
      </c>
      <c r="U66" s="32">
        <v>1636.75</v>
      </c>
      <c r="V66" s="6">
        <v>43733</v>
      </c>
      <c r="W66" s="32">
        <v>10873.69</v>
      </c>
      <c r="X66" s="6">
        <v>43731</v>
      </c>
      <c r="Y66" s="32">
        <v>5630.76</v>
      </c>
      <c r="Z66" s="6">
        <v>43731</v>
      </c>
      <c r="AA66" s="32">
        <v>12342.33</v>
      </c>
      <c r="AB66" s="6">
        <v>43732</v>
      </c>
      <c r="AC66" s="32">
        <v>2985.34</v>
      </c>
    </row>
    <row r="67" spans="2:29" x14ac:dyDescent="0.3">
      <c r="B67" s="6">
        <v>43734</v>
      </c>
      <c r="C67" s="32">
        <v>26891.119999999999</v>
      </c>
      <c r="D67" s="6">
        <v>43734</v>
      </c>
      <c r="E67" s="32">
        <v>8030.66</v>
      </c>
      <c r="F67" s="6">
        <v>43734</v>
      </c>
      <c r="G67" s="32">
        <v>2977.62</v>
      </c>
      <c r="H67" s="6">
        <v>43734</v>
      </c>
      <c r="I67" s="32">
        <v>1580.1</v>
      </c>
      <c r="J67" s="6">
        <v>43738</v>
      </c>
      <c r="K67" s="32">
        <v>21755.84</v>
      </c>
      <c r="L67" s="6">
        <v>43733</v>
      </c>
      <c r="M67" s="32">
        <v>25945.35</v>
      </c>
      <c r="N67" s="6">
        <v>43732</v>
      </c>
      <c r="O67" s="32">
        <v>6856.6</v>
      </c>
      <c r="P67" s="6">
        <v>43732</v>
      </c>
      <c r="Q67" s="32">
        <v>6137.61</v>
      </c>
      <c r="R67" s="6">
        <v>43738</v>
      </c>
      <c r="S67" s="32">
        <v>38667.33</v>
      </c>
      <c r="T67" s="6">
        <v>43735</v>
      </c>
      <c r="U67" s="32">
        <v>1643.76</v>
      </c>
      <c r="V67" s="6">
        <v>43734</v>
      </c>
      <c r="W67" s="32">
        <v>10871.99</v>
      </c>
      <c r="X67" s="6">
        <v>43732</v>
      </c>
      <c r="Y67" s="32">
        <v>5628.33</v>
      </c>
      <c r="Z67" s="6">
        <v>43732</v>
      </c>
      <c r="AA67" s="32">
        <v>12307.15</v>
      </c>
      <c r="AB67" s="6">
        <v>43733</v>
      </c>
      <c r="AC67" s="32">
        <v>2955.43</v>
      </c>
    </row>
    <row r="68" spans="2:29" x14ac:dyDescent="0.3">
      <c r="B68" s="6">
        <v>43735</v>
      </c>
      <c r="C68" s="32">
        <v>26820.25</v>
      </c>
      <c r="D68" s="6">
        <v>43735</v>
      </c>
      <c r="E68" s="32">
        <v>7939.63</v>
      </c>
      <c r="F68" s="6">
        <v>43735</v>
      </c>
      <c r="G68" s="32">
        <v>2961.79</v>
      </c>
      <c r="H68" s="6">
        <v>43735</v>
      </c>
      <c r="I68" s="32">
        <v>1542.87</v>
      </c>
      <c r="J68" s="6">
        <v>43739</v>
      </c>
      <c r="K68" s="32">
        <v>21885.24</v>
      </c>
      <c r="L68" s="6">
        <v>43734</v>
      </c>
      <c r="M68" s="32">
        <v>26041.93</v>
      </c>
      <c r="N68" s="6">
        <v>43733</v>
      </c>
      <c r="O68" s="32">
        <v>6814.7</v>
      </c>
      <c r="P68" s="6">
        <v>43733</v>
      </c>
      <c r="Q68" s="32">
        <v>6146.4</v>
      </c>
      <c r="R68" s="6">
        <v>43739</v>
      </c>
      <c r="S68" s="32">
        <v>38305.410000000003</v>
      </c>
      <c r="T68" s="6">
        <v>43738</v>
      </c>
      <c r="U68" s="32">
        <v>1637.22</v>
      </c>
      <c r="V68" s="6">
        <v>43735</v>
      </c>
      <c r="W68" s="32">
        <v>10829.68</v>
      </c>
      <c r="X68" s="6">
        <v>43733</v>
      </c>
      <c r="Y68" s="32">
        <v>5583.8</v>
      </c>
      <c r="Z68" s="6">
        <v>43733</v>
      </c>
      <c r="AA68" s="32">
        <v>12234.18</v>
      </c>
      <c r="AB68" s="6">
        <v>43734</v>
      </c>
      <c r="AC68" s="32">
        <v>2929.09</v>
      </c>
    </row>
    <row r="69" spans="2:29" x14ac:dyDescent="0.3">
      <c r="B69" s="6">
        <v>43738</v>
      </c>
      <c r="C69" s="32">
        <v>26916.83</v>
      </c>
      <c r="D69" s="6">
        <v>43738</v>
      </c>
      <c r="E69" s="32">
        <v>7999.34</v>
      </c>
      <c r="F69" s="6">
        <v>43738</v>
      </c>
      <c r="G69" s="32">
        <v>2976.74</v>
      </c>
      <c r="H69" s="6">
        <v>43738</v>
      </c>
      <c r="I69" s="32">
        <v>1558.75</v>
      </c>
      <c r="J69" s="6">
        <v>43740</v>
      </c>
      <c r="K69" s="32">
        <v>21778.61</v>
      </c>
      <c r="L69" s="6">
        <v>43735</v>
      </c>
      <c r="M69" s="32">
        <v>25954.81</v>
      </c>
      <c r="N69" s="6">
        <v>43734</v>
      </c>
      <c r="O69" s="32">
        <v>6785.6</v>
      </c>
      <c r="P69" s="6">
        <v>43734</v>
      </c>
      <c r="Q69" s="32">
        <v>6230.33</v>
      </c>
      <c r="R69" s="6">
        <v>43741</v>
      </c>
      <c r="S69" s="32">
        <v>38106.870000000003</v>
      </c>
      <c r="T69" s="6">
        <v>43739</v>
      </c>
      <c r="U69" s="32">
        <v>1624.09</v>
      </c>
      <c r="V69" s="6">
        <v>43739</v>
      </c>
      <c r="W69" s="32">
        <v>10967.65</v>
      </c>
      <c r="X69" s="6">
        <v>43734</v>
      </c>
      <c r="Y69" s="32">
        <v>5620.57</v>
      </c>
      <c r="Z69" s="6">
        <v>43734</v>
      </c>
      <c r="AA69" s="32">
        <v>12288.54</v>
      </c>
      <c r="AB69" s="6">
        <v>43735</v>
      </c>
      <c r="AC69" s="32">
        <v>2932.17</v>
      </c>
    </row>
    <row r="70" spans="2:29" x14ac:dyDescent="0.3">
      <c r="B70" s="6">
        <v>43739</v>
      </c>
      <c r="C70" s="32">
        <v>26573.040000000001</v>
      </c>
      <c r="D70" s="6">
        <v>43739</v>
      </c>
      <c r="E70" s="32">
        <v>7908.68</v>
      </c>
      <c r="F70" s="6">
        <v>43739</v>
      </c>
      <c r="G70" s="32">
        <v>2940.25</v>
      </c>
      <c r="H70" s="6">
        <v>43739</v>
      </c>
      <c r="I70" s="32">
        <v>1544.2</v>
      </c>
      <c r="J70" s="6">
        <v>43741</v>
      </c>
      <c r="K70" s="32">
        <v>21341.74</v>
      </c>
      <c r="L70" s="6">
        <v>43738</v>
      </c>
      <c r="M70" s="32">
        <v>26092.27</v>
      </c>
      <c r="N70" s="6">
        <v>43735</v>
      </c>
      <c r="O70" s="32">
        <v>6824.1</v>
      </c>
      <c r="P70" s="6">
        <v>43735</v>
      </c>
      <c r="Q70" s="32">
        <v>6196.89</v>
      </c>
      <c r="R70" s="6">
        <v>43742</v>
      </c>
      <c r="S70" s="32">
        <v>37673.31</v>
      </c>
      <c r="T70" s="6">
        <v>43740</v>
      </c>
      <c r="U70" s="32">
        <v>1613.64</v>
      </c>
      <c r="V70" s="6">
        <v>43740</v>
      </c>
      <c r="W70" s="32">
        <v>10947.88</v>
      </c>
      <c r="X70" s="6">
        <v>43735</v>
      </c>
      <c r="Y70" s="32">
        <v>5640.58</v>
      </c>
      <c r="Z70" s="6">
        <v>43735</v>
      </c>
      <c r="AA70" s="32">
        <v>12380.94</v>
      </c>
      <c r="AB70" s="6">
        <v>43738</v>
      </c>
      <c r="AC70" s="32">
        <v>2905.19</v>
      </c>
    </row>
    <row r="71" spans="2:29" x14ac:dyDescent="0.3">
      <c r="B71" s="6">
        <v>43740</v>
      </c>
      <c r="C71" s="32">
        <v>26078.62</v>
      </c>
      <c r="D71" s="6">
        <v>43740</v>
      </c>
      <c r="E71" s="32">
        <v>7785.25</v>
      </c>
      <c r="F71" s="6">
        <v>43740</v>
      </c>
      <c r="G71" s="32">
        <v>2887.61</v>
      </c>
      <c r="H71" s="6">
        <v>43740</v>
      </c>
      <c r="I71" s="32">
        <v>1519.77</v>
      </c>
      <c r="J71" s="6">
        <v>43742</v>
      </c>
      <c r="K71" s="32">
        <v>21410.2</v>
      </c>
      <c r="L71" s="6">
        <v>43740</v>
      </c>
      <c r="M71" s="32">
        <v>26042.69</v>
      </c>
      <c r="N71" s="6">
        <v>43738</v>
      </c>
      <c r="O71" s="32">
        <v>6800.6</v>
      </c>
      <c r="P71" s="6">
        <v>43738</v>
      </c>
      <c r="Q71" s="32">
        <v>6169.1</v>
      </c>
      <c r="R71" s="6">
        <v>43745</v>
      </c>
      <c r="S71" s="32">
        <v>37531.980000000003</v>
      </c>
      <c r="T71" s="6">
        <v>43741</v>
      </c>
      <c r="U71" s="32">
        <v>1610.69</v>
      </c>
      <c r="V71" s="6">
        <v>43741</v>
      </c>
      <c r="W71" s="32">
        <v>10875.91</v>
      </c>
      <c r="X71" s="6">
        <v>43738</v>
      </c>
      <c r="Y71" s="32">
        <v>5677.79</v>
      </c>
      <c r="Z71" s="6">
        <v>43738</v>
      </c>
      <c r="AA71" s="32">
        <v>12428.08</v>
      </c>
      <c r="AB71" s="6">
        <v>43746</v>
      </c>
      <c r="AC71" s="32">
        <v>2913.57</v>
      </c>
    </row>
    <row r="72" spans="2:29" x14ac:dyDescent="0.3">
      <c r="B72" s="6">
        <v>43741</v>
      </c>
      <c r="C72" s="32">
        <v>26201.040000000001</v>
      </c>
      <c r="D72" s="6">
        <v>43741</v>
      </c>
      <c r="E72" s="32">
        <v>7872.27</v>
      </c>
      <c r="F72" s="6">
        <v>43741</v>
      </c>
      <c r="G72" s="32">
        <v>2910.63</v>
      </c>
      <c r="H72" s="6">
        <v>43741</v>
      </c>
      <c r="I72" s="32">
        <v>1545.76</v>
      </c>
      <c r="J72" s="6">
        <v>43745</v>
      </c>
      <c r="K72" s="32">
        <v>21375.25</v>
      </c>
      <c r="L72" s="6">
        <v>43741</v>
      </c>
      <c r="M72" s="32">
        <v>26110.31</v>
      </c>
      <c r="N72" s="6">
        <v>43739</v>
      </c>
      <c r="O72" s="32">
        <v>6853</v>
      </c>
      <c r="P72" s="6">
        <v>43739</v>
      </c>
      <c r="Q72" s="32">
        <v>6138.25</v>
      </c>
      <c r="R72" s="6">
        <v>43747</v>
      </c>
      <c r="S72" s="32">
        <v>38177.949999999997</v>
      </c>
      <c r="T72" s="6">
        <v>43742</v>
      </c>
      <c r="U72" s="32">
        <v>1605.96</v>
      </c>
      <c r="V72" s="6">
        <v>43742</v>
      </c>
      <c r="W72" s="32">
        <v>10894.48</v>
      </c>
      <c r="X72" s="6">
        <v>43739</v>
      </c>
      <c r="Y72" s="32">
        <v>5597.63</v>
      </c>
      <c r="Z72" s="6">
        <v>43739</v>
      </c>
      <c r="AA72" s="32">
        <v>12263.83</v>
      </c>
      <c r="AB72" s="6">
        <v>43747</v>
      </c>
      <c r="AC72" s="32">
        <v>2924.86</v>
      </c>
    </row>
    <row r="73" spans="2:29" x14ac:dyDescent="0.3">
      <c r="B73" s="6">
        <v>43742</v>
      </c>
      <c r="C73" s="32">
        <v>26573.72</v>
      </c>
      <c r="D73" s="6">
        <v>43742</v>
      </c>
      <c r="E73" s="32">
        <v>7982.47</v>
      </c>
      <c r="F73" s="6">
        <v>43742</v>
      </c>
      <c r="G73" s="32">
        <v>2952.01</v>
      </c>
      <c r="H73" s="6">
        <v>43742</v>
      </c>
      <c r="I73" s="32">
        <v>1574.39</v>
      </c>
      <c r="J73" s="6">
        <v>43746</v>
      </c>
      <c r="K73" s="32">
        <v>21587.78</v>
      </c>
      <c r="L73" s="6">
        <v>43742</v>
      </c>
      <c r="M73" s="32">
        <v>25821.03</v>
      </c>
      <c r="N73" s="6">
        <v>43740</v>
      </c>
      <c r="O73" s="32">
        <v>6753.3</v>
      </c>
      <c r="P73" s="6">
        <v>43740</v>
      </c>
      <c r="Q73" s="32">
        <v>6055.43</v>
      </c>
      <c r="R73" s="6">
        <v>43748</v>
      </c>
      <c r="S73" s="32">
        <v>37880.400000000001</v>
      </c>
      <c r="T73" s="6">
        <v>43745</v>
      </c>
      <c r="U73" s="32">
        <v>1613.71</v>
      </c>
      <c r="V73" s="6">
        <v>43745</v>
      </c>
      <c r="W73" s="32">
        <v>10935.06</v>
      </c>
      <c r="X73" s="6">
        <v>43740</v>
      </c>
      <c r="Y73" s="32">
        <v>5422.77</v>
      </c>
      <c r="Z73" s="6">
        <v>43740</v>
      </c>
      <c r="AA73" s="32">
        <v>11925.25</v>
      </c>
      <c r="AB73" s="6">
        <v>43748</v>
      </c>
      <c r="AC73" s="32">
        <v>2947.71</v>
      </c>
    </row>
    <row r="74" spans="2:29" x14ac:dyDescent="0.3">
      <c r="B74" s="6">
        <v>43745</v>
      </c>
      <c r="C74" s="32">
        <v>26478.02</v>
      </c>
      <c r="D74" s="6">
        <v>43745</v>
      </c>
      <c r="E74" s="32">
        <v>7956.29</v>
      </c>
      <c r="F74" s="6">
        <v>43745</v>
      </c>
      <c r="G74" s="32">
        <v>2938.79</v>
      </c>
      <c r="H74" s="6">
        <v>43745</v>
      </c>
      <c r="I74" s="32">
        <v>1563.17</v>
      </c>
      <c r="J74" s="6">
        <v>43747</v>
      </c>
      <c r="K74" s="32">
        <v>21456.38</v>
      </c>
      <c r="L74" s="6">
        <v>43746</v>
      </c>
      <c r="M74" s="32">
        <v>25893.4</v>
      </c>
      <c r="N74" s="6">
        <v>43741</v>
      </c>
      <c r="O74" s="32">
        <v>6611.7</v>
      </c>
      <c r="P74" s="6">
        <v>43741</v>
      </c>
      <c r="Q74" s="32">
        <v>6038.53</v>
      </c>
      <c r="R74" s="6">
        <v>43749</v>
      </c>
      <c r="S74" s="32">
        <v>38127.08</v>
      </c>
      <c r="T74" s="6">
        <v>43746</v>
      </c>
      <c r="U74" s="32">
        <v>1612.17</v>
      </c>
      <c r="V74" s="6">
        <v>43746</v>
      </c>
      <c r="W74" s="32">
        <v>11017.31</v>
      </c>
      <c r="X74" s="6">
        <v>43741</v>
      </c>
      <c r="Y74" s="32">
        <v>5438.77</v>
      </c>
      <c r="Z74" s="6">
        <v>43742</v>
      </c>
      <c r="AA74" s="32">
        <v>12012.81</v>
      </c>
      <c r="AB74" s="6">
        <v>43749</v>
      </c>
      <c r="AC74" s="32">
        <v>2973.66</v>
      </c>
    </row>
    <row r="75" spans="2:29" x14ac:dyDescent="0.3">
      <c r="B75" s="6">
        <v>43746</v>
      </c>
      <c r="C75" s="32">
        <v>26164.04</v>
      </c>
      <c r="D75" s="6">
        <v>43746</v>
      </c>
      <c r="E75" s="32">
        <v>7823.78</v>
      </c>
      <c r="F75" s="6">
        <v>43746</v>
      </c>
      <c r="G75" s="32">
        <v>2893.06</v>
      </c>
      <c r="H75" s="6">
        <v>43746</v>
      </c>
      <c r="I75" s="32">
        <v>1514.45</v>
      </c>
      <c r="J75" s="6">
        <v>43748</v>
      </c>
      <c r="K75" s="32">
        <v>21551.98</v>
      </c>
      <c r="L75" s="6">
        <v>43747</v>
      </c>
      <c r="M75" s="32">
        <v>25682.81</v>
      </c>
      <c r="N75" s="6">
        <v>43742</v>
      </c>
      <c r="O75" s="32">
        <v>6636.9</v>
      </c>
      <c r="P75" s="6">
        <v>43742</v>
      </c>
      <c r="Q75" s="32">
        <v>6061.25</v>
      </c>
      <c r="R75" s="6">
        <v>43752</v>
      </c>
      <c r="S75" s="32">
        <v>38214.47</v>
      </c>
      <c r="T75" s="6">
        <v>43747</v>
      </c>
      <c r="U75" s="32">
        <v>1616.18</v>
      </c>
      <c r="V75" s="6">
        <v>43747</v>
      </c>
      <c r="W75" s="32">
        <v>10889.96</v>
      </c>
      <c r="X75" s="6">
        <v>43742</v>
      </c>
      <c r="Y75" s="32">
        <v>5488.32</v>
      </c>
      <c r="Z75" s="6">
        <v>43745</v>
      </c>
      <c r="AA75" s="32">
        <v>12097.43</v>
      </c>
      <c r="AB75" s="6">
        <v>43752</v>
      </c>
      <c r="AC75" s="32">
        <v>3007.88</v>
      </c>
    </row>
    <row r="76" spans="2:29" x14ac:dyDescent="0.3">
      <c r="B76" s="6">
        <v>43747</v>
      </c>
      <c r="C76" s="32">
        <v>26346.01</v>
      </c>
      <c r="D76" s="6">
        <v>43747</v>
      </c>
      <c r="E76" s="32">
        <v>7903.74</v>
      </c>
      <c r="F76" s="6">
        <v>43747</v>
      </c>
      <c r="G76" s="32">
        <v>2919.4</v>
      </c>
      <c r="H76" s="6">
        <v>43747</v>
      </c>
      <c r="I76" s="32">
        <v>1540.85</v>
      </c>
      <c r="J76" s="6">
        <v>43749</v>
      </c>
      <c r="K76" s="32">
        <v>21798.87</v>
      </c>
      <c r="L76" s="6">
        <v>43748</v>
      </c>
      <c r="M76" s="32">
        <v>25707.93</v>
      </c>
      <c r="N76" s="6">
        <v>43745</v>
      </c>
      <c r="O76" s="32">
        <v>6686.7</v>
      </c>
      <c r="P76" s="6">
        <v>43745</v>
      </c>
      <c r="Q76" s="32">
        <v>6000.58</v>
      </c>
      <c r="R76" s="6">
        <v>43753</v>
      </c>
      <c r="S76" s="32">
        <v>38506.089999999997</v>
      </c>
      <c r="T76" s="6">
        <v>43748</v>
      </c>
      <c r="U76" s="32">
        <v>1607.5</v>
      </c>
      <c r="V76" s="6">
        <v>43752</v>
      </c>
      <c r="W76" s="32">
        <v>11066.95</v>
      </c>
      <c r="X76" s="6">
        <v>43745</v>
      </c>
      <c r="Y76" s="32">
        <v>5521.61</v>
      </c>
      <c r="Z76" s="6">
        <v>43746</v>
      </c>
      <c r="AA76" s="32">
        <v>11970.2</v>
      </c>
      <c r="AB76" s="6">
        <v>43753</v>
      </c>
      <c r="AC76" s="32">
        <v>2991.05</v>
      </c>
    </row>
    <row r="77" spans="2:29" x14ac:dyDescent="0.3">
      <c r="B77" s="6">
        <v>43748</v>
      </c>
      <c r="C77" s="32">
        <v>26496.67</v>
      </c>
      <c r="D77" s="6">
        <v>43748</v>
      </c>
      <c r="E77" s="32">
        <v>7950.78</v>
      </c>
      <c r="F77" s="6">
        <v>43748</v>
      </c>
      <c r="G77" s="32">
        <v>2938.13</v>
      </c>
      <c r="H77" s="6">
        <v>43748</v>
      </c>
      <c r="I77" s="32">
        <v>1555.79</v>
      </c>
      <c r="J77" s="6">
        <v>43753</v>
      </c>
      <c r="K77" s="32">
        <v>22207.21</v>
      </c>
      <c r="L77" s="6">
        <v>43749</v>
      </c>
      <c r="M77" s="32">
        <v>26308.44</v>
      </c>
      <c r="N77" s="6">
        <v>43746</v>
      </c>
      <c r="O77" s="32">
        <v>6713.7</v>
      </c>
      <c r="P77" s="6">
        <v>43746</v>
      </c>
      <c r="Q77" s="32">
        <v>6039.6</v>
      </c>
      <c r="R77" s="6">
        <v>43754</v>
      </c>
      <c r="S77" s="32">
        <v>38598.99</v>
      </c>
      <c r="T77" s="6">
        <v>43749</v>
      </c>
      <c r="U77" s="32">
        <v>1626</v>
      </c>
      <c r="V77" s="6">
        <v>43753</v>
      </c>
      <c r="W77" s="32">
        <v>11111.8</v>
      </c>
      <c r="X77" s="6">
        <v>43746</v>
      </c>
      <c r="Y77" s="32">
        <v>5456.62</v>
      </c>
      <c r="Z77" s="6">
        <v>43747</v>
      </c>
      <c r="AA77" s="32">
        <v>12094.26</v>
      </c>
      <c r="AB77" s="6">
        <v>43754</v>
      </c>
      <c r="AC77" s="32">
        <v>2978.71</v>
      </c>
    </row>
    <row r="78" spans="2:29" x14ac:dyDescent="0.3">
      <c r="B78" s="6">
        <v>43749</v>
      </c>
      <c r="C78" s="32">
        <v>26816.59</v>
      </c>
      <c r="D78" s="6">
        <v>43749</v>
      </c>
      <c r="E78" s="32">
        <v>8057.04</v>
      </c>
      <c r="F78" s="6">
        <v>43749</v>
      </c>
      <c r="G78" s="32">
        <v>2970.27</v>
      </c>
      <c r="H78" s="6">
        <v>43749</v>
      </c>
      <c r="I78" s="32">
        <v>1591.13</v>
      </c>
      <c r="J78" s="6">
        <v>43754</v>
      </c>
      <c r="K78" s="32">
        <v>22472.92</v>
      </c>
      <c r="L78" s="6">
        <v>43752</v>
      </c>
      <c r="M78" s="32">
        <v>26521.85</v>
      </c>
      <c r="N78" s="6">
        <v>43747</v>
      </c>
      <c r="O78" s="32">
        <v>6667</v>
      </c>
      <c r="P78" s="6">
        <v>43747</v>
      </c>
      <c r="Q78" s="32">
        <v>6029.16</v>
      </c>
      <c r="R78" s="6">
        <v>43755</v>
      </c>
      <c r="S78" s="32">
        <v>39052.06</v>
      </c>
      <c r="T78" s="6">
        <v>43753</v>
      </c>
      <c r="U78" s="32">
        <v>1627.01</v>
      </c>
      <c r="V78" s="6">
        <v>43754</v>
      </c>
      <c r="W78" s="32">
        <v>11162.83</v>
      </c>
      <c r="X78" s="6">
        <v>43747</v>
      </c>
      <c r="Y78" s="32">
        <v>5499.14</v>
      </c>
      <c r="Z78" s="6">
        <v>43748</v>
      </c>
      <c r="AA78" s="32">
        <v>12164.2</v>
      </c>
      <c r="AB78" s="6">
        <v>43755</v>
      </c>
      <c r="AC78" s="32">
        <v>2977.33</v>
      </c>
    </row>
    <row r="79" spans="2:29" x14ac:dyDescent="0.3">
      <c r="B79" s="6">
        <v>43752</v>
      </c>
      <c r="C79" s="32">
        <v>26787.360000000001</v>
      </c>
      <c r="D79" s="6">
        <v>43752</v>
      </c>
      <c r="E79" s="32">
        <v>8048.65</v>
      </c>
      <c r="F79" s="6">
        <v>43752</v>
      </c>
      <c r="G79" s="32">
        <v>2966.15</v>
      </c>
      <c r="H79" s="6">
        <v>43752</v>
      </c>
      <c r="I79" s="32">
        <v>1590.4</v>
      </c>
      <c r="J79" s="6">
        <v>43755</v>
      </c>
      <c r="K79" s="32">
        <v>22451.86</v>
      </c>
      <c r="L79" s="6">
        <v>43753</v>
      </c>
      <c r="M79" s="32">
        <v>26503.93</v>
      </c>
      <c r="N79" s="6">
        <v>43748</v>
      </c>
      <c r="O79" s="32">
        <v>6662.9</v>
      </c>
      <c r="P79" s="6">
        <v>43748</v>
      </c>
      <c r="Q79" s="32">
        <v>6023.64</v>
      </c>
      <c r="R79" s="6">
        <v>43756</v>
      </c>
      <c r="S79" s="32">
        <v>39298.379999999997</v>
      </c>
      <c r="T79" s="6">
        <v>43754</v>
      </c>
      <c r="U79" s="32">
        <v>1634.46</v>
      </c>
      <c r="V79" s="6">
        <v>43755</v>
      </c>
      <c r="W79" s="32">
        <v>11186.88</v>
      </c>
      <c r="X79" s="6">
        <v>43748</v>
      </c>
      <c r="Y79" s="32">
        <v>5569.05</v>
      </c>
      <c r="Z79" s="6">
        <v>43749</v>
      </c>
      <c r="AA79" s="32">
        <v>12511.65</v>
      </c>
      <c r="AB79" s="6">
        <v>43756</v>
      </c>
      <c r="AC79" s="32">
        <v>2938.14</v>
      </c>
    </row>
    <row r="80" spans="2:29" x14ac:dyDescent="0.3">
      <c r="B80" s="6">
        <v>43753</v>
      </c>
      <c r="C80" s="32">
        <v>27024.799999999999</v>
      </c>
      <c r="D80" s="6">
        <v>43753</v>
      </c>
      <c r="E80" s="32">
        <v>8148.71</v>
      </c>
      <c r="F80" s="6">
        <v>43753</v>
      </c>
      <c r="G80" s="32">
        <v>2995.68</v>
      </c>
      <c r="H80" s="6">
        <v>43753</v>
      </c>
      <c r="I80" s="32">
        <v>1625.69</v>
      </c>
      <c r="J80" s="6">
        <v>43756</v>
      </c>
      <c r="K80" s="32">
        <v>22492.68</v>
      </c>
      <c r="L80" s="6">
        <v>43754</v>
      </c>
      <c r="M80" s="32">
        <v>26664.28</v>
      </c>
      <c r="N80" s="6">
        <v>43749</v>
      </c>
      <c r="O80" s="32">
        <v>6721.9</v>
      </c>
      <c r="P80" s="6">
        <v>43749</v>
      </c>
      <c r="Q80" s="32">
        <v>6105.8</v>
      </c>
      <c r="R80" s="6">
        <v>43760</v>
      </c>
      <c r="S80" s="32">
        <v>38963.839999999997</v>
      </c>
      <c r="T80" s="6">
        <v>43755</v>
      </c>
      <c r="U80" s="32">
        <v>1632.8</v>
      </c>
      <c r="V80" s="6">
        <v>43756</v>
      </c>
      <c r="W80" s="32">
        <v>11180.22</v>
      </c>
      <c r="X80" s="6">
        <v>43749</v>
      </c>
      <c r="Y80" s="32">
        <v>5665.48</v>
      </c>
      <c r="Z80" s="6">
        <v>43752</v>
      </c>
      <c r="AA80" s="32">
        <v>12486.56</v>
      </c>
      <c r="AB80" s="6">
        <v>43759</v>
      </c>
      <c r="AC80" s="32">
        <v>2939.62</v>
      </c>
    </row>
    <row r="81" spans="2:29" x14ac:dyDescent="0.3">
      <c r="B81" s="6">
        <v>43754</v>
      </c>
      <c r="C81" s="32">
        <v>27001.98</v>
      </c>
      <c r="D81" s="6">
        <v>43754</v>
      </c>
      <c r="E81" s="32">
        <v>8124.18</v>
      </c>
      <c r="F81" s="6">
        <v>43754</v>
      </c>
      <c r="G81" s="32">
        <v>2989.69</v>
      </c>
      <c r="H81" s="6">
        <v>43754</v>
      </c>
      <c r="I81" s="32">
        <v>1601.79</v>
      </c>
      <c r="J81" s="6">
        <v>43759</v>
      </c>
      <c r="K81" s="32">
        <v>22548.9</v>
      </c>
      <c r="L81" s="6">
        <v>43755</v>
      </c>
      <c r="M81" s="32">
        <v>26848.49</v>
      </c>
      <c r="N81" s="6">
        <v>43752</v>
      </c>
      <c r="O81" s="32">
        <v>6757.9</v>
      </c>
      <c r="P81" s="6">
        <v>43752</v>
      </c>
      <c r="Q81" s="32">
        <v>6126.88</v>
      </c>
      <c r="R81" s="6">
        <v>43761</v>
      </c>
      <c r="S81" s="32">
        <v>39058.83</v>
      </c>
      <c r="T81" s="6">
        <v>43756</v>
      </c>
      <c r="U81" s="32">
        <v>1631.43</v>
      </c>
      <c r="V81" s="6">
        <v>43759</v>
      </c>
      <c r="W81" s="32">
        <v>11184.15</v>
      </c>
      <c r="X81" s="6">
        <v>43752</v>
      </c>
      <c r="Y81" s="32">
        <v>5643.08</v>
      </c>
      <c r="Z81" s="6">
        <v>43753</v>
      </c>
      <c r="AA81" s="32">
        <v>12629.79</v>
      </c>
      <c r="AB81" s="6">
        <v>43760</v>
      </c>
      <c r="AC81" s="32">
        <v>2954.38</v>
      </c>
    </row>
    <row r="82" spans="2:29" x14ac:dyDescent="0.3">
      <c r="B82" s="6">
        <v>43755</v>
      </c>
      <c r="C82" s="32">
        <v>27025.88</v>
      </c>
      <c r="D82" s="6">
        <v>43755</v>
      </c>
      <c r="E82" s="32">
        <v>8156.85</v>
      </c>
      <c r="F82" s="6">
        <v>43755</v>
      </c>
      <c r="G82" s="32">
        <v>2997.95</v>
      </c>
      <c r="H82" s="6">
        <v>43755</v>
      </c>
      <c r="I82" s="32">
        <v>1607.16</v>
      </c>
      <c r="J82" s="6">
        <v>43761</v>
      </c>
      <c r="K82" s="32">
        <v>22625.38</v>
      </c>
      <c r="L82" s="6">
        <v>43756</v>
      </c>
      <c r="M82" s="32">
        <v>26719.58</v>
      </c>
      <c r="N82" s="6">
        <v>43753</v>
      </c>
      <c r="O82" s="32">
        <v>6763.3</v>
      </c>
      <c r="P82" s="6">
        <v>43753</v>
      </c>
      <c r="Q82" s="32">
        <v>6158.17</v>
      </c>
      <c r="R82" s="6">
        <v>43762</v>
      </c>
      <c r="S82" s="32">
        <v>39020.39</v>
      </c>
      <c r="T82" s="6">
        <v>43759</v>
      </c>
      <c r="U82" s="32">
        <v>1620.78</v>
      </c>
      <c r="V82" s="6">
        <v>43760</v>
      </c>
      <c r="W82" s="32">
        <v>11271.25</v>
      </c>
      <c r="X82" s="6">
        <v>43753</v>
      </c>
      <c r="Y82" s="32">
        <v>5702.05</v>
      </c>
      <c r="Z82" s="6">
        <v>43754</v>
      </c>
      <c r="AA82" s="32">
        <v>12670.11</v>
      </c>
      <c r="AB82" s="6">
        <v>43761</v>
      </c>
      <c r="AC82" s="32">
        <v>2941.62</v>
      </c>
    </row>
    <row r="83" spans="2:29" x14ac:dyDescent="0.3">
      <c r="B83" s="6">
        <v>43756</v>
      </c>
      <c r="C83" s="32">
        <v>26770.2</v>
      </c>
      <c r="D83" s="6">
        <v>43756</v>
      </c>
      <c r="E83" s="32">
        <v>8089.54</v>
      </c>
      <c r="F83" s="6">
        <v>43756</v>
      </c>
      <c r="G83" s="32">
        <v>2986.2</v>
      </c>
      <c r="H83" s="6">
        <v>43756</v>
      </c>
      <c r="I83" s="32">
        <v>1590.09</v>
      </c>
      <c r="J83" s="6">
        <v>43762</v>
      </c>
      <c r="K83" s="32">
        <v>22750.6</v>
      </c>
      <c r="L83" s="6">
        <v>43759</v>
      </c>
      <c r="M83" s="32">
        <v>26725.68</v>
      </c>
      <c r="N83" s="6">
        <v>43754</v>
      </c>
      <c r="O83" s="32">
        <v>6843.2</v>
      </c>
      <c r="P83" s="6">
        <v>43754</v>
      </c>
      <c r="Q83" s="32">
        <v>6169.59</v>
      </c>
      <c r="R83" s="6">
        <v>43763</v>
      </c>
      <c r="S83" s="32">
        <v>39058.06</v>
      </c>
      <c r="T83" s="6">
        <v>43760</v>
      </c>
      <c r="U83" s="32">
        <v>1631.46</v>
      </c>
      <c r="V83" s="6">
        <v>43761</v>
      </c>
      <c r="W83" s="32">
        <v>11239.67</v>
      </c>
      <c r="X83" s="6">
        <v>43754</v>
      </c>
      <c r="Y83" s="32">
        <v>5696.9</v>
      </c>
      <c r="Z83" s="6">
        <v>43755</v>
      </c>
      <c r="AA83" s="32">
        <v>12654.95</v>
      </c>
      <c r="AB83" s="6">
        <v>43762</v>
      </c>
      <c r="AC83" s="32">
        <v>2940.92</v>
      </c>
    </row>
    <row r="84" spans="2:29" x14ac:dyDescent="0.3">
      <c r="B84" s="6">
        <v>43759</v>
      </c>
      <c r="C84" s="32">
        <v>26827.64</v>
      </c>
      <c r="D84" s="6">
        <v>43759</v>
      </c>
      <c r="E84" s="32">
        <v>8162.99</v>
      </c>
      <c r="F84" s="6">
        <v>43759</v>
      </c>
      <c r="G84" s="32">
        <v>3006.72</v>
      </c>
      <c r="H84" s="6">
        <v>43759</v>
      </c>
      <c r="I84" s="32">
        <v>1620.04</v>
      </c>
      <c r="J84" s="6">
        <v>43763</v>
      </c>
      <c r="K84" s="32">
        <v>22799.81</v>
      </c>
      <c r="L84" s="6">
        <v>43760</v>
      </c>
      <c r="M84" s="32">
        <v>26786.2</v>
      </c>
      <c r="N84" s="6">
        <v>43755</v>
      </c>
      <c r="O84" s="32">
        <v>6791.5</v>
      </c>
      <c r="P84" s="6">
        <v>43755</v>
      </c>
      <c r="Q84" s="32">
        <v>6181.01</v>
      </c>
      <c r="R84" s="6">
        <v>43765</v>
      </c>
      <c r="S84" s="32">
        <v>39250.199999999997</v>
      </c>
      <c r="T84" s="6">
        <v>43762</v>
      </c>
      <c r="U84" s="32">
        <v>1620.97</v>
      </c>
      <c r="V84" s="6">
        <v>43762</v>
      </c>
      <c r="W84" s="32">
        <v>11320.14</v>
      </c>
      <c r="X84" s="6">
        <v>43755</v>
      </c>
      <c r="Y84" s="32">
        <v>5673.07</v>
      </c>
      <c r="Z84" s="6">
        <v>43756</v>
      </c>
      <c r="AA84" s="32">
        <v>12633.6</v>
      </c>
      <c r="AB84" s="6">
        <v>43763</v>
      </c>
      <c r="AC84" s="32">
        <v>2954.93</v>
      </c>
    </row>
    <row r="85" spans="2:29" x14ac:dyDescent="0.3">
      <c r="B85" s="6">
        <v>43760</v>
      </c>
      <c r="C85" s="32">
        <v>26788.1</v>
      </c>
      <c r="D85" s="6">
        <v>43760</v>
      </c>
      <c r="E85" s="32">
        <v>8104.3</v>
      </c>
      <c r="F85" s="6">
        <v>43760</v>
      </c>
      <c r="G85" s="32">
        <v>2995.99</v>
      </c>
      <c r="H85" s="6">
        <v>43760</v>
      </c>
      <c r="I85" s="32">
        <v>1607.6</v>
      </c>
      <c r="J85" s="6">
        <v>43766</v>
      </c>
      <c r="K85" s="32">
        <v>22867.27</v>
      </c>
      <c r="L85" s="6">
        <v>43761</v>
      </c>
      <c r="M85" s="32">
        <v>26566.73</v>
      </c>
      <c r="N85" s="6">
        <v>43756</v>
      </c>
      <c r="O85" s="32">
        <v>6758.4</v>
      </c>
      <c r="P85" s="6">
        <v>43756</v>
      </c>
      <c r="Q85" s="32">
        <v>6191.95</v>
      </c>
      <c r="R85" s="6">
        <v>43767</v>
      </c>
      <c r="S85" s="32">
        <v>39831.839999999997</v>
      </c>
      <c r="T85" s="6">
        <v>43763</v>
      </c>
      <c r="U85" s="32">
        <v>1593.28</v>
      </c>
      <c r="V85" s="6">
        <v>43763</v>
      </c>
      <c r="W85" s="32">
        <v>11296.12</v>
      </c>
      <c r="X85" s="6">
        <v>43756</v>
      </c>
      <c r="Y85" s="32">
        <v>5636.25</v>
      </c>
      <c r="Z85" s="6">
        <v>43759</v>
      </c>
      <c r="AA85" s="32">
        <v>12747.96</v>
      </c>
      <c r="AB85" s="6">
        <v>43766</v>
      </c>
      <c r="AC85" s="32">
        <v>2980.05</v>
      </c>
    </row>
    <row r="86" spans="2:29" x14ac:dyDescent="0.3">
      <c r="B86" s="6">
        <v>43761</v>
      </c>
      <c r="C86" s="32">
        <v>26833.95</v>
      </c>
      <c r="D86" s="6">
        <v>43761</v>
      </c>
      <c r="E86" s="32">
        <v>8119.79</v>
      </c>
      <c r="F86" s="6">
        <v>43761</v>
      </c>
      <c r="G86" s="32">
        <v>3004.52</v>
      </c>
      <c r="H86" s="6">
        <v>43761</v>
      </c>
      <c r="I86" s="32">
        <v>1576.58</v>
      </c>
      <c r="J86" s="6">
        <v>43767</v>
      </c>
      <c r="K86" s="32">
        <v>22974.13</v>
      </c>
      <c r="L86" s="6">
        <v>43762</v>
      </c>
      <c r="M86" s="32">
        <v>26797.95</v>
      </c>
      <c r="N86" s="6">
        <v>43759</v>
      </c>
      <c r="O86" s="32">
        <v>6757.7</v>
      </c>
      <c r="P86" s="6">
        <v>43759</v>
      </c>
      <c r="Q86" s="32">
        <v>6198.99</v>
      </c>
      <c r="R86" s="6">
        <v>43768</v>
      </c>
      <c r="S86" s="32">
        <v>40051.870000000003</v>
      </c>
      <c r="T86" s="6">
        <v>43766</v>
      </c>
      <c r="U86" s="32">
        <v>1596.48</v>
      </c>
      <c r="V86" s="6">
        <v>43766</v>
      </c>
      <c r="W86" s="32">
        <v>11315.02</v>
      </c>
      <c r="X86" s="6">
        <v>43759</v>
      </c>
      <c r="Y86" s="32">
        <v>5648.35</v>
      </c>
      <c r="Z86" s="6">
        <v>43760</v>
      </c>
      <c r="AA86" s="32">
        <v>12754.69</v>
      </c>
      <c r="AB86" s="6">
        <v>43767</v>
      </c>
      <c r="AC86" s="32">
        <v>2954.18</v>
      </c>
    </row>
    <row r="87" spans="2:29" x14ac:dyDescent="0.3">
      <c r="B87" s="6">
        <v>43762</v>
      </c>
      <c r="C87" s="32">
        <v>26805.53</v>
      </c>
      <c r="D87" s="6">
        <v>43762</v>
      </c>
      <c r="E87" s="32">
        <v>8185.8</v>
      </c>
      <c r="F87" s="6">
        <v>43762</v>
      </c>
      <c r="G87" s="32">
        <v>3010.29</v>
      </c>
      <c r="H87" s="6">
        <v>43762</v>
      </c>
      <c r="I87" s="32">
        <v>1615.51</v>
      </c>
      <c r="J87" s="6">
        <v>43768</v>
      </c>
      <c r="K87" s="32">
        <v>22843.119999999999</v>
      </c>
      <c r="L87" s="6">
        <v>43763</v>
      </c>
      <c r="M87" s="32">
        <v>26667.39</v>
      </c>
      <c r="N87" s="6">
        <v>43760</v>
      </c>
      <c r="O87" s="32">
        <v>6778.6</v>
      </c>
      <c r="P87" s="6">
        <v>43760</v>
      </c>
      <c r="Q87" s="32">
        <v>6225.5</v>
      </c>
      <c r="R87" s="6">
        <v>43769</v>
      </c>
      <c r="S87" s="32">
        <v>40129.050000000003</v>
      </c>
      <c r="T87" s="6">
        <v>43767</v>
      </c>
      <c r="U87" s="32">
        <v>1591.21</v>
      </c>
      <c r="V87" s="6">
        <v>43767</v>
      </c>
      <c r="W87" s="32">
        <v>11333.87</v>
      </c>
      <c r="X87" s="6">
        <v>43760</v>
      </c>
      <c r="Y87" s="32">
        <v>5657.69</v>
      </c>
      <c r="Z87" s="6">
        <v>43761</v>
      </c>
      <c r="AA87" s="32">
        <v>12798.19</v>
      </c>
      <c r="AB87" s="6">
        <v>43768</v>
      </c>
      <c r="AC87" s="32">
        <v>2939.32</v>
      </c>
    </row>
    <row r="88" spans="2:29" x14ac:dyDescent="0.3">
      <c r="B88" s="6">
        <v>43763</v>
      </c>
      <c r="C88" s="32">
        <v>26958.06</v>
      </c>
      <c r="D88" s="6">
        <v>43763</v>
      </c>
      <c r="E88" s="32">
        <v>8243.1200000000008</v>
      </c>
      <c r="F88" s="6">
        <v>43763</v>
      </c>
      <c r="G88" s="32">
        <v>3022.55</v>
      </c>
      <c r="H88" s="6">
        <v>43763</v>
      </c>
      <c r="I88" s="32">
        <v>1648.67</v>
      </c>
      <c r="J88" s="6">
        <v>43769</v>
      </c>
      <c r="K88" s="32">
        <v>22927.040000000001</v>
      </c>
      <c r="L88" s="6">
        <v>43766</v>
      </c>
      <c r="M88" s="32">
        <v>26891.26</v>
      </c>
      <c r="N88" s="6">
        <v>43761</v>
      </c>
      <c r="O88" s="32">
        <v>6778.2</v>
      </c>
      <c r="P88" s="6">
        <v>43761</v>
      </c>
      <c r="Q88" s="32">
        <v>6257.81</v>
      </c>
      <c r="R88" s="6">
        <v>43770</v>
      </c>
      <c r="S88" s="32">
        <v>40165.03</v>
      </c>
      <c r="T88" s="6">
        <v>43768</v>
      </c>
      <c r="U88" s="32">
        <v>1601.83</v>
      </c>
      <c r="V88" s="6">
        <v>43768</v>
      </c>
      <c r="W88" s="32">
        <v>11380.28</v>
      </c>
      <c r="X88" s="6">
        <v>43761</v>
      </c>
      <c r="Y88" s="32">
        <v>5653.44</v>
      </c>
      <c r="Z88" s="6">
        <v>43762</v>
      </c>
      <c r="AA88" s="32">
        <v>12872.1</v>
      </c>
      <c r="AB88" s="6">
        <v>43769</v>
      </c>
      <c r="AC88" s="32">
        <v>2929.06</v>
      </c>
    </row>
    <row r="89" spans="2:29" x14ac:dyDescent="0.3">
      <c r="B89" s="6">
        <v>43766</v>
      </c>
      <c r="C89" s="32">
        <v>27090.720000000001</v>
      </c>
      <c r="D89" s="6">
        <v>43766</v>
      </c>
      <c r="E89" s="32">
        <v>8325.99</v>
      </c>
      <c r="F89" s="6">
        <v>43766</v>
      </c>
      <c r="G89" s="32">
        <v>3039.42</v>
      </c>
      <c r="H89" s="6">
        <v>43766</v>
      </c>
      <c r="I89" s="32">
        <v>1677.57</v>
      </c>
      <c r="J89" s="6">
        <v>43770</v>
      </c>
      <c r="K89" s="32">
        <v>22850.77</v>
      </c>
      <c r="L89" s="6">
        <v>43767</v>
      </c>
      <c r="M89" s="32">
        <v>26786.76</v>
      </c>
      <c r="N89" s="6">
        <v>43762</v>
      </c>
      <c r="O89" s="32">
        <v>6796.7</v>
      </c>
      <c r="P89" s="6">
        <v>43762</v>
      </c>
      <c r="Q89" s="32">
        <v>6339.65</v>
      </c>
      <c r="R89" s="6">
        <v>43773</v>
      </c>
      <c r="S89" s="32">
        <v>40301.96</v>
      </c>
      <c r="T89" s="6">
        <v>43769</v>
      </c>
      <c r="U89" s="32">
        <v>1601.49</v>
      </c>
      <c r="V89" s="6">
        <v>43769</v>
      </c>
      <c r="W89" s="32">
        <v>11358.71</v>
      </c>
      <c r="X89" s="6">
        <v>43762</v>
      </c>
      <c r="Y89" s="32">
        <v>5684.33</v>
      </c>
      <c r="Z89" s="6">
        <v>43763</v>
      </c>
      <c r="AA89" s="32">
        <v>12894.51</v>
      </c>
      <c r="AB89" s="6">
        <v>43770</v>
      </c>
      <c r="AC89" s="32">
        <v>2958.2</v>
      </c>
    </row>
    <row r="90" spans="2:29" x14ac:dyDescent="0.3">
      <c r="B90" s="6">
        <v>43767</v>
      </c>
      <c r="C90" s="32">
        <v>27071.42</v>
      </c>
      <c r="D90" s="6">
        <v>43767</v>
      </c>
      <c r="E90" s="32">
        <v>8276.85</v>
      </c>
      <c r="F90" s="6">
        <v>43767</v>
      </c>
      <c r="G90" s="32">
        <v>3036.89</v>
      </c>
      <c r="H90" s="6">
        <v>43767</v>
      </c>
      <c r="I90" s="32">
        <v>1662.46</v>
      </c>
      <c r="J90" s="6">
        <v>43774</v>
      </c>
      <c r="K90" s="32">
        <v>23251.99</v>
      </c>
      <c r="L90" s="6">
        <v>43768</v>
      </c>
      <c r="M90" s="32">
        <v>26667.71</v>
      </c>
      <c r="N90" s="6">
        <v>43763</v>
      </c>
      <c r="O90" s="32">
        <v>6841</v>
      </c>
      <c r="P90" s="6">
        <v>43763</v>
      </c>
      <c r="Q90" s="32">
        <v>6252.34</v>
      </c>
      <c r="R90" s="6">
        <v>43774</v>
      </c>
      <c r="S90" s="32">
        <v>40248.230000000003</v>
      </c>
      <c r="T90" s="6">
        <v>43770</v>
      </c>
      <c r="U90" s="32">
        <v>1592.52</v>
      </c>
      <c r="V90" s="6">
        <v>43770</v>
      </c>
      <c r="W90" s="32">
        <v>11399.53</v>
      </c>
      <c r="X90" s="6">
        <v>43763</v>
      </c>
      <c r="Y90" s="32">
        <v>5722.15</v>
      </c>
      <c r="Z90" s="6">
        <v>43766</v>
      </c>
      <c r="AA90" s="32">
        <v>12941.71</v>
      </c>
      <c r="AB90" s="6">
        <v>43773</v>
      </c>
      <c r="AC90" s="32">
        <v>2975.49</v>
      </c>
    </row>
    <row r="91" spans="2:29" x14ac:dyDescent="0.3">
      <c r="B91" s="6">
        <v>43768</v>
      </c>
      <c r="C91" s="32">
        <v>27186.69</v>
      </c>
      <c r="D91" s="6">
        <v>43768</v>
      </c>
      <c r="E91" s="32">
        <v>8303.98</v>
      </c>
      <c r="F91" s="6">
        <v>43768</v>
      </c>
      <c r="G91" s="32">
        <v>3046.77</v>
      </c>
      <c r="H91" s="6">
        <v>43768</v>
      </c>
      <c r="I91" s="32">
        <v>1661.46</v>
      </c>
      <c r="J91" s="6">
        <v>43775</v>
      </c>
      <c r="K91" s="32">
        <v>23303.82</v>
      </c>
      <c r="L91" s="6">
        <v>43769</v>
      </c>
      <c r="M91" s="32">
        <v>26906.720000000001</v>
      </c>
      <c r="N91" s="6">
        <v>43766</v>
      </c>
      <c r="O91" s="32">
        <v>6842.5</v>
      </c>
      <c r="P91" s="6">
        <v>43766</v>
      </c>
      <c r="Q91" s="32">
        <v>6265.38</v>
      </c>
      <c r="R91" s="6">
        <v>43775</v>
      </c>
      <c r="S91" s="32">
        <v>40469.78</v>
      </c>
      <c r="T91" s="6">
        <v>43773</v>
      </c>
      <c r="U91" s="32">
        <v>1622.25</v>
      </c>
      <c r="V91" s="6">
        <v>43773</v>
      </c>
      <c r="W91" s="32">
        <v>11556.85</v>
      </c>
      <c r="X91" s="6">
        <v>43766</v>
      </c>
      <c r="Y91" s="32">
        <v>5730.57</v>
      </c>
      <c r="Z91" s="6">
        <v>43767</v>
      </c>
      <c r="AA91" s="32">
        <v>12939.62</v>
      </c>
      <c r="AB91" s="6">
        <v>43774</v>
      </c>
      <c r="AC91" s="32">
        <v>2991.56</v>
      </c>
    </row>
    <row r="92" spans="2:29" x14ac:dyDescent="0.3">
      <c r="B92" s="6">
        <v>43769</v>
      </c>
      <c r="C92" s="32">
        <v>27046.23</v>
      </c>
      <c r="D92" s="6">
        <v>43769</v>
      </c>
      <c r="E92" s="32">
        <v>8292.36</v>
      </c>
      <c r="F92" s="6">
        <v>43769</v>
      </c>
      <c r="G92" s="32">
        <v>3037.56</v>
      </c>
      <c r="H92" s="6">
        <v>43769</v>
      </c>
      <c r="I92" s="32">
        <v>1651.22</v>
      </c>
      <c r="J92" s="6">
        <v>43776</v>
      </c>
      <c r="K92" s="32">
        <v>23330.32</v>
      </c>
      <c r="L92" s="6">
        <v>43770</v>
      </c>
      <c r="M92" s="32">
        <v>27100.76</v>
      </c>
      <c r="N92" s="6">
        <v>43767</v>
      </c>
      <c r="O92" s="32">
        <v>6848.5</v>
      </c>
      <c r="P92" s="6">
        <v>43767</v>
      </c>
      <c r="Q92" s="32">
        <v>6281.14</v>
      </c>
      <c r="R92" s="6">
        <v>43776</v>
      </c>
      <c r="S92" s="32">
        <v>40653.74</v>
      </c>
      <c r="T92" s="6">
        <v>43774</v>
      </c>
      <c r="U92" s="32">
        <v>1626.87</v>
      </c>
      <c r="V92" s="6">
        <v>43774</v>
      </c>
      <c r="W92" s="32">
        <v>11644.03</v>
      </c>
      <c r="X92" s="6">
        <v>43767</v>
      </c>
      <c r="Y92" s="32">
        <v>5740.14</v>
      </c>
      <c r="Z92" s="6">
        <v>43768</v>
      </c>
      <c r="AA92" s="32">
        <v>12910.23</v>
      </c>
      <c r="AB92" s="6">
        <v>43775</v>
      </c>
      <c r="AC92" s="32">
        <v>2978.6</v>
      </c>
    </row>
    <row r="93" spans="2:29" x14ac:dyDescent="0.3">
      <c r="B93" s="6">
        <v>43770</v>
      </c>
      <c r="C93" s="32">
        <v>27347.360000000001</v>
      </c>
      <c r="D93" s="6">
        <v>43770</v>
      </c>
      <c r="E93" s="32">
        <v>8386.4</v>
      </c>
      <c r="F93" s="6">
        <v>43770</v>
      </c>
      <c r="G93" s="32">
        <v>3066.91</v>
      </c>
      <c r="H93" s="6">
        <v>43770</v>
      </c>
      <c r="I93" s="32">
        <v>1689.93</v>
      </c>
      <c r="J93" s="6">
        <v>43777</v>
      </c>
      <c r="K93" s="32">
        <v>23391.87</v>
      </c>
      <c r="L93" s="6">
        <v>43773</v>
      </c>
      <c r="M93" s="32">
        <v>27547.3</v>
      </c>
      <c r="N93" s="6">
        <v>43768</v>
      </c>
      <c r="O93" s="32">
        <v>6794.7</v>
      </c>
      <c r="P93" s="6">
        <v>43768</v>
      </c>
      <c r="Q93" s="32">
        <v>6295.75</v>
      </c>
      <c r="R93" s="6">
        <v>43777</v>
      </c>
      <c r="S93" s="32">
        <v>40323.61</v>
      </c>
      <c r="T93" s="6">
        <v>43775</v>
      </c>
      <c r="U93" s="32">
        <v>1623.99</v>
      </c>
      <c r="V93" s="6">
        <v>43775</v>
      </c>
      <c r="W93" s="32">
        <v>11653.07</v>
      </c>
      <c r="X93" s="6">
        <v>43768</v>
      </c>
      <c r="Y93" s="32">
        <v>5765.87</v>
      </c>
      <c r="Z93" s="6">
        <v>43769</v>
      </c>
      <c r="AA93" s="32">
        <v>12866.79</v>
      </c>
      <c r="AB93" s="6">
        <v>43776</v>
      </c>
      <c r="AC93" s="32">
        <v>2978.72</v>
      </c>
    </row>
    <row r="94" spans="2:29" x14ac:dyDescent="0.3">
      <c r="B94" s="6">
        <v>43773</v>
      </c>
      <c r="C94" s="32">
        <v>27462.11</v>
      </c>
      <c r="D94" s="6">
        <v>43773</v>
      </c>
      <c r="E94" s="32">
        <v>8433.2000000000007</v>
      </c>
      <c r="F94" s="6">
        <v>43773</v>
      </c>
      <c r="G94" s="32">
        <v>3078.27</v>
      </c>
      <c r="H94" s="6">
        <v>43773</v>
      </c>
      <c r="I94" s="32">
        <v>1726.92</v>
      </c>
      <c r="J94" s="6">
        <v>43780</v>
      </c>
      <c r="K94" s="32">
        <v>23331.84</v>
      </c>
      <c r="L94" s="6">
        <v>43774</v>
      </c>
      <c r="M94" s="32">
        <v>27683.4</v>
      </c>
      <c r="N94" s="6">
        <v>43769</v>
      </c>
      <c r="O94" s="32">
        <v>6772.9</v>
      </c>
      <c r="P94" s="6">
        <v>43769</v>
      </c>
      <c r="Q94" s="32">
        <v>6228.32</v>
      </c>
      <c r="R94" s="6">
        <v>43780</v>
      </c>
      <c r="S94" s="32">
        <v>40345.08</v>
      </c>
      <c r="T94" s="6">
        <v>43776</v>
      </c>
      <c r="U94" s="32">
        <v>1640.88</v>
      </c>
      <c r="V94" s="6">
        <v>43776</v>
      </c>
      <c r="W94" s="32">
        <v>11606.56</v>
      </c>
      <c r="X94" s="6">
        <v>43769</v>
      </c>
      <c r="Y94" s="32">
        <v>5729.86</v>
      </c>
      <c r="Z94" s="6">
        <v>43770</v>
      </c>
      <c r="AA94" s="32">
        <v>12961.05</v>
      </c>
      <c r="AB94" s="6">
        <v>43777</v>
      </c>
      <c r="AC94" s="32">
        <v>2964.19</v>
      </c>
    </row>
    <row r="95" spans="2:29" x14ac:dyDescent="0.3">
      <c r="B95" s="6">
        <v>43774</v>
      </c>
      <c r="C95" s="32">
        <v>27492.63</v>
      </c>
      <c r="D95" s="6">
        <v>43774</v>
      </c>
      <c r="E95" s="32">
        <v>8434.68</v>
      </c>
      <c r="F95" s="6">
        <v>43774</v>
      </c>
      <c r="G95" s="32">
        <v>3074.62</v>
      </c>
      <c r="H95" s="6">
        <v>43774</v>
      </c>
      <c r="I95" s="32">
        <v>1730.15</v>
      </c>
      <c r="J95" s="6">
        <v>43781</v>
      </c>
      <c r="K95" s="32">
        <v>23520.01</v>
      </c>
      <c r="L95" s="6">
        <v>43775</v>
      </c>
      <c r="M95" s="32">
        <v>27688.639999999999</v>
      </c>
      <c r="N95" s="6">
        <v>43770</v>
      </c>
      <c r="O95" s="32">
        <v>6779.1</v>
      </c>
      <c r="P95" s="6">
        <v>43770</v>
      </c>
      <c r="Q95" s="32">
        <v>6207.19</v>
      </c>
      <c r="R95" s="6">
        <v>43782</v>
      </c>
      <c r="S95" s="32">
        <v>40116.06</v>
      </c>
      <c r="T95" s="6">
        <v>43777</v>
      </c>
      <c r="U95" s="32">
        <v>1637.85</v>
      </c>
      <c r="V95" s="6">
        <v>43777</v>
      </c>
      <c r="W95" s="32">
        <v>11579.54</v>
      </c>
      <c r="X95" s="6">
        <v>43770</v>
      </c>
      <c r="Y95" s="32">
        <v>5761.89</v>
      </c>
      <c r="Z95" s="6">
        <v>43773</v>
      </c>
      <c r="AA95" s="32">
        <v>13136.28</v>
      </c>
      <c r="AB95" s="6">
        <v>43780</v>
      </c>
      <c r="AC95" s="32">
        <v>2909.98</v>
      </c>
    </row>
    <row r="96" spans="2:29" x14ac:dyDescent="0.3">
      <c r="B96" s="6">
        <v>43775</v>
      </c>
      <c r="C96" s="32">
        <v>27492.560000000001</v>
      </c>
      <c r="D96" s="6">
        <v>43775</v>
      </c>
      <c r="E96" s="32">
        <v>8410.6299999999992</v>
      </c>
      <c r="F96" s="6">
        <v>43775</v>
      </c>
      <c r="G96" s="32">
        <v>3076.78</v>
      </c>
      <c r="H96" s="6">
        <v>43775</v>
      </c>
      <c r="I96" s="32">
        <v>1715.67</v>
      </c>
      <c r="J96" s="6">
        <v>43782</v>
      </c>
      <c r="K96" s="32">
        <v>23319.87</v>
      </c>
      <c r="L96" s="6">
        <v>43776</v>
      </c>
      <c r="M96" s="32">
        <v>27847.23</v>
      </c>
      <c r="N96" s="6">
        <v>43773</v>
      </c>
      <c r="O96" s="32">
        <v>6799.8</v>
      </c>
      <c r="P96" s="6">
        <v>43773</v>
      </c>
      <c r="Q96" s="32">
        <v>6180.34</v>
      </c>
      <c r="R96" s="6">
        <v>43783</v>
      </c>
      <c r="S96" s="32">
        <v>40286.480000000003</v>
      </c>
      <c r="T96" s="6">
        <v>43780</v>
      </c>
      <c r="U96" s="32">
        <v>1622.12</v>
      </c>
      <c r="V96" s="6">
        <v>43780</v>
      </c>
      <c r="W96" s="32">
        <v>11427.28</v>
      </c>
      <c r="X96" s="6">
        <v>43773</v>
      </c>
      <c r="Y96" s="32">
        <v>5824.3</v>
      </c>
      <c r="Z96" s="6">
        <v>43774</v>
      </c>
      <c r="AA96" s="32">
        <v>13148.5</v>
      </c>
      <c r="AB96" s="6">
        <v>43781</v>
      </c>
      <c r="AC96" s="32">
        <v>2914.82</v>
      </c>
    </row>
    <row r="97" spans="2:29" x14ac:dyDescent="0.3">
      <c r="B97" s="6">
        <v>43776</v>
      </c>
      <c r="C97" s="32">
        <v>27674.799999999999</v>
      </c>
      <c r="D97" s="6">
        <v>43776</v>
      </c>
      <c r="E97" s="32">
        <v>8434.52</v>
      </c>
      <c r="F97" s="6">
        <v>43776</v>
      </c>
      <c r="G97" s="32">
        <v>3085.18</v>
      </c>
      <c r="H97" s="6">
        <v>43776</v>
      </c>
      <c r="I97" s="32">
        <v>1727.68</v>
      </c>
      <c r="J97" s="6">
        <v>43783</v>
      </c>
      <c r="K97" s="32">
        <v>23141.55</v>
      </c>
      <c r="L97" s="6">
        <v>43777</v>
      </c>
      <c r="M97" s="32">
        <v>27651.14</v>
      </c>
      <c r="N97" s="6">
        <v>43774</v>
      </c>
      <c r="O97" s="32">
        <v>6811.6</v>
      </c>
      <c r="P97" s="6">
        <v>43774</v>
      </c>
      <c r="Q97" s="32">
        <v>6264.15</v>
      </c>
      <c r="R97" s="6">
        <v>43784</v>
      </c>
      <c r="S97" s="32">
        <v>40356.69</v>
      </c>
      <c r="T97" s="6">
        <v>43781</v>
      </c>
      <c r="U97" s="32">
        <v>1626.2</v>
      </c>
      <c r="V97" s="6">
        <v>43781</v>
      </c>
      <c r="W97" s="32">
        <v>11520.37</v>
      </c>
      <c r="X97" s="6">
        <v>43774</v>
      </c>
      <c r="Y97" s="32">
        <v>5846.89</v>
      </c>
      <c r="Z97" s="6">
        <v>43775</v>
      </c>
      <c r="AA97" s="32">
        <v>13179.89</v>
      </c>
      <c r="AB97" s="6">
        <v>43782</v>
      </c>
      <c r="AC97" s="32">
        <v>2905.24</v>
      </c>
    </row>
    <row r="98" spans="2:29" x14ac:dyDescent="0.3">
      <c r="B98" s="6">
        <v>43777</v>
      </c>
      <c r="C98" s="32">
        <v>27681.24</v>
      </c>
      <c r="D98" s="6">
        <v>43777</v>
      </c>
      <c r="E98" s="32">
        <v>8475.31</v>
      </c>
      <c r="F98" s="6">
        <v>43777</v>
      </c>
      <c r="G98" s="32">
        <v>3093.08</v>
      </c>
      <c r="H98" s="6">
        <v>43777</v>
      </c>
      <c r="I98" s="32">
        <v>1736.78</v>
      </c>
      <c r="J98" s="6">
        <v>43784</v>
      </c>
      <c r="K98" s="32">
        <v>23303.32</v>
      </c>
      <c r="L98" s="6">
        <v>43780</v>
      </c>
      <c r="M98" s="32">
        <v>26926.55</v>
      </c>
      <c r="N98" s="6">
        <v>43775</v>
      </c>
      <c r="O98" s="32">
        <v>6773.2</v>
      </c>
      <c r="P98" s="6">
        <v>43775</v>
      </c>
      <c r="Q98" s="32">
        <v>6217.55</v>
      </c>
      <c r="R98" s="6">
        <v>43787</v>
      </c>
      <c r="S98" s="32">
        <v>40284.19</v>
      </c>
      <c r="T98" s="6">
        <v>43782</v>
      </c>
      <c r="U98" s="32">
        <v>1615.14</v>
      </c>
      <c r="V98" s="6">
        <v>43782</v>
      </c>
      <c r="W98" s="32">
        <v>11467.83</v>
      </c>
      <c r="X98" s="6">
        <v>43775</v>
      </c>
      <c r="Y98" s="32">
        <v>5866.74</v>
      </c>
      <c r="Z98" s="6">
        <v>43776</v>
      </c>
      <c r="AA98" s="32">
        <v>13289.46</v>
      </c>
      <c r="AB98" s="6">
        <v>43783</v>
      </c>
      <c r="AC98" s="32">
        <v>2909.87</v>
      </c>
    </row>
    <row r="99" spans="2:29" x14ac:dyDescent="0.3">
      <c r="B99" s="6">
        <v>43780</v>
      </c>
      <c r="C99" s="32">
        <v>27691.49</v>
      </c>
      <c r="D99" s="6">
        <v>43780</v>
      </c>
      <c r="E99" s="32">
        <v>8464.2800000000007</v>
      </c>
      <c r="F99" s="6">
        <v>43780</v>
      </c>
      <c r="G99" s="32">
        <v>3087.01</v>
      </c>
      <c r="H99" s="6">
        <v>43780</v>
      </c>
      <c r="I99" s="32">
        <v>1727.59</v>
      </c>
      <c r="J99" s="6">
        <v>43787</v>
      </c>
      <c r="K99" s="32">
        <v>23416.76</v>
      </c>
      <c r="L99" s="6">
        <v>43781</v>
      </c>
      <c r="M99" s="32">
        <v>27065.279999999999</v>
      </c>
      <c r="N99" s="6">
        <v>43776</v>
      </c>
      <c r="O99" s="32">
        <v>6836.9</v>
      </c>
      <c r="P99" s="6">
        <v>43776</v>
      </c>
      <c r="Q99" s="32">
        <v>6165.63</v>
      </c>
      <c r="R99" s="6">
        <v>43788</v>
      </c>
      <c r="S99" s="32">
        <v>40469.699999999997</v>
      </c>
      <c r="T99" s="6">
        <v>43783</v>
      </c>
      <c r="U99" s="32">
        <v>1609.47</v>
      </c>
      <c r="V99" s="6">
        <v>43783</v>
      </c>
      <c r="W99" s="32">
        <v>11450.42</v>
      </c>
      <c r="X99" s="6">
        <v>43776</v>
      </c>
      <c r="Y99" s="32">
        <v>5890.99</v>
      </c>
      <c r="Z99" s="6">
        <v>43777</v>
      </c>
      <c r="AA99" s="32">
        <v>13228.56</v>
      </c>
      <c r="AB99" s="6">
        <v>43784</v>
      </c>
      <c r="AC99" s="32">
        <v>2891.34</v>
      </c>
    </row>
    <row r="100" spans="2:29" x14ac:dyDescent="0.3">
      <c r="B100" s="6">
        <v>43781</v>
      </c>
      <c r="C100" s="32">
        <v>27691.49</v>
      </c>
      <c r="D100" s="6">
        <v>43781</v>
      </c>
      <c r="E100" s="32">
        <v>8486.09</v>
      </c>
      <c r="F100" s="6">
        <v>43781</v>
      </c>
      <c r="G100" s="32">
        <v>3091.84</v>
      </c>
      <c r="H100" s="6">
        <v>43781</v>
      </c>
      <c r="I100" s="32">
        <v>1732.42</v>
      </c>
      <c r="J100" s="6">
        <v>43788</v>
      </c>
      <c r="K100" s="32">
        <v>23292.65</v>
      </c>
      <c r="L100" s="6">
        <v>43782</v>
      </c>
      <c r="M100" s="32">
        <v>26571.46</v>
      </c>
      <c r="N100" s="6">
        <v>43777</v>
      </c>
      <c r="O100" s="32">
        <v>6833.2</v>
      </c>
      <c r="P100" s="6">
        <v>43777</v>
      </c>
      <c r="Q100" s="32">
        <v>6177.98</v>
      </c>
      <c r="R100" s="6">
        <v>43789</v>
      </c>
      <c r="S100" s="32">
        <v>40651.64</v>
      </c>
      <c r="T100" s="6">
        <v>43784</v>
      </c>
      <c r="U100" s="32">
        <v>1602.23</v>
      </c>
      <c r="V100" s="6">
        <v>43784</v>
      </c>
      <c r="W100" s="32">
        <v>11525.6</v>
      </c>
      <c r="X100" s="6">
        <v>43777</v>
      </c>
      <c r="Y100" s="32">
        <v>5889.7</v>
      </c>
      <c r="Z100" s="6">
        <v>43780</v>
      </c>
      <c r="AA100" s="32">
        <v>13198.37</v>
      </c>
      <c r="AB100" s="6">
        <v>43787</v>
      </c>
      <c r="AC100" s="32">
        <v>2933.99</v>
      </c>
    </row>
    <row r="101" spans="2:29" x14ac:dyDescent="0.3">
      <c r="B101" s="6">
        <v>43782</v>
      </c>
      <c r="C101" s="32">
        <v>27783.59</v>
      </c>
      <c r="D101" s="6">
        <v>43782</v>
      </c>
      <c r="E101" s="32">
        <v>8482.1</v>
      </c>
      <c r="F101" s="6">
        <v>43782</v>
      </c>
      <c r="G101" s="32">
        <v>3094.04</v>
      </c>
      <c r="H101" s="6">
        <v>43782</v>
      </c>
      <c r="I101" s="32">
        <v>1732.86</v>
      </c>
      <c r="J101" s="6">
        <v>43789</v>
      </c>
      <c r="K101" s="32">
        <v>23148.57</v>
      </c>
      <c r="L101" s="6">
        <v>43783</v>
      </c>
      <c r="M101" s="32">
        <v>26323.69</v>
      </c>
      <c r="N101" s="6">
        <v>43780</v>
      </c>
      <c r="O101" s="32">
        <v>6877</v>
      </c>
      <c r="P101" s="6">
        <v>43780</v>
      </c>
      <c r="Q101" s="32">
        <v>6148.74</v>
      </c>
      <c r="R101" s="6">
        <v>43790</v>
      </c>
      <c r="S101" s="32">
        <v>40575.17</v>
      </c>
      <c r="T101" s="6">
        <v>43787</v>
      </c>
      <c r="U101" s="32">
        <v>1608</v>
      </c>
      <c r="V101" s="6">
        <v>43787</v>
      </c>
      <c r="W101" s="32">
        <v>11599.78</v>
      </c>
      <c r="X101" s="6">
        <v>43780</v>
      </c>
      <c r="Y101" s="32">
        <v>5893.82</v>
      </c>
      <c r="Z101" s="6">
        <v>43781</v>
      </c>
      <c r="AA101" s="32">
        <v>13283.51</v>
      </c>
      <c r="AB101" s="6">
        <v>43788</v>
      </c>
      <c r="AC101" s="32">
        <v>2911.05</v>
      </c>
    </row>
    <row r="102" spans="2:29" x14ac:dyDescent="0.3">
      <c r="B102" s="6">
        <v>43783</v>
      </c>
      <c r="C102" s="32">
        <v>27781.96</v>
      </c>
      <c r="D102" s="6">
        <v>43783</v>
      </c>
      <c r="E102" s="32">
        <v>8479.02</v>
      </c>
      <c r="F102" s="6">
        <v>43783</v>
      </c>
      <c r="G102" s="32">
        <v>3096.63</v>
      </c>
      <c r="H102" s="6">
        <v>43783</v>
      </c>
      <c r="I102" s="32">
        <v>1727.59</v>
      </c>
      <c r="J102" s="6">
        <v>43790</v>
      </c>
      <c r="K102" s="32">
        <v>23038.58</v>
      </c>
      <c r="L102" s="6">
        <v>43784</v>
      </c>
      <c r="M102" s="32">
        <v>26326.66</v>
      </c>
      <c r="N102" s="6">
        <v>43781</v>
      </c>
      <c r="O102" s="32">
        <v>6857.1</v>
      </c>
      <c r="P102" s="6">
        <v>43781</v>
      </c>
      <c r="Q102" s="32">
        <v>6180.99</v>
      </c>
      <c r="R102" s="6">
        <v>43791</v>
      </c>
      <c r="S102" s="32">
        <v>40359.410000000003</v>
      </c>
      <c r="T102" s="6">
        <v>43788</v>
      </c>
      <c r="U102" s="32">
        <v>1607.25</v>
      </c>
      <c r="V102" s="6">
        <v>43788</v>
      </c>
      <c r="W102" s="32">
        <v>11656.4</v>
      </c>
      <c r="X102" s="6">
        <v>43781</v>
      </c>
      <c r="Y102" s="32">
        <v>5919.75</v>
      </c>
      <c r="Z102" s="6">
        <v>43782</v>
      </c>
      <c r="AA102" s="32">
        <v>13230.07</v>
      </c>
      <c r="AB102" s="6">
        <v>43789</v>
      </c>
      <c r="AC102" s="32">
        <v>2903.64</v>
      </c>
    </row>
    <row r="103" spans="2:29" x14ac:dyDescent="0.3">
      <c r="B103" s="6">
        <v>43784</v>
      </c>
      <c r="C103" s="32">
        <v>28004.89</v>
      </c>
      <c r="D103" s="6">
        <v>43784</v>
      </c>
      <c r="E103" s="32">
        <v>8540.83</v>
      </c>
      <c r="F103" s="6">
        <v>43784</v>
      </c>
      <c r="G103" s="32">
        <v>3120.46</v>
      </c>
      <c r="H103" s="6">
        <v>43784</v>
      </c>
      <c r="I103" s="32">
        <v>1742.93</v>
      </c>
      <c r="J103" s="6">
        <v>43791</v>
      </c>
      <c r="K103" s="32">
        <v>23112.880000000001</v>
      </c>
      <c r="L103" s="6">
        <v>43787</v>
      </c>
      <c r="M103" s="32">
        <v>26681.09</v>
      </c>
      <c r="N103" s="6">
        <v>43782</v>
      </c>
      <c r="O103" s="32">
        <v>6805.6</v>
      </c>
      <c r="P103" s="6">
        <v>43782</v>
      </c>
      <c r="Q103" s="32">
        <v>6142.5</v>
      </c>
      <c r="R103" s="6">
        <v>43794</v>
      </c>
      <c r="S103" s="32">
        <v>40889.230000000003</v>
      </c>
      <c r="T103" s="6">
        <v>43789</v>
      </c>
      <c r="U103" s="32">
        <v>1596.83</v>
      </c>
      <c r="V103" s="6">
        <v>43789</v>
      </c>
      <c r="W103" s="32">
        <v>11631.2</v>
      </c>
      <c r="X103" s="6">
        <v>43782</v>
      </c>
      <c r="Y103" s="32">
        <v>5907.09</v>
      </c>
      <c r="Z103" s="6">
        <v>43783</v>
      </c>
      <c r="AA103" s="32">
        <v>13180.23</v>
      </c>
      <c r="AB103" s="6">
        <v>43790</v>
      </c>
      <c r="AC103" s="32">
        <v>2903.64</v>
      </c>
    </row>
    <row r="104" spans="2:29" x14ac:dyDescent="0.3">
      <c r="B104" s="6">
        <v>43787</v>
      </c>
      <c r="C104" s="32">
        <v>28036.22</v>
      </c>
      <c r="D104" s="6">
        <v>43787</v>
      </c>
      <c r="E104" s="32">
        <v>8549.94</v>
      </c>
      <c r="F104" s="6">
        <v>43787</v>
      </c>
      <c r="G104" s="32">
        <v>3122.03</v>
      </c>
      <c r="H104" s="6">
        <v>43787</v>
      </c>
      <c r="I104" s="32">
        <v>1738.78</v>
      </c>
      <c r="J104" s="6">
        <v>43794</v>
      </c>
      <c r="K104" s="32">
        <v>23292.81</v>
      </c>
      <c r="L104" s="6">
        <v>43788</v>
      </c>
      <c r="M104" s="32">
        <v>27093.8</v>
      </c>
      <c r="N104" s="6">
        <v>43783</v>
      </c>
      <c r="O104" s="32">
        <v>6840.8</v>
      </c>
      <c r="P104" s="6">
        <v>43783</v>
      </c>
      <c r="Q104" s="32">
        <v>6098.95</v>
      </c>
      <c r="R104" s="6">
        <v>43795</v>
      </c>
      <c r="S104" s="32">
        <v>40821.300000000003</v>
      </c>
      <c r="T104" s="6">
        <v>43790</v>
      </c>
      <c r="U104" s="32">
        <v>1591.86</v>
      </c>
      <c r="V104" s="6">
        <v>43790</v>
      </c>
      <c r="W104" s="32">
        <v>11558.27</v>
      </c>
      <c r="X104" s="6">
        <v>43783</v>
      </c>
      <c r="Y104" s="32">
        <v>5901.08</v>
      </c>
      <c r="Z104" s="6">
        <v>43784</v>
      </c>
      <c r="AA104" s="32">
        <v>13241.75</v>
      </c>
      <c r="AB104" s="6">
        <v>43791</v>
      </c>
      <c r="AC104" s="32">
        <v>2885.29</v>
      </c>
    </row>
    <row r="105" spans="2:29" x14ac:dyDescent="0.3">
      <c r="B105" s="6">
        <v>43788</v>
      </c>
      <c r="C105" s="32">
        <v>27934.02</v>
      </c>
      <c r="D105" s="6">
        <v>43788</v>
      </c>
      <c r="E105" s="32">
        <v>8570.66</v>
      </c>
      <c r="F105" s="6">
        <v>43788</v>
      </c>
      <c r="G105" s="32">
        <v>3120.18</v>
      </c>
      <c r="H105" s="6">
        <v>43788</v>
      </c>
      <c r="I105" s="32">
        <v>1730.5</v>
      </c>
      <c r="J105" s="6">
        <v>43795</v>
      </c>
      <c r="K105" s="32">
        <v>23373.32</v>
      </c>
      <c r="L105" s="6">
        <v>43789</v>
      </c>
      <c r="M105" s="32">
        <v>26889.61</v>
      </c>
      <c r="N105" s="6">
        <v>43784</v>
      </c>
      <c r="O105" s="32">
        <v>6898.9</v>
      </c>
      <c r="P105" s="6">
        <v>43784</v>
      </c>
      <c r="Q105" s="32">
        <v>6128.34</v>
      </c>
      <c r="R105" s="6">
        <v>43796</v>
      </c>
      <c r="S105" s="32">
        <v>41020.61</v>
      </c>
      <c r="T105" s="6">
        <v>43791</v>
      </c>
      <c r="U105" s="32">
        <v>1597.72</v>
      </c>
      <c r="V105" s="6">
        <v>43791</v>
      </c>
      <c r="W105" s="32">
        <v>11566.8</v>
      </c>
      <c r="X105" s="6">
        <v>43784</v>
      </c>
      <c r="Y105" s="32">
        <v>5939.27</v>
      </c>
      <c r="Z105" s="6">
        <v>43787</v>
      </c>
      <c r="AA105" s="32">
        <v>13207.01</v>
      </c>
      <c r="AB105" s="6">
        <v>43794</v>
      </c>
      <c r="AC105" s="32">
        <v>2906.17</v>
      </c>
    </row>
    <row r="106" spans="2:29" x14ac:dyDescent="0.3">
      <c r="B106" s="6">
        <v>43789</v>
      </c>
      <c r="C106" s="32">
        <v>27821.09</v>
      </c>
      <c r="D106" s="6">
        <v>43789</v>
      </c>
      <c r="E106" s="32">
        <v>8526.73</v>
      </c>
      <c r="F106" s="6">
        <v>43789</v>
      </c>
      <c r="G106" s="32">
        <v>3108.46</v>
      </c>
      <c r="H106" s="6">
        <v>43789</v>
      </c>
      <c r="I106" s="32">
        <v>1710.14</v>
      </c>
      <c r="J106" s="6">
        <v>43796</v>
      </c>
      <c r="K106" s="32">
        <v>23437.77</v>
      </c>
      <c r="L106" s="6">
        <v>43790</v>
      </c>
      <c r="M106" s="32">
        <v>26466.880000000001</v>
      </c>
      <c r="N106" s="6">
        <v>43787</v>
      </c>
      <c r="O106" s="32">
        <v>6871.7</v>
      </c>
      <c r="P106" s="6">
        <v>43787</v>
      </c>
      <c r="Q106" s="32">
        <v>6122.63</v>
      </c>
      <c r="R106" s="6">
        <v>43797</v>
      </c>
      <c r="S106" s="32">
        <v>41130.17</v>
      </c>
      <c r="T106" s="6">
        <v>43794</v>
      </c>
      <c r="U106" s="32">
        <v>1614.8</v>
      </c>
      <c r="V106" s="6">
        <v>43794</v>
      </c>
      <c r="W106" s="32">
        <v>11561.58</v>
      </c>
      <c r="X106" s="6">
        <v>43787</v>
      </c>
      <c r="Y106" s="32">
        <v>5929.79</v>
      </c>
      <c r="Z106" s="6">
        <v>43788</v>
      </c>
      <c r="AA106" s="32">
        <v>13221.12</v>
      </c>
      <c r="AB106" s="6">
        <v>43795</v>
      </c>
      <c r="AC106" s="32">
        <v>2907.06</v>
      </c>
    </row>
    <row r="107" spans="2:29" x14ac:dyDescent="0.3">
      <c r="B107" s="6">
        <v>43790</v>
      </c>
      <c r="C107" s="32">
        <v>27766.29</v>
      </c>
      <c r="D107" s="6">
        <v>43790</v>
      </c>
      <c r="E107" s="32">
        <v>8506.2099999999991</v>
      </c>
      <c r="F107" s="6">
        <v>43790</v>
      </c>
      <c r="G107" s="32">
        <v>3103.54</v>
      </c>
      <c r="H107" s="6">
        <v>43790</v>
      </c>
      <c r="I107" s="32">
        <v>1690.83</v>
      </c>
      <c r="J107" s="6">
        <v>43797</v>
      </c>
      <c r="K107" s="32">
        <v>23409.14</v>
      </c>
      <c r="L107" s="6">
        <v>43791</v>
      </c>
      <c r="M107" s="32">
        <v>26595.08</v>
      </c>
      <c r="N107" s="6">
        <v>43788</v>
      </c>
      <c r="O107" s="32">
        <v>6914.1</v>
      </c>
      <c r="P107" s="6">
        <v>43788</v>
      </c>
      <c r="Q107" s="32">
        <v>6152.09</v>
      </c>
      <c r="R107" s="6">
        <v>43798</v>
      </c>
      <c r="S107" s="32">
        <v>40793.81</v>
      </c>
      <c r="T107" s="6">
        <v>43795</v>
      </c>
      <c r="U107" s="32">
        <v>1609.38</v>
      </c>
      <c r="V107" s="6">
        <v>43795</v>
      </c>
      <c r="W107" s="32">
        <v>11576.82</v>
      </c>
      <c r="X107" s="6">
        <v>43788</v>
      </c>
      <c r="Y107" s="32">
        <v>5909.05</v>
      </c>
      <c r="Z107" s="6">
        <v>43789</v>
      </c>
      <c r="AA107" s="32">
        <v>13158.14</v>
      </c>
      <c r="AB107" s="6">
        <v>43796</v>
      </c>
      <c r="AC107" s="32">
        <v>2903.2</v>
      </c>
    </row>
    <row r="108" spans="2:29" x14ac:dyDescent="0.3">
      <c r="B108" s="6">
        <v>43791</v>
      </c>
      <c r="C108" s="32">
        <v>27875.62</v>
      </c>
      <c r="D108" s="6">
        <v>43791</v>
      </c>
      <c r="E108" s="32">
        <v>8519.8799999999992</v>
      </c>
      <c r="F108" s="6">
        <v>43791</v>
      </c>
      <c r="G108" s="32">
        <v>3110.29</v>
      </c>
      <c r="H108" s="6">
        <v>43791</v>
      </c>
      <c r="I108" s="32">
        <v>1690.79</v>
      </c>
      <c r="J108" s="6">
        <v>43798</v>
      </c>
      <c r="K108" s="32">
        <v>23293.91</v>
      </c>
      <c r="L108" s="6">
        <v>43794</v>
      </c>
      <c r="M108" s="32">
        <v>26993.040000000001</v>
      </c>
      <c r="N108" s="6">
        <v>43789</v>
      </c>
      <c r="O108" s="32">
        <v>6828.3</v>
      </c>
      <c r="P108" s="6">
        <v>43789</v>
      </c>
      <c r="Q108" s="32">
        <v>6155.11</v>
      </c>
      <c r="R108" s="6">
        <v>43801</v>
      </c>
      <c r="S108" s="32">
        <v>40802.17</v>
      </c>
      <c r="T108" s="6">
        <v>43796</v>
      </c>
      <c r="U108" s="32">
        <v>1607.27</v>
      </c>
      <c r="V108" s="6">
        <v>43796</v>
      </c>
      <c r="W108" s="32">
        <v>11647.46</v>
      </c>
      <c r="X108" s="6">
        <v>43789</v>
      </c>
      <c r="Y108" s="32">
        <v>5894.03</v>
      </c>
      <c r="Z108" s="6">
        <v>43790</v>
      </c>
      <c r="AA108" s="32">
        <v>13137.7</v>
      </c>
      <c r="AB108" s="6">
        <v>43797</v>
      </c>
      <c r="AC108" s="32">
        <v>2889.69</v>
      </c>
    </row>
    <row r="109" spans="2:29" x14ac:dyDescent="0.3">
      <c r="B109" s="6">
        <v>43794</v>
      </c>
      <c r="C109" s="32">
        <v>28066.47</v>
      </c>
      <c r="D109" s="6">
        <v>43794</v>
      </c>
      <c r="E109" s="32">
        <v>8632.49</v>
      </c>
      <c r="F109" s="6">
        <v>43794</v>
      </c>
      <c r="G109" s="32">
        <v>3133.64</v>
      </c>
      <c r="H109" s="6">
        <v>43794</v>
      </c>
      <c r="I109" s="32">
        <v>1731.95</v>
      </c>
      <c r="J109" s="6">
        <v>43801</v>
      </c>
      <c r="K109" s="32">
        <v>23529.5</v>
      </c>
      <c r="L109" s="6">
        <v>43795</v>
      </c>
      <c r="M109" s="32">
        <v>26913.919999999998</v>
      </c>
      <c r="N109" s="6">
        <v>43790</v>
      </c>
      <c r="O109" s="32">
        <v>6777.7</v>
      </c>
      <c r="P109" s="6">
        <v>43790</v>
      </c>
      <c r="Q109" s="32">
        <v>6117.36</v>
      </c>
      <c r="R109" s="6">
        <v>43802</v>
      </c>
      <c r="S109" s="32">
        <v>40675.449999999997</v>
      </c>
      <c r="T109" s="6">
        <v>43797</v>
      </c>
      <c r="U109" s="32">
        <v>1597.68</v>
      </c>
      <c r="V109" s="6">
        <v>43797</v>
      </c>
      <c r="W109" s="32">
        <v>11617.08</v>
      </c>
      <c r="X109" s="6">
        <v>43790</v>
      </c>
      <c r="Y109" s="32">
        <v>5881.21</v>
      </c>
      <c r="Z109" s="6">
        <v>43791</v>
      </c>
      <c r="AA109" s="32">
        <v>13163.88</v>
      </c>
      <c r="AB109" s="6">
        <v>43798</v>
      </c>
      <c r="AC109" s="32">
        <v>2871.98</v>
      </c>
    </row>
    <row r="110" spans="2:29" x14ac:dyDescent="0.3">
      <c r="B110" s="6">
        <v>43795</v>
      </c>
      <c r="C110" s="32">
        <v>28121.68</v>
      </c>
      <c r="D110" s="6">
        <v>43795</v>
      </c>
      <c r="E110" s="32">
        <v>8647.93</v>
      </c>
      <c r="F110" s="6">
        <v>43795</v>
      </c>
      <c r="G110" s="32">
        <v>3140.52</v>
      </c>
      <c r="H110" s="6">
        <v>43795</v>
      </c>
      <c r="I110" s="32">
        <v>1723.26</v>
      </c>
      <c r="J110" s="6">
        <v>43802</v>
      </c>
      <c r="K110" s="32">
        <v>23379.81</v>
      </c>
      <c r="L110" s="6">
        <v>43796</v>
      </c>
      <c r="M110" s="32">
        <v>26954</v>
      </c>
      <c r="N110" s="6">
        <v>43791</v>
      </c>
      <c r="O110" s="32">
        <v>6816.5</v>
      </c>
      <c r="P110" s="6">
        <v>43791</v>
      </c>
      <c r="Q110" s="32">
        <v>6100.24</v>
      </c>
      <c r="R110" s="6">
        <v>43803</v>
      </c>
      <c r="S110" s="32">
        <v>40850.29</v>
      </c>
      <c r="T110" s="6">
        <v>43798</v>
      </c>
      <c r="U110" s="32">
        <v>1590.59</v>
      </c>
      <c r="V110" s="6">
        <v>43798</v>
      </c>
      <c r="W110" s="32">
        <v>11489.57</v>
      </c>
      <c r="X110" s="6">
        <v>43791</v>
      </c>
      <c r="Y110" s="32">
        <v>5893.13</v>
      </c>
      <c r="Z110" s="6">
        <v>43794</v>
      </c>
      <c r="AA110" s="32">
        <v>13246.45</v>
      </c>
      <c r="AB110" s="6">
        <v>43801</v>
      </c>
      <c r="AC110" s="32">
        <v>2875.81</v>
      </c>
    </row>
    <row r="111" spans="2:29" x14ac:dyDescent="0.3">
      <c r="B111" s="6">
        <v>43796</v>
      </c>
      <c r="C111" s="32">
        <v>28164</v>
      </c>
      <c r="D111" s="6">
        <v>43796</v>
      </c>
      <c r="E111" s="32">
        <v>8705.18</v>
      </c>
      <c r="F111" s="6">
        <v>43796</v>
      </c>
      <c r="G111" s="32">
        <v>3153.63</v>
      </c>
      <c r="H111" s="6">
        <v>43796</v>
      </c>
      <c r="I111" s="32">
        <v>1735.91</v>
      </c>
      <c r="J111" s="6">
        <v>43803</v>
      </c>
      <c r="K111" s="32">
        <v>23135.23</v>
      </c>
      <c r="L111" s="6">
        <v>43797</v>
      </c>
      <c r="M111" s="32">
        <v>26893.73</v>
      </c>
      <c r="N111" s="6">
        <v>43794</v>
      </c>
      <c r="O111" s="32">
        <v>6835.6</v>
      </c>
      <c r="P111" s="6">
        <v>43794</v>
      </c>
      <c r="Q111" s="32">
        <v>6070.76</v>
      </c>
      <c r="R111" s="6">
        <v>43804</v>
      </c>
      <c r="S111" s="32">
        <v>40779.589999999997</v>
      </c>
      <c r="T111" s="6">
        <v>43801</v>
      </c>
      <c r="U111" s="32">
        <v>1569.53</v>
      </c>
      <c r="V111" s="6">
        <v>43801</v>
      </c>
      <c r="W111" s="32">
        <v>11502.83</v>
      </c>
      <c r="X111" s="6">
        <v>43794</v>
      </c>
      <c r="Y111" s="32">
        <v>5924.86</v>
      </c>
      <c r="Z111" s="6">
        <v>43795</v>
      </c>
      <c r="AA111" s="32">
        <v>13236.42</v>
      </c>
      <c r="AB111" s="6">
        <v>43802</v>
      </c>
      <c r="AC111" s="32">
        <v>2884.7</v>
      </c>
    </row>
    <row r="112" spans="2:29" s="53" customFormat="1" x14ac:dyDescent="0.3">
      <c r="B112" s="6">
        <v>43798</v>
      </c>
      <c r="C112" s="32">
        <v>28051.41</v>
      </c>
      <c r="D112" s="6">
        <v>43798</v>
      </c>
      <c r="E112" s="32">
        <v>8665.4699999999993</v>
      </c>
      <c r="F112" s="6">
        <v>43798</v>
      </c>
      <c r="G112" s="32">
        <v>3140.98</v>
      </c>
      <c r="H112" s="6">
        <v>43798</v>
      </c>
      <c r="I112" s="32">
        <v>1716.84</v>
      </c>
      <c r="J112" s="6">
        <v>43804</v>
      </c>
      <c r="K112" s="32">
        <v>23300.09</v>
      </c>
      <c r="L112" s="6">
        <v>43798</v>
      </c>
      <c r="M112" s="32">
        <v>26346.49</v>
      </c>
      <c r="N112" s="6">
        <v>43795</v>
      </c>
      <c r="O112" s="32">
        <v>6889.8</v>
      </c>
      <c r="P112" s="6">
        <v>43795</v>
      </c>
      <c r="Q112" s="32">
        <v>6026.19</v>
      </c>
      <c r="R112" s="6">
        <v>43805</v>
      </c>
      <c r="S112" s="32">
        <v>40445.15</v>
      </c>
      <c r="T112" s="6">
        <v>43802</v>
      </c>
      <c r="U112" s="32">
        <v>1567.63</v>
      </c>
      <c r="V112" s="6">
        <v>43802</v>
      </c>
      <c r="W112" s="32">
        <v>11531.58</v>
      </c>
      <c r="X112" s="6">
        <v>43795</v>
      </c>
      <c r="Y112" s="32">
        <v>5929.62</v>
      </c>
      <c r="Z112" s="6">
        <v>43796</v>
      </c>
      <c r="AA112" s="32">
        <v>13287.07</v>
      </c>
      <c r="AB112" s="6">
        <v>43803</v>
      </c>
      <c r="AC112" s="32">
        <v>2878.12</v>
      </c>
    </row>
    <row r="113" spans="2:29" s="53" customFormat="1" x14ac:dyDescent="0.3">
      <c r="B113" s="6">
        <v>43801</v>
      </c>
      <c r="C113" s="32">
        <v>27783.040000000001</v>
      </c>
      <c r="D113" s="6">
        <v>43801</v>
      </c>
      <c r="E113" s="32">
        <v>8567.99</v>
      </c>
      <c r="F113" s="6">
        <v>43801</v>
      </c>
      <c r="G113" s="32">
        <v>3113.87</v>
      </c>
      <c r="H113" s="6">
        <v>43801</v>
      </c>
      <c r="I113" s="32">
        <v>1691.75</v>
      </c>
      <c r="J113" s="6">
        <v>43805</v>
      </c>
      <c r="K113" s="32">
        <v>23354.400000000001</v>
      </c>
      <c r="L113" s="6">
        <v>43801</v>
      </c>
      <c r="M113" s="32">
        <v>26444.720000000001</v>
      </c>
      <c r="N113" s="6">
        <v>43796</v>
      </c>
      <c r="O113" s="32">
        <v>6950.6</v>
      </c>
      <c r="P113" s="6">
        <v>43796</v>
      </c>
      <c r="Q113" s="32">
        <v>6023.04</v>
      </c>
      <c r="R113" s="6">
        <v>43808</v>
      </c>
      <c r="S113" s="32">
        <v>40487.43</v>
      </c>
      <c r="T113" s="6">
        <v>43803</v>
      </c>
      <c r="U113" s="32">
        <v>1565.45</v>
      </c>
      <c r="V113" s="6">
        <v>43803</v>
      </c>
      <c r="W113" s="32">
        <v>11510.47</v>
      </c>
      <c r="X113" s="6">
        <v>43796</v>
      </c>
      <c r="Y113" s="32">
        <v>5926.84</v>
      </c>
      <c r="Z113" s="6">
        <v>43797</v>
      </c>
      <c r="AA113" s="32">
        <v>13245.58</v>
      </c>
      <c r="AB113" s="6">
        <v>43804</v>
      </c>
      <c r="AC113" s="32">
        <v>2899.47</v>
      </c>
    </row>
    <row r="114" spans="2:29" s="53" customFormat="1" x14ac:dyDescent="0.3">
      <c r="B114" s="6">
        <v>43802</v>
      </c>
      <c r="C114" s="32">
        <v>27502.81</v>
      </c>
      <c r="D114" s="6">
        <v>43802</v>
      </c>
      <c r="E114" s="32">
        <v>8520.65</v>
      </c>
      <c r="F114" s="6">
        <v>43802</v>
      </c>
      <c r="G114" s="32">
        <v>3093.2</v>
      </c>
      <c r="H114" s="6">
        <v>43802</v>
      </c>
      <c r="I114" s="32">
        <v>1665.71</v>
      </c>
      <c r="J114" s="6">
        <v>43808</v>
      </c>
      <c r="K114" s="32">
        <v>23430.7</v>
      </c>
      <c r="L114" s="6">
        <v>43802</v>
      </c>
      <c r="M114" s="32">
        <v>26391.3</v>
      </c>
      <c r="N114" s="6">
        <v>43797</v>
      </c>
      <c r="O114" s="32">
        <v>6965.6</v>
      </c>
      <c r="P114" s="6">
        <v>43797</v>
      </c>
      <c r="Q114" s="32">
        <v>5953.06</v>
      </c>
      <c r="R114" s="6">
        <v>43809</v>
      </c>
      <c r="S114" s="32">
        <v>40239.879999999997</v>
      </c>
      <c r="T114" s="6">
        <v>43805</v>
      </c>
      <c r="U114" s="32">
        <v>1558.99</v>
      </c>
      <c r="V114" s="6">
        <v>43804</v>
      </c>
      <c r="W114" s="32">
        <v>11594.65</v>
      </c>
      <c r="X114" s="6">
        <v>43797</v>
      </c>
      <c r="Y114" s="32">
        <v>5912.72</v>
      </c>
      <c r="Z114" s="6">
        <v>43798</v>
      </c>
      <c r="AA114" s="32">
        <v>13236.38</v>
      </c>
      <c r="AB114" s="6">
        <v>43805</v>
      </c>
      <c r="AC114" s="32">
        <v>2912.01</v>
      </c>
    </row>
    <row r="115" spans="2:29" s="53" customFormat="1" x14ac:dyDescent="0.3">
      <c r="B115" s="6">
        <v>43803</v>
      </c>
      <c r="C115" s="32">
        <v>27649.78</v>
      </c>
      <c r="D115" s="6">
        <v>43803</v>
      </c>
      <c r="E115" s="32">
        <v>8566.67</v>
      </c>
      <c r="F115" s="6">
        <v>43803</v>
      </c>
      <c r="G115" s="32">
        <v>3112.76</v>
      </c>
      <c r="H115" s="6">
        <v>43803</v>
      </c>
      <c r="I115" s="32">
        <v>1691.45</v>
      </c>
      <c r="J115" s="6">
        <v>43809</v>
      </c>
      <c r="K115" s="32">
        <v>23410.19</v>
      </c>
      <c r="L115" s="6">
        <v>43803</v>
      </c>
      <c r="M115" s="32">
        <v>26062.560000000001</v>
      </c>
      <c r="N115" s="6">
        <v>43798</v>
      </c>
      <c r="O115" s="32">
        <v>6948</v>
      </c>
      <c r="P115" s="6">
        <v>43798</v>
      </c>
      <c r="Q115" s="32">
        <v>6011.83</v>
      </c>
      <c r="R115" s="6">
        <v>43810</v>
      </c>
      <c r="S115" s="32">
        <v>40412.57</v>
      </c>
      <c r="T115" s="6">
        <v>43808</v>
      </c>
      <c r="U115" s="32">
        <v>1552.96</v>
      </c>
      <c r="V115" s="6">
        <v>43805</v>
      </c>
      <c r="W115" s="32">
        <v>11609.64</v>
      </c>
      <c r="X115" s="6">
        <v>43798</v>
      </c>
      <c r="Y115" s="32">
        <v>5905.17</v>
      </c>
      <c r="Z115" s="6">
        <v>43801</v>
      </c>
      <c r="AA115" s="32">
        <v>12964.68</v>
      </c>
      <c r="AB115" s="6">
        <v>43808</v>
      </c>
      <c r="AC115" s="32">
        <v>2914.48</v>
      </c>
    </row>
    <row r="116" spans="2:29" s="53" customFormat="1" x14ac:dyDescent="0.3">
      <c r="B116" s="6">
        <v>43804</v>
      </c>
      <c r="C116" s="32">
        <v>27677.79</v>
      </c>
      <c r="D116" s="6">
        <v>43804</v>
      </c>
      <c r="E116" s="32">
        <v>8570.7000000000007</v>
      </c>
      <c r="F116" s="6">
        <v>43804</v>
      </c>
      <c r="G116" s="32">
        <v>3117.43</v>
      </c>
      <c r="H116" s="6">
        <v>43804</v>
      </c>
      <c r="I116" s="32">
        <v>1697.66</v>
      </c>
      <c r="J116" s="6">
        <v>43810</v>
      </c>
      <c r="K116" s="32">
        <v>23391.86</v>
      </c>
      <c r="L116" s="6">
        <v>43804</v>
      </c>
      <c r="M116" s="32">
        <v>26217.040000000001</v>
      </c>
      <c r="N116" s="6">
        <v>43801</v>
      </c>
      <c r="O116" s="32">
        <v>6965.3</v>
      </c>
      <c r="P116" s="6">
        <v>43801</v>
      </c>
      <c r="Q116" s="32">
        <v>6130.06</v>
      </c>
      <c r="R116" s="6">
        <v>43811</v>
      </c>
      <c r="S116" s="32">
        <v>40581.71</v>
      </c>
      <c r="T116" s="6">
        <v>43810</v>
      </c>
      <c r="U116" s="32">
        <v>1551.82</v>
      </c>
      <c r="V116" s="6">
        <v>43808</v>
      </c>
      <c r="W116" s="32">
        <v>11660.77</v>
      </c>
      <c r="X116" s="6">
        <v>43801</v>
      </c>
      <c r="Y116" s="32">
        <v>5786.74</v>
      </c>
      <c r="Z116" s="6">
        <v>43802</v>
      </c>
      <c r="AA116" s="32">
        <v>12989.29</v>
      </c>
      <c r="AB116" s="6">
        <v>43809</v>
      </c>
      <c r="AC116" s="32">
        <v>2917.32</v>
      </c>
    </row>
    <row r="117" spans="2:29" s="53" customFormat="1" x14ac:dyDescent="0.3">
      <c r="B117" s="6">
        <v>43805</v>
      </c>
      <c r="C117" s="32">
        <v>28015.06</v>
      </c>
      <c r="D117" s="6">
        <v>43805</v>
      </c>
      <c r="E117" s="32">
        <v>8656.5300000000007</v>
      </c>
      <c r="F117" s="6">
        <v>43805</v>
      </c>
      <c r="G117" s="32">
        <v>3145.91</v>
      </c>
      <c r="H117" s="6">
        <v>43805</v>
      </c>
      <c r="I117" s="32">
        <v>1724.21</v>
      </c>
      <c r="J117" s="6">
        <v>43811</v>
      </c>
      <c r="K117" s="32">
        <v>23424.81</v>
      </c>
      <c r="L117" s="6">
        <v>43805</v>
      </c>
      <c r="M117" s="32">
        <v>26498.37</v>
      </c>
      <c r="N117" s="6">
        <v>43802</v>
      </c>
      <c r="O117" s="32">
        <v>6818.4</v>
      </c>
      <c r="P117" s="6">
        <v>43802</v>
      </c>
      <c r="Q117" s="32">
        <v>6133.9</v>
      </c>
      <c r="R117" s="6">
        <v>43812</v>
      </c>
      <c r="S117" s="32">
        <v>41009.71</v>
      </c>
      <c r="T117" s="6">
        <v>43811</v>
      </c>
      <c r="U117" s="32">
        <v>1563.85</v>
      </c>
      <c r="V117" s="6">
        <v>43809</v>
      </c>
      <c r="W117" s="32">
        <v>11627.84</v>
      </c>
      <c r="X117" s="6">
        <v>43802</v>
      </c>
      <c r="Y117" s="32">
        <v>5727.22</v>
      </c>
      <c r="Z117" s="6">
        <v>43803</v>
      </c>
      <c r="AA117" s="32">
        <v>13140.57</v>
      </c>
      <c r="AB117" s="6">
        <v>43810</v>
      </c>
      <c r="AC117" s="32">
        <v>2924.42</v>
      </c>
    </row>
    <row r="118" spans="2:29" s="53" customFormat="1" x14ac:dyDescent="0.3">
      <c r="B118" s="6">
        <v>43808</v>
      </c>
      <c r="C118" s="32">
        <v>27909.599999999999</v>
      </c>
      <c r="D118" s="6">
        <v>43808</v>
      </c>
      <c r="E118" s="32">
        <v>8621.83</v>
      </c>
      <c r="F118" s="6">
        <v>43808</v>
      </c>
      <c r="G118" s="32">
        <v>3135.96</v>
      </c>
      <c r="H118" s="6">
        <v>43808</v>
      </c>
      <c r="I118" s="32">
        <v>1714.98</v>
      </c>
      <c r="J118" s="6">
        <v>43812</v>
      </c>
      <c r="K118" s="32">
        <v>24023.1</v>
      </c>
      <c r="L118" s="6">
        <v>43808</v>
      </c>
      <c r="M118" s="32">
        <v>26494.73</v>
      </c>
      <c r="N118" s="6">
        <v>43803</v>
      </c>
      <c r="O118" s="32">
        <v>6714.4</v>
      </c>
      <c r="P118" s="6">
        <v>43803</v>
      </c>
      <c r="Q118" s="32">
        <v>6112.88</v>
      </c>
      <c r="R118" s="6">
        <v>43815</v>
      </c>
      <c r="S118" s="32">
        <v>40938.720000000001</v>
      </c>
      <c r="T118" s="6">
        <v>43812</v>
      </c>
      <c r="U118" s="32">
        <v>1573.91</v>
      </c>
      <c r="V118" s="6">
        <v>43810</v>
      </c>
      <c r="W118" s="32">
        <v>11700.77</v>
      </c>
      <c r="X118" s="6">
        <v>43803</v>
      </c>
      <c r="Y118" s="32">
        <v>5799.68</v>
      </c>
      <c r="Z118" s="6">
        <v>43804</v>
      </c>
      <c r="AA118" s="32">
        <v>13054.8</v>
      </c>
      <c r="AB118" s="6">
        <v>43811</v>
      </c>
      <c r="AC118" s="32">
        <v>2915.7</v>
      </c>
    </row>
    <row r="119" spans="2:29" s="53" customFormat="1" x14ac:dyDescent="0.3">
      <c r="B119" s="6">
        <v>43809</v>
      </c>
      <c r="C119" s="32">
        <v>27881.72</v>
      </c>
      <c r="D119" s="6">
        <v>43809</v>
      </c>
      <c r="E119" s="32">
        <v>8616.18</v>
      </c>
      <c r="F119" s="6">
        <v>43809</v>
      </c>
      <c r="G119" s="32">
        <v>3132.52</v>
      </c>
      <c r="H119" s="6">
        <v>43809</v>
      </c>
      <c r="I119" s="32">
        <v>1720.9</v>
      </c>
      <c r="J119" s="6">
        <v>43815</v>
      </c>
      <c r="K119" s="32">
        <v>23952.35</v>
      </c>
      <c r="L119" s="6">
        <v>43809</v>
      </c>
      <c r="M119" s="32">
        <v>26436.62</v>
      </c>
      <c r="N119" s="6">
        <v>43804</v>
      </c>
      <c r="O119" s="32">
        <v>6791.1</v>
      </c>
      <c r="P119" s="6">
        <v>43804</v>
      </c>
      <c r="Q119" s="32">
        <v>6152.12</v>
      </c>
      <c r="R119" s="6">
        <v>43816</v>
      </c>
      <c r="S119" s="32">
        <v>41352.17</v>
      </c>
      <c r="T119" s="6">
        <v>43815</v>
      </c>
      <c r="U119" s="32">
        <v>1549.74</v>
      </c>
      <c r="V119" s="6">
        <v>43811</v>
      </c>
      <c r="W119" s="32">
        <v>11836.42</v>
      </c>
      <c r="X119" s="6">
        <v>43804</v>
      </c>
      <c r="Y119" s="32">
        <v>5801.55</v>
      </c>
      <c r="Z119" s="6">
        <v>43805</v>
      </c>
      <c r="AA119" s="32">
        <v>13166.58</v>
      </c>
      <c r="AB119" s="6">
        <v>43812</v>
      </c>
      <c r="AC119" s="32">
        <v>2967.68</v>
      </c>
    </row>
    <row r="120" spans="2:29" s="53" customFormat="1" x14ac:dyDescent="0.3">
      <c r="B120" s="6">
        <v>43810</v>
      </c>
      <c r="C120" s="32">
        <v>27911.3</v>
      </c>
      <c r="D120" s="6">
        <v>43810</v>
      </c>
      <c r="E120" s="32">
        <v>8654.0499999999993</v>
      </c>
      <c r="F120" s="6">
        <v>43810</v>
      </c>
      <c r="G120" s="32">
        <v>3141.63</v>
      </c>
      <c r="H120" s="6">
        <v>43810</v>
      </c>
      <c r="I120" s="32">
        <v>1759.2</v>
      </c>
      <c r="J120" s="6">
        <v>43816</v>
      </c>
      <c r="K120" s="32">
        <v>24066.12</v>
      </c>
      <c r="L120" s="6">
        <v>43810</v>
      </c>
      <c r="M120" s="32">
        <v>26645.43</v>
      </c>
      <c r="N120" s="6">
        <v>43805</v>
      </c>
      <c r="O120" s="32">
        <v>6813.5</v>
      </c>
      <c r="P120" s="6">
        <v>43805</v>
      </c>
      <c r="Q120" s="32">
        <v>6186.87</v>
      </c>
      <c r="R120" s="6">
        <v>43817</v>
      </c>
      <c r="S120" s="32">
        <v>41558.57</v>
      </c>
      <c r="T120" s="6">
        <v>43816</v>
      </c>
      <c r="U120" s="32">
        <v>1548.65</v>
      </c>
      <c r="V120" s="6">
        <v>43812</v>
      </c>
      <c r="W120" s="32">
        <v>11927.73</v>
      </c>
      <c r="X120" s="6">
        <v>43805</v>
      </c>
      <c r="Y120" s="32">
        <v>5871.91</v>
      </c>
      <c r="Z120" s="6">
        <v>43808</v>
      </c>
      <c r="AA120" s="32">
        <v>13105.61</v>
      </c>
      <c r="AB120" s="6">
        <v>43815</v>
      </c>
      <c r="AC120" s="32">
        <v>2984.39</v>
      </c>
    </row>
    <row r="121" spans="2:29" s="53" customFormat="1" x14ac:dyDescent="0.3">
      <c r="B121" s="6">
        <v>43811</v>
      </c>
      <c r="C121" s="32">
        <v>28132.05</v>
      </c>
      <c r="D121" s="6">
        <v>43811</v>
      </c>
      <c r="E121" s="32">
        <v>8717.32</v>
      </c>
      <c r="F121" s="6">
        <v>43811</v>
      </c>
      <c r="G121" s="32">
        <v>3168.57</v>
      </c>
      <c r="H121" s="6">
        <v>43811</v>
      </c>
      <c r="I121" s="32">
        <v>1806.87</v>
      </c>
      <c r="J121" s="6">
        <v>43817</v>
      </c>
      <c r="K121" s="32">
        <v>23934.43</v>
      </c>
      <c r="L121" s="6">
        <v>43811</v>
      </c>
      <c r="M121" s="32">
        <v>26994.14</v>
      </c>
      <c r="N121" s="6">
        <v>43808</v>
      </c>
      <c r="O121" s="32">
        <v>6836.4</v>
      </c>
      <c r="P121" s="6">
        <v>43808</v>
      </c>
      <c r="Q121" s="32">
        <v>6193.79</v>
      </c>
      <c r="R121" s="6">
        <v>43818</v>
      </c>
      <c r="S121" s="32">
        <v>41673.919999999998</v>
      </c>
      <c r="T121" s="6">
        <v>43817</v>
      </c>
      <c r="U121" s="32">
        <v>1563.74</v>
      </c>
      <c r="V121" s="6">
        <v>43815</v>
      </c>
      <c r="W121" s="32">
        <v>11939.77</v>
      </c>
      <c r="X121" s="6">
        <v>43808</v>
      </c>
      <c r="Y121" s="32">
        <v>5837.25</v>
      </c>
      <c r="Z121" s="6">
        <v>43809</v>
      </c>
      <c r="AA121" s="32">
        <v>13070.72</v>
      </c>
      <c r="AB121" s="6">
        <v>43816</v>
      </c>
      <c r="AC121" s="32">
        <v>3022.42</v>
      </c>
    </row>
    <row r="122" spans="2:29" s="53" customFormat="1" x14ac:dyDescent="0.3">
      <c r="B122" s="6">
        <v>43812</v>
      </c>
      <c r="C122" s="32">
        <v>28135.38</v>
      </c>
      <c r="D122" s="6">
        <v>43812</v>
      </c>
      <c r="E122" s="32">
        <v>8734.8799999999992</v>
      </c>
      <c r="F122" s="6">
        <v>43812</v>
      </c>
      <c r="G122" s="32">
        <v>3168.8</v>
      </c>
      <c r="H122" s="6">
        <v>43812</v>
      </c>
      <c r="I122" s="32">
        <v>1796.04</v>
      </c>
      <c r="J122" s="6">
        <v>43818</v>
      </c>
      <c r="K122" s="32">
        <v>23864.85</v>
      </c>
      <c r="L122" s="6">
        <v>43812</v>
      </c>
      <c r="M122" s="32">
        <v>27687.759999999998</v>
      </c>
      <c r="N122" s="6">
        <v>43809</v>
      </c>
      <c r="O122" s="32">
        <v>6812.1</v>
      </c>
      <c r="P122" s="6">
        <v>43809</v>
      </c>
      <c r="Q122" s="32">
        <v>6183.51</v>
      </c>
      <c r="R122" s="6">
        <v>43819</v>
      </c>
      <c r="S122" s="32">
        <v>41681.54</v>
      </c>
      <c r="T122" s="6">
        <v>43818</v>
      </c>
      <c r="U122" s="32">
        <v>1573.51</v>
      </c>
      <c r="V122" s="6">
        <v>43816</v>
      </c>
      <c r="W122" s="32">
        <v>12097.01</v>
      </c>
      <c r="X122" s="6">
        <v>43809</v>
      </c>
      <c r="Y122" s="32">
        <v>5848.03</v>
      </c>
      <c r="Z122" s="6">
        <v>43810</v>
      </c>
      <c r="AA122" s="32">
        <v>13146.74</v>
      </c>
      <c r="AB122" s="6">
        <v>43817</v>
      </c>
      <c r="AC122" s="32">
        <v>3017.04</v>
      </c>
    </row>
    <row r="123" spans="2:29" s="53" customFormat="1" x14ac:dyDescent="0.3">
      <c r="B123" s="6">
        <v>43815</v>
      </c>
      <c r="C123" s="32">
        <v>28235.89</v>
      </c>
      <c r="D123" s="6">
        <v>43815</v>
      </c>
      <c r="E123" s="32">
        <v>8814.23</v>
      </c>
      <c r="F123" s="6">
        <v>43815</v>
      </c>
      <c r="G123" s="32">
        <v>3191.45</v>
      </c>
      <c r="H123" s="6">
        <v>43815</v>
      </c>
      <c r="I123" s="32">
        <v>1813.31</v>
      </c>
      <c r="J123" s="6">
        <v>43819</v>
      </c>
      <c r="K123" s="32">
        <v>23816.63</v>
      </c>
      <c r="L123" s="6">
        <v>43815</v>
      </c>
      <c r="M123" s="32">
        <v>27508.09</v>
      </c>
      <c r="N123" s="6">
        <v>43810</v>
      </c>
      <c r="O123" s="32">
        <v>6853.2</v>
      </c>
      <c r="P123" s="6">
        <v>43810</v>
      </c>
      <c r="Q123" s="32">
        <v>6180.1</v>
      </c>
      <c r="R123" s="6">
        <v>43822</v>
      </c>
      <c r="S123" s="32">
        <v>41642.660000000003</v>
      </c>
      <c r="T123" s="6">
        <v>43819</v>
      </c>
      <c r="U123" s="32">
        <v>1572.92</v>
      </c>
      <c r="V123" s="6">
        <v>43817</v>
      </c>
      <c r="W123" s="32">
        <v>12122.45</v>
      </c>
      <c r="X123" s="6">
        <v>43810</v>
      </c>
      <c r="Y123" s="32">
        <v>5860.88</v>
      </c>
      <c r="Z123" s="6">
        <v>43811</v>
      </c>
      <c r="AA123" s="32">
        <v>13221.64</v>
      </c>
      <c r="AB123" s="6">
        <v>43818</v>
      </c>
      <c r="AC123" s="32">
        <v>3017.07</v>
      </c>
    </row>
    <row r="124" spans="2:29" s="53" customFormat="1" x14ac:dyDescent="0.3">
      <c r="B124" s="6">
        <v>43816</v>
      </c>
      <c r="C124" s="32">
        <v>28267.16</v>
      </c>
      <c r="D124" s="6">
        <v>43816</v>
      </c>
      <c r="E124" s="32">
        <v>8823.36</v>
      </c>
      <c r="F124" s="6">
        <v>43816</v>
      </c>
      <c r="G124" s="32">
        <v>3192.52</v>
      </c>
      <c r="H124" s="6">
        <v>43816</v>
      </c>
      <c r="I124" s="32">
        <v>1821.92</v>
      </c>
      <c r="J124" s="6">
        <v>43822</v>
      </c>
      <c r="K124" s="32">
        <v>23821.11</v>
      </c>
      <c r="L124" s="6">
        <v>43816</v>
      </c>
      <c r="M124" s="32">
        <v>27843.71</v>
      </c>
      <c r="N124" s="6">
        <v>43811</v>
      </c>
      <c r="O124" s="32">
        <v>6810.8</v>
      </c>
      <c r="P124" s="6">
        <v>43811</v>
      </c>
      <c r="Q124" s="32">
        <v>6139.4</v>
      </c>
      <c r="R124" s="6">
        <v>43823</v>
      </c>
      <c r="S124" s="32">
        <v>41461.26</v>
      </c>
      <c r="T124" s="6">
        <v>43822</v>
      </c>
      <c r="U124" s="32">
        <v>1573.57</v>
      </c>
      <c r="V124" s="6">
        <v>43818</v>
      </c>
      <c r="W124" s="32">
        <v>12018.9</v>
      </c>
      <c r="X124" s="6">
        <v>43811</v>
      </c>
      <c r="Y124" s="32">
        <v>5884.26</v>
      </c>
      <c r="Z124" s="6">
        <v>43812</v>
      </c>
      <c r="AA124" s="32">
        <v>13282.72</v>
      </c>
      <c r="AB124" s="6">
        <v>43819</v>
      </c>
      <c r="AC124" s="32">
        <v>3004.94</v>
      </c>
    </row>
    <row r="125" spans="2:29" s="53" customFormat="1" x14ac:dyDescent="0.3">
      <c r="B125" s="6">
        <v>43817</v>
      </c>
      <c r="C125" s="32">
        <v>28239.279999999999</v>
      </c>
      <c r="D125" s="6">
        <v>43817</v>
      </c>
      <c r="E125" s="32">
        <v>8827.73</v>
      </c>
      <c r="F125" s="6">
        <v>43817</v>
      </c>
      <c r="G125" s="32">
        <v>3191.14</v>
      </c>
      <c r="H125" s="6">
        <v>43817</v>
      </c>
      <c r="I125" s="32">
        <v>1820.29</v>
      </c>
      <c r="J125" s="6">
        <v>43823</v>
      </c>
      <c r="K125" s="32">
        <v>23830.58</v>
      </c>
      <c r="L125" s="6">
        <v>43817</v>
      </c>
      <c r="M125" s="32">
        <v>27884.21</v>
      </c>
      <c r="N125" s="6">
        <v>43812</v>
      </c>
      <c r="O125" s="32">
        <v>6844.6</v>
      </c>
      <c r="P125" s="6">
        <v>43812</v>
      </c>
      <c r="Q125" s="32">
        <v>6197.32</v>
      </c>
      <c r="R125" s="6">
        <v>43825</v>
      </c>
      <c r="S125" s="32">
        <v>41163.760000000002</v>
      </c>
      <c r="T125" s="6">
        <v>43823</v>
      </c>
      <c r="U125" s="32">
        <v>1568.63</v>
      </c>
      <c r="V125" s="6">
        <v>43819</v>
      </c>
      <c r="W125" s="32">
        <v>11959.08</v>
      </c>
      <c r="X125" s="6">
        <v>43812</v>
      </c>
      <c r="Y125" s="32">
        <v>5919.02</v>
      </c>
      <c r="Z125" s="6">
        <v>43815</v>
      </c>
      <c r="AA125" s="32">
        <v>13407.66</v>
      </c>
      <c r="AB125" s="6">
        <v>43822</v>
      </c>
      <c r="AC125" s="32">
        <v>2962.75</v>
      </c>
    </row>
    <row r="126" spans="2:29" s="53" customFormat="1" x14ac:dyDescent="0.3">
      <c r="B126" s="6">
        <v>43818</v>
      </c>
      <c r="C126" s="32">
        <v>28376.959999999999</v>
      </c>
      <c r="D126" s="6">
        <v>43818</v>
      </c>
      <c r="E126" s="32">
        <v>8887.2199999999993</v>
      </c>
      <c r="F126" s="6">
        <v>43818</v>
      </c>
      <c r="G126" s="32">
        <v>3205.37</v>
      </c>
      <c r="H126" s="6">
        <v>43818</v>
      </c>
      <c r="I126" s="32">
        <v>1834.97</v>
      </c>
      <c r="J126" s="6">
        <v>43824</v>
      </c>
      <c r="K126" s="32">
        <v>23782.87</v>
      </c>
      <c r="L126" s="6">
        <v>43818</v>
      </c>
      <c r="M126" s="32">
        <v>27800.49</v>
      </c>
      <c r="N126" s="6">
        <v>43815</v>
      </c>
      <c r="O126" s="32">
        <v>6952.3</v>
      </c>
      <c r="P126" s="6">
        <v>43816</v>
      </c>
      <c r="Q126" s="32">
        <v>6244.35</v>
      </c>
      <c r="R126" s="6">
        <v>43826</v>
      </c>
      <c r="S126" s="32">
        <v>41575.14</v>
      </c>
      <c r="T126" s="6">
        <v>43824</v>
      </c>
      <c r="U126" s="32">
        <v>1573</v>
      </c>
      <c r="V126" s="6">
        <v>43822</v>
      </c>
      <c r="W126" s="32">
        <v>12022.23</v>
      </c>
      <c r="X126" s="6">
        <v>43815</v>
      </c>
      <c r="Y126" s="32">
        <v>5991.66</v>
      </c>
      <c r="Z126" s="6">
        <v>43816</v>
      </c>
      <c r="AA126" s="32">
        <v>13287.83</v>
      </c>
      <c r="AB126" s="6">
        <v>43823</v>
      </c>
      <c r="AC126" s="32">
        <v>2982.68</v>
      </c>
    </row>
    <row r="127" spans="2:29" s="53" customFormat="1" x14ac:dyDescent="0.3">
      <c r="B127" s="6">
        <v>43819</v>
      </c>
      <c r="C127" s="32">
        <v>28455.09</v>
      </c>
      <c r="D127" s="6">
        <v>43819</v>
      </c>
      <c r="E127" s="32">
        <v>8924.9599999999991</v>
      </c>
      <c r="F127" s="6">
        <v>43819</v>
      </c>
      <c r="G127" s="32">
        <v>3221.22</v>
      </c>
      <c r="H127" s="6">
        <v>43819</v>
      </c>
      <c r="I127" s="32">
        <v>1853.87</v>
      </c>
      <c r="J127" s="6">
        <v>43825</v>
      </c>
      <c r="K127" s="32">
        <v>23924.92</v>
      </c>
      <c r="L127" s="6">
        <v>43819</v>
      </c>
      <c r="M127" s="32">
        <v>27871.35</v>
      </c>
      <c r="N127" s="6">
        <v>43816</v>
      </c>
      <c r="O127" s="32">
        <v>6950.5</v>
      </c>
      <c r="P127" s="6">
        <v>43817</v>
      </c>
      <c r="Q127" s="32">
        <v>6287.25</v>
      </c>
      <c r="R127" s="6">
        <v>43829</v>
      </c>
      <c r="S127" s="32">
        <v>41558</v>
      </c>
      <c r="T127" s="6">
        <v>43825</v>
      </c>
      <c r="U127" s="32">
        <v>1579.03</v>
      </c>
      <c r="V127" s="6">
        <v>43823</v>
      </c>
      <c r="W127" s="32">
        <v>11976.38</v>
      </c>
      <c r="X127" s="6">
        <v>43816</v>
      </c>
      <c r="Y127" s="32">
        <v>5968.26</v>
      </c>
      <c r="Z127" s="6">
        <v>43817</v>
      </c>
      <c r="AA127" s="32">
        <v>13222.16</v>
      </c>
      <c r="AB127" s="6">
        <v>43824</v>
      </c>
      <c r="AC127" s="32">
        <v>2981.88</v>
      </c>
    </row>
    <row r="128" spans="2:29" s="53" customFormat="1" x14ac:dyDescent="0.3">
      <c r="B128" s="6">
        <v>43822</v>
      </c>
      <c r="C128" s="32">
        <v>28551.53</v>
      </c>
      <c r="D128" s="6">
        <v>43822</v>
      </c>
      <c r="E128" s="32">
        <v>8945.65</v>
      </c>
      <c r="F128" s="6">
        <v>43822</v>
      </c>
      <c r="G128" s="32">
        <v>3224.01</v>
      </c>
      <c r="H128" s="6">
        <v>43822</v>
      </c>
      <c r="I128" s="32">
        <v>1857.12</v>
      </c>
      <c r="J128" s="6">
        <v>43826</v>
      </c>
      <c r="K128" s="32">
        <v>23837.72</v>
      </c>
      <c r="L128" s="6">
        <v>43822</v>
      </c>
      <c r="M128" s="32">
        <v>27906.41</v>
      </c>
      <c r="N128" s="6">
        <v>43817</v>
      </c>
      <c r="O128" s="32">
        <v>6957</v>
      </c>
      <c r="P128" s="6">
        <v>43818</v>
      </c>
      <c r="Q128" s="32">
        <v>6249.93</v>
      </c>
      <c r="R128" s="6">
        <v>43830</v>
      </c>
      <c r="S128" s="32">
        <v>41253.74</v>
      </c>
      <c r="T128" s="6">
        <v>43826</v>
      </c>
      <c r="U128" s="32">
        <v>1578.22</v>
      </c>
      <c r="V128" s="6">
        <v>43824</v>
      </c>
      <c r="W128" s="32">
        <v>12008.13</v>
      </c>
      <c r="X128" s="6">
        <v>43817</v>
      </c>
      <c r="Y128" s="32">
        <v>5959.6</v>
      </c>
      <c r="Z128" s="6">
        <v>43818</v>
      </c>
      <c r="AA128" s="32">
        <v>13211.96</v>
      </c>
      <c r="AB128" s="6">
        <v>43825</v>
      </c>
      <c r="AC128" s="32">
        <v>3007.36</v>
      </c>
    </row>
    <row r="129" spans="2:29" s="53" customFormat="1" x14ac:dyDescent="0.3">
      <c r="B129" s="6">
        <v>43823</v>
      </c>
      <c r="C129" s="32">
        <v>28515.45</v>
      </c>
      <c r="D129" s="6">
        <v>43823</v>
      </c>
      <c r="E129" s="32">
        <v>8952.8799999999992</v>
      </c>
      <c r="F129" s="6">
        <v>43823</v>
      </c>
      <c r="G129" s="32">
        <v>3223.38</v>
      </c>
      <c r="H129" s="6">
        <v>43823</v>
      </c>
      <c r="I129" s="32">
        <v>1862.2</v>
      </c>
      <c r="J129" s="6">
        <v>43829</v>
      </c>
      <c r="K129" s="32">
        <v>23656.62</v>
      </c>
      <c r="L129" s="6">
        <v>43823</v>
      </c>
      <c r="M129" s="32">
        <v>27864.21</v>
      </c>
      <c r="N129" s="6">
        <v>43818</v>
      </c>
      <c r="O129" s="32">
        <v>6942.6</v>
      </c>
      <c r="P129" s="6">
        <v>43819</v>
      </c>
      <c r="Q129" s="32">
        <v>6284.37</v>
      </c>
      <c r="R129" s="6">
        <v>43831</v>
      </c>
      <c r="S129" s="32">
        <v>41306.019999999997</v>
      </c>
      <c r="T129" s="6">
        <v>43829</v>
      </c>
      <c r="U129" s="32">
        <v>1579.84</v>
      </c>
      <c r="V129" s="6">
        <v>43825</v>
      </c>
      <c r="W129" s="32">
        <v>12001.01</v>
      </c>
      <c r="X129" s="6">
        <v>43818</v>
      </c>
      <c r="Y129" s="32">
        <v>5972.28</v>
      </c>
      <c r="Z129" s="6">
        <v>43819</v>
      </c>
      <c r="AA129" s="32">
        <v>13318.9</v>
      </c>
      <c r="AB129" s="6">
        <v>43826</v>
      </c>
      <c r="AC129" s="32">
        <v>3005.04</v>
      </c>
    </row>
    <row r="130" spans="2:29" s="53" customFormat="1" x14ac:dyDescent="0.3">
      <c r="B130" s="6">
        <v>43825</v>
      </c>
      <c r="C130" s="32">
        <v>28621.39</v>
      </c>
      <c r="D130" s="6">
        <v>43825</v>
      </c>
      <c r="E130" s="32">
        <v>9022.39</v>
      </c>
      <c r="F130" s="6">
        <v>43825</v>
      </c>
      <c r="G130" s="32">
        <v>3239.91</v>
      </c>
      <c r="H130" s="6">
        <v>43825</v>
      </c>
      <c r="I130" s="32">
        <v>1864.49</v>
      </c>
      <c r="J130" s="6">
        <v>43836</v>
      </c>
      <c r="K130" s="32">
        <v>23204.86</v>
      </c>
      <c r="L130" s="6">
        <v>43826</v>
      </c>
      <c r="M130" s="32">
        <v>28225.42</v>
      </c>
      <c r="N130" s="6">
        <v>43819</v>
      </c>
      <c r="O130" s="32">
        <v>6924.4</v>
      </c>
      <c r="P130" s="6">
        <v>43822</v>
      </c>
      <c r="Q130" s="32">
        <v>6305.91</v>
      </c>
      <c r="R130" s="6">
        <v>43832</v>
      </c>
      <c r="S130" s="32">
        <v>41626.639999999999</v>
      </c>
      <c r="T130" s="6">
        <v>43832</v>
      </c>
      <c r="U130" s="32">
        <v>1595.82</v>
      </c>
      <c r="V130" s="6">
        <v>43826</v>
      </c>
      <c r="W130" s="32">
        <v>12091.59</v>
      </c>
      <c r="X130" s="6">
        <v>43819</v>
      </c>
      <c r="Y130" s="32">
        <v>6021.53</v>
      </c>
      <c r="Z130" s="6">
        <v>43822</v>
      </c>
      <c r="AA130" s="32">
        <v>13300.98</v>
      </c>
      <c r="AB130" s="6">
        <v>43829</v>
      </c>
      <c r="AC130" s="32">
        <v>3040.02</v>
      </c>
    </row>
    <row r="131" spans="2:29" s="53" customFormat="1" x14ac:dyDescent="0.3">
      <c r="B131" s="6">
        <v>43826</v>
      </c>
      <c r="C131" s="32">
        <v>28645.26</v>
      </c>
      <c r="D131" s="6">
        <v>43826</v>
      </c>
      <c r="E131" s="32">
        <v>9006.6200000000008</v>
      </c>
      <c r="F131" s="6">
        <v>43826</v>
      </c>
      <c r="G131" s="32">
        <v>3240.02</v>
      </c>
      <c r="H131" s="6">
        <v>43826</v>
      </c>
      <c r="I131" s="32">
        <v>1858.59</v>
      </c>
      <c r="J131" s="6">
        <v>43837</v>
      </c>
      <c r="K131" s="32">
        <v>23575.72</v>
      </c>
      <c r="L131" s="6">
        <v>43829</v>
      </c>
      <c r="M131" s="32">
        <v>28319.39</v>
      </c>
      <c r="N131" s="6">
        <v>43822</v>
      </c>
      <c r="O131" s="32">
        <v>6894.7</v>
      </c>
      <c r="P131" s="6">
        <v>43825</v>
      </c>
      <c r="Q131" s="32">
        <v>6319.44</v>
      </c>
      <c r="R131" s="6">
        <v>43833</v>
      </c>
      <c r="S131" s="32">
        <v>41464.61</v>
      </c>
      <c r="T131" s="6">
        <v>43833</v>
      </c>
      <c r="U131" s="32">
        <v>1594.97</v>
      </c>
      <c r="V131" s="6">
        <v>43829</v>
      </c>
      <c r="W131" s="32">
        <v>12053.37</v>
      </c>
      <c r="X131" s="6">
        <v>43822</v>
      </c>
      <c r="Y131" s="32">
        <v>6029.37</v>
      </c>
      <c r="Z131" s="6">
        <v>43826</v>
      </c>
      <c r="AA131" s="32">
        <v>13337.11</v>
      </c>
      <c r="AB131" s="6">
        <v>43830</v>
      </c>
      <c r="AC131" s="32">
        <v>3050.12</v>
      </c>
    </row>
    <row r="132" spans="2:29" s="53" customFormat="1" x14ac:dyDescent="0.3">
      <c r="B132" s="6">
        <v>43829</v>
      </c>
      <c r="C132" s="32">
        <v>28462.14</v>
      </c>
      <c r="D132" s="6">
        <v>43829</v>
      </c>
      <c r="E132" s="32">
        <v>8945.99</v>
      </c>
      <c r="F132" s="6">
        <v>43829</v>
      </c>
      <c r="G132" s="32">
        <v>3221.29</v>
      </c>
      <c r="H132" s="6">
        <v>43829</v>
      </c>
      <c r="I132" s="32">
        <v>1844.39</v>
      </c>
      <c r="J132" s="6">
        <v>43838</v>
      </c>
      <c r="K132" s="32">
        <v>23204.76</v>
      </c>
      <c r="L132" s="6">
        <v>43830</v>
      </c>
      <c r="M132" s="32">
        <v>28189.75</v>
      </c>
      <c r="N132" s="6">
        <v>43823</v>
      </c>
      <c r="O132" s="32">
        <v>6906.4</v>
      </c>
      <c r="P132" s="6">
        <v>43826</v>
      </c>
      <c r="Q132" s="32">
        <v>6329.31</v>
      </c>
      <c r="R132" s="6">
        <v>43836</v>
      </c>
      <c r="S132" s="32">
        <v>40676.629999999997</v>
      </c>
      <c r="T132" s="6">
        <v>43836</v>
      </c>
      <c r="U132" s="32">
        <v>1568.5</v>
      </c>
      <c r="V132" s="6">
        <v>43830</v>
      </c>
      <c r="W132" s="32">
        <v>11997.14</v>
      </c>
      <c r="X132" s="6">
        <v>43823</v>
      </c>
      <c r="Y132" s="32">
        <v>6029.55</v>
      </c>
      <c r="Z132" s="6">
        <v>43829</v>
      </c>
      <c r="AA132" s="32">
        <v>13249.01</v>
      </c>
      <c r="AB132" s="6">
        <v>43832</v>
      </c>
      <c r="AC132" s="32">
        <v>3085.2</v>
      </c>
    </row>
    <row r="133" spans="2:29" s="53" customFormat="1" x14ac:dyDescent="0.3">
      <c r="B133" s="6">
        <v>43830</v>
      </c>
      <c r="C133" s="32">
        <v>28538.44</v>
      </c>
      <c r="D133" s="6">
        <v>43830</v>
      </c>
      <c r="E133" s="32">
        <v>8972.6</v>
      </c>
      <c r="F133" s="6">
        <v>43830</v>
      </c>
      <c r="G133" s="32">
        <v>3230.78</v>
      </c>
      <c r="H133" s="6">
        <v>43830</v>
      </c>
      <c r="I133" s="32">
        <v>1849.62</v>
      </c>
      <c r="J133" s="6">
        <v>43839</v>
      </c>
      <c r="K133" s="32">
        <v>23739.87</v>
      </c>
      <c r="L133" s="6">
        <v>43832</v>
      </c>
      <c r="M133" s="32">
        <v>28543.52</v>
      </c>
      <c r="N133" s="6">
        <v>43826</v>
      </c>
      <c r="O133" s="32">
        <v>6936.3</v>
      </c>
      <c r="P133" s="6">
        <v>43829</v>
      </c>
      <c r="Q133" s="32">
        <v>6299.54</v>
      </c>
      <c r="R133" s="6">
        <v>43837</v>
      </c>
      <c r="S133" s="32">
        <v>40869.47</v>
      </c>
      <c r="T133" s="6">
        <v>43837</v>
      </c>
      <c r="U133" s="32">
        <v>1585.23</v>
      </c>
      <c r="V133" s="6">
        <v>43832</v>
      </c>
      <c r="W133" s="32">
        <v>12100.48</v>
      </c>
      <c r="X133" s="6">
        <v>43826</v>
      </c>
      <c r="Y133" s="32">
        <v>6037.39</v>
      </c>
      <c r="Z133" s="6">
        <v>43832</v>
      </c>
      <c r="AA133" s="32">
        <v>13385.93</v>
      </c>
      <c r="AB133" s="6">
        <v>43833</v>
      </c>
      <c r="AC133" s="32">
        <v>3083.79</v>
      </c>
    </row>
    <row r="134" spans="2:29" s="53" customFormat="1" x14ac:dyDescent="0.3">
      <c r="B134" s="6">
        <v>43832</v>
      </c>
      <c r="C134" s="32">
        <v>28868.799999999999</v>
      </c>
      <c r="D134" s="6">
        <v>43832</v>
      </c>
      <c r="E134" s="32">
        <v>9092.19</v>
      </c>
      <c r="F134" s="6">
        <v>43832</v>
      </c>
      <c r="G134" s="32">
        <v>3257.85</v>
      </c>
      <c r="H134" s="6">
        <v>43832</v>
      </c>
      <c r="I134" s="32">
        <v>1887.91</v>
      </c>
      <c r="J134" s="6">
        <v>43840</v>
      </c>
      <c r="K134" s="32">
        <v>23850.57</v>
      </c>
      <c r="L134" s="6">
        <v>43833</v>
      </c>
      <c r="M134" s="32">
        <v>28451.5</v>
      </c>
      <c r="N134" s="6">
        <v>43829</v>
      </c>
      <c r="O134" s="32">
        <v>6921.6</v>
      </c>
      <c r="P134" s="6">
        <v>43832</v>
      </c>
      <c r="Q134" s="32">
        <v>6283.58</v>
      </c>
      <c r="R134" s="6">
        <v>43838</v>
      </c>
      <c r="S134" s="32">
        <v>40817.74</v>
      </c>
      <c r="T134" s="6">
        <v>43838</v>
      </c>
      <c r="U134" s="32">
        <v>1559.27</v>
      </c>
      <c r="V134" s="6">
        <v>43833</v>
      </c>
      <c r="W134" s="32">
        <v>12110.43</v>
      </c>
      <c r="X134" s="6">
        <v>43829</v>
      </c>
      <c r="Y134" s="32">
        <v>5982.22</v>
      </c>
      <c r="Z134" s="6">
        <v>43833</v>
      </c>
      <c r="AA134" s="32">
        <v>13219.14</v>
      </c>
      <c r="AB134" s="6">
        <v>43836</v>
      </c>
      <c r="AC134" s="32">
        <v>3083.41</v>
      </c>
    </row>
    <row r="135" spans="2:29" s="53" customFormat="1" x14ac:dyDescent="0.3">
      <c r="B135" s="6">
        <v>43833</v>
      </c>
      <c r="C135" s="32">
        <v>28634.880000000001</v>
      </c>
      <c r="D135" s="6">
        <v>43833</v>
      </c>
      <c r="E135" s="32">
        <v>9020.77</v>
      </c>
      <c r="F135" s="6">
        <v>43833</v>
      </c>
      <c r="G135" s="32">
        <v>3234.85</v>
      </c>
      <c r="H135" s="6">
        <v>43833</v>
      </c>
      <c r="I135" s="32">
        <v>1853.98</v>
      </c>
      <c r="J135" s="6">
        <v>43844</v>
      </c>
      <c r="K135" s="32">
        <v>24025.17</v>
      </c>
      <c r="L135" s="6">
        <v>43836</v>
      </c>
      <c r="M135" s="32">
        <v>28226.19</v>
      </c>
      <c r="N135" s="6">
        <v>43830</v>
      </c>
      <c r="O135" s="32">
        <v>6802.4</v>
      </c>
      <c r="P135" s="6">
        <v>43833</v>
      </c>
      <c r="Q135" s="32">
        <v>6323.47</v>
      </c>
      <c r="R135" s="6">
        <v>43839</v>
      </c>
      <c r="S135" s="32">
        <v>41452.35</v>
      </c>
      <c r="T135" s="6">
        <v>43839</v>
      </c>
      <c r="U135" s="32">
        <v>1579.64</v>
      </c>
      <c r="V135" s="6">
        <v>43836</v>
      </c>
      <c r="W135" s="32">
        <v>11953.36</v>
      </c>
      <c r="X135" s="6">
        <v>43830</v>
      </c>
      <c r="Y135" s="32">
        <v>5978.06</v>
      </c>
      <c r="Z135" s="6">
        <v>43836</v>
      </c>
      <c r="AA135" s="32">
        <v>13126.99</v>
      </c>
      <c r="AB135" s="6">
        <v>43837</v>
      </c>
      <c r="AC135" s="32">
        <v>3104.8</v>
      </c>
    </row>
    <row r="136" spans="2:29" s="53" customFormat="1" x14ac:dyDescent="0.3">
      <c r="B136" s="6">
        <v>43836</v>
      </c>
      <c r="C136" s="32">
        <v>28703.37</v>
      </c>
      <c r="D136" s="6">
        <v>43836</v>
      </c>
      <c r="E136" s="32">
        <v>9071.4699999999993</v>
      </c>
      <c r="F136" s="6">
        <v>43836</v>
      </c>
      <c r="G136" s="32">
        <v>3246.28</v>
      </c>
      <c r="H136" s="6">
        <v>43836</v>
      </c>
      <c r="I136" s="32">
        <v>1834.68</v>
      </c>
      <c r="J136" s="6">
        <v>43845</v>
      </c>
      <c r="K136" s="32">
        <v>23916.58</v>
      </c>
      <c r="L136" s="6">
        <v>43837</v>
      </c>
      <c r="M136" s="32">
        <v>28322.06</v>
      </c>
      <c r="N136" s="6">
        <v>43832</v>
      </c>
      <c r="O136" s="32">
        <v>6810</v>
      </c>
      <c r="P136" s="6">
        <v>43836</v>
      </c>
      <c r="Q136" s="32">
        <v>6257.4</v>
      </c>
      <c r="R136" s="6">
        <v>43840</v>
      </c>
      <c r="S136" s="32">
        <v>41599.72</v>
      </c>
      <c r="T136" s="6">
        <v>43840</v>
      </c>
      <c r="U136" s="32">
        <v>1580.63</v>
      </c>
      <c r="V136" s="6">
        <v>43837</v>
      </c>
      <c r="W136" s="32">
        <v>11880.32</v>
      </c>
      <c r="X136" s="6">
        <v>43832</v>
      </c>
      <c r="Y136" s="32">
        <v>6041.5</v>
      </c>
      <c r="Z136" s="6">
        <v>43837</v>
      </c>
      <c r="AA136" s="32">
        <v>13226.83</v>
      </c>
      <c r="AB136" s="6">
        <v>43838</v>
      </c>
      <c r="AC136" s="32">
        <v>3066.89</v>
      </c>
    </row>
    <row r="137" spans="2:29" s="53" customFormat="1" x14ac:dyDescent="0.3">
      <c r="B137" s="6">
        <v>43837</v>
      </c>
      <c r="C137" s="32">
        <v>28583.68</v>
      </c>
      <c r="D137" s="6">
        <v>43837</v>
      </c>
      <c r="E137" s="32">
        <v>9068.58</v>
      </c>
      <c r="F137" s="6">
        <v>43837</v>
      </c>
      <c r="G137" s="32">
        <v>3237.18</v>
      </c>
      <c r="H137" s="6">
        <v>43837</v>
      </c>
      <c r="I137" s="32">
        <v>1867.28</v>
      </c>
      <c r="J137" s="6">
        <v>43846</v>
      </c>
      <c r="K137" s="32">
        <v>23933.13</v>
      </c>
      <c r="L137" s="6">
        <v>43838</v>
      </c>
      <c r="M137" s="32">
        <v>28087.919999999998</v>
      </c>
      <c r="N137" s="6">
        <v>43833</v>
      </c>
      <c r="O137" s="32">
        <v>6855.2</v>
      </c>
      <c r="P137" s="6">
        <v>43837</v>
      </c>
      <c r="Q137" s="32">
        <v>6279.35</v>
      </c>
      <c r="R137" s="6">
        <v>43843</v>
      </c>
      <c r="S137" s="32">
        <v>41859.69</v>
      </c>
      <c r="T137" s="6">
        <v>43843</v>
      </c>
      <c r="U137" s="32">
        <v>1586.16</v>
      </c>
      <c r="V137" s="6">
        <v>43838</v>
      </c>
      <c r="W137" s="32">
        <v>11817.1</v>
      </c>
      <c r="X137" s="6">
        <v>43833</v>
      </c>
      <c r="Y137" s="32">
        <v>6044.16</v>
      </c>
      <c r="Z137" s="6">
        <v>43838</v>
      </c>
      <c r="AA137" s="32">
        <v>13320.18</v>
      </c>
      <c r="AB137" s="6">
        <v>43839</v>
      </c>
      <c r="AC137" s="32">
        <v>3094.88</v>
      </c>
    </row>
    <row r="138" spans="2:29" s="53" customFormat="1" x14ac:dyDescent="0.3">
      <c r="B138" s="6">
        <v>43838</v>
      </c>
      <c r="C138" s="32">
        <v>28745.09</v>
      </c>
      <c r="D138" s="6">
        <v>43838</v>
      </c>
      <c r="E138" s="32">
        <v>9129.24</v>
      </c>
      <c r="F138" s="6">
        <v>43838</v>
      </c>
      <c r="G138" s="32">
        <v>3253.05</v>
      </c>
      <c r="H138" s="6">
        <v>43838</v>
      </c>
      <c r="I138" s="32">
        <v>1867.59</v>
      </c>
      <c r="J138" s="6">
        <v>43847</v>
      </c>
      <c r="K138" s="32">
        <v>24041.26</v>
      </c>
      <c r="L138" s="6">
        <v>43839</v>
      </c>
      <c r="M138" s="32">
        <v>28561</v>
      </c>
      <c r="N138" s="6">
        <v>43836</v>
      </c>
      <c r="O138" s="32">
        <v>6857.4</v>
      </c>
      <c r="P138" s="6">
        <v>43838</v>
      </c>
      <c r="Q138" s="32">
        <v>6225.69</v>
      </c>
      <c r="R138" s="6">
        <v>43844</v>
      </c>
      <c r="S138" s="32">
        <v>41952.63</v>
      </c>
      <c r="T138" s="6">
        <v>43844</v>
      </c>
      <c r="U138" s="32">
        <v>1586.9</v>
      </c>
      <c r="V138" s="6">
        <v>43839</v>
      </c>
      <c r="W138" s="32">
        <v>11970.63</v>
      </c>
      <c r="X138" s="6">
        <v>43836</v>
      </c>
      <c r="Y138" s="32">
        <v>6013.59</v>
      </c>
      <c r="Z138" s="6">
        <v>43839</v>
      </c>
      <c r="AA138" s="32">
        <v>13495.06</v>
      </c>
      <c r="AB138" s="6">
        <v>43840</v>
      </c>
      <c r="AC138" s="32">
        <v>3092.29</v>
      </c>
    </row>
    <row r="139" spans="2:29" s="53" customFormat="1" x14ac:dyDescent="0.3">
      <c r="B139" s="6">
        <v>43839</v>
      </c>
      <c r="C139" s="32">
        <v>28956.9</v>
      </c>
      <c r="D139" s="6">
        <v>43839</v>
      </c>
      <c r="E139" s="32">
        <v>9201.56</v>
      </c>
      <c r="F139" s="6">
        <v>43839</v>
      </c>
      <c r="G139" s="32">
        <v>3274.7</v>
      </c>
      <c r="H139" s="6">
        <v>43839</v>
      </c>
      <c r="I139" s="32">
        <v>1884.66</v>
      </c>
      <c r="J139" s="6">
        <v>43850</v>
      </c>
      <c r="K139" s="32">
        <v>24083.51</v>
      </c>
      <c r="L139" s="6">
        <v>43840</v>
      </c>
      <c r="M139" s="32">
        <v>28638.2</v>
      </c>
      <c r="N139" s="6">
        <v>43837</v>
      </c>
      <c r="O139" s="32">
        <v>6943.6</v>
      </c>
      <c r="P139" s="6">
        <v>43839</v>
      </c>
      <c r="Q139" s="32">
        <v>6274.49</v>
      </c>
      <c r="R139" s="6">
        <v>43845</v>
      </c>
      <c r="S139" s="32">
        <v>41872.730000000003</v>
      </c>
      <c r="T139" s="6">
        <v>43845</v>
      </c>
      <c r="U139" s="32">
        <v>1581.05</v>
      </c>
      <c r="V139" s="6">
        <v>43840</v>
      </c>
      <c r="W139" s="32">
        <v>12024.65</v>
      </c>
      <c r="X139" s="6">
        <v>43837</v>
      </c>
      <c r="Y139" s="32">
        <v>6012.35</v>
      </c>
      <c r="Z139" s="6">
        <v>43840</v>
      </c>
      <c r="AA139" s="32">
        <v>13483.31</v>
      </c>
      <c r="AB139" s="6">
        <v>43843</v>
      </c>
      <c r="AC139" s="32">
        <v>3115.57</v>
      </c>
    </row>
    <row r="140" spans="2:29" s="53" customFormat="1" x14ac:dyDescent="0.3">
      <c r="B140" s="6">
        <v>43840</v>
      </c>
      <c r="C140" s="32">
        <v>28823.77</v>
      </c>
      <c r="D140" s="6">
        <v>43840</v>
      </c>
      <c r="E140" s="32">
        <v>9178.86</v>
      </c>
      <c r="F140" s="6">
        <v>43840</v>
      </c>
      <c r="G140" s="32">
        <v>3265.35</v>
      </c>
      <c r="H140" s="6">
        <v>43840</v>
      </c>
      <c r="I140" s="32">
        <v>1866.35</v>
      </c>
      <c r="J140" s="6">
        <v>43851</v>
      </c>
      <c r="K140" s="32">
        <v>23864.560000000001</v>
      </c>
      <c r="L140" s="6">
        <v>43843</v>
      </c>
      <c r="M140" s="32">
        <v>28954.94</v>
      </c>
      <c r="N140" s="6">
        <v>43838</v>
      </c>
      <c r="O140" s="32">
        <v>6930.1</v>
      </c>
      <c r="P140" s="6">
        <v>43840</v>
      </c>
      <c r="Q140" s="32">
        <v>6274.94</v>
      </c>
      <c r="R140" s="6">
        <v>43846</v>
      </c>
      <c r="S140" s="32">
        <v>41932.559999999998</v>
      </c>
      <c r="T140" s="6">
        <v>43846</v>
      </c>
      <c r="U140" s="32">
        <v>1595.87</v>
      </c>
      <c r="V140" s="6">
        <v>43843</v>
      </c>
      <c r="W140" s="32">
        <v>12113.42</v>
      </c>
      <c r="X140" s="6">
        <v>43838</v>
      </c>
      <c r="Y140" s="32">
        <v>6031</v>
      </c>
      <c r="Z140" s="6">
        <v>43843</v>
      </c>
      <c r="AA140" s="32">
        <v>13451.52</v>
      </c>
      <c r="AB140" s="6">
        <v>43844</v>
      </c>
      <c r="AC140" s="32">
        <v>3106.82</v>
      </c>
    </row>
    <row r="141" spans="2:29" s="53" customFormat="1" x14ac:dyDescent="0.3">
      <c r="B141" s="6">
        <v>43843</v>
      </c>
      <c r="C141" s="32">
        <v>28907.05</v>
      </c>
      <c r="D141" s="6">
        <v>43843</v>
      </c>
      <c r="E141" s="32">
        <v>9273.93</v>
      </c>
      <c r="F141" s="6">
        <v>43843</v>
      </c>
      <c r="G141" s="32">
        <v>3288.13</v>
      </c>
      <c r="H141" s="6">
        <v>43843</v>
      </c>
      <c r="I141" s="32">
        <v>1890.79</v>
      </c>
      <c r="J141" s="6">
        <v>43852</v>
      </c>
      <c r="K141" s="32">
        <v>24031.35</v>
      </c>
      <c r="L141" s="6">
        <v>43844</v>
      </c>
      <c r="M141" s="32">
        <v>28885.14</v>
      </c>
      <c r="N141" s="6">
        <v>43839</v>
      </c>
      <c r="O141" s="32">
        <v>6991.4</v>
      </c>
      <c r="P141" s="6">
        <v>43843</v>
      </c>
      <c r="Q141" s="32">
        <v>6296.57</v>
      </c>
      <c r="R141" s="6">
        <v>43847</v>
      </c>
      <c r="S141" s="32">
        <v>41945.37</v>
      </c>
      <c r="T141" s="6">
        <v>43847</v>
      </c>
      <c r="U141" s="32">
        <v>1600.48</v>
      </c>
      <c r="V141" s="6">
        <v>43844</v>
      </c>
      <c r="W141" s="32">
        <v>12179.81</v>
      </c>
      <c r="X141" s="6">
        <v>43839</v>
      </c>
      <c r="Y141" s="32">
        <v>6042.55</v>
      </c>
      <c r="Z141" s="6">
        <v>43844</v>
      </c>
      <c r="AA141" s="32">
        <v>13456.49</v>
      </c>
      <c r="AB141" s="6">
        <v>43845</v>
      </c>
      <c r="AC141" s="32">
        <v>3090.04</v>
      </c>
    </row>
    <row r="142" spans="2:29" s="53" customFormat="1" x14ac:dyDescent="0.3">
      <c r="B142" s="6">
        <v>43844</v>
      </c>
      <c r="C142" s="32">
        <v>28939.67</v>
      </c>
      <c r="D142" s="6">
        <v>43844</v>
      </c>
      <c r="E142" s="32">
        <v>9251.33</v>
      </c>
      <c r="F142" s="6">
        <v>43844</v>
      </c>
      <c r="G142" s="32">
        <v>3283.15</v>
      </c>
      <c r="H142" s="6">
        <v>43844</v>
      </c>
      <c r="I142" s="32">
        <v>1894.64</v>
      </c>
      <c r="J142" s="6">
        <v>43853</v>
      </c>
      <c r="K142" s="32">
        <v>23795.439999999999</v>
      </c>
      <c r="L142" s="6">
        <v>43845</v>
      </c>
      <c r="M142" s="32">
        <v>28773.59</v>
      </c>
      <c r="N142" s="6">
        <v>43840</v>
      </c>
      <c r="O142" s="32">
        <v>7041.9</v>
      </c>
      <c r="P142" s="6">
        <v>43844</v>
      </c>
      <c r="Q142" s="32">
        <v>6325.41</v>
      </c>
      <c r="R142" s="6">
        <v>43850</v>
      </c>
      <c r="S142" s="32">
        <v>41528.910000000003</v>
      </c>
      <c r="T142" s="6">
        <v>43850</v>
      </c>
      <c r="U142" s="32">
        <v>1589.11</v>
      </c>
      <c r="V142" s="6">
        <v>43845</v>
      </c>
      <c r="W142" s="32">
        <v>12091.38</v>
      </c>
      <c r="X142" s="6">
        <v>43840</v>
      </c>
      <c r="Y142" s="32">
        <v>6037.11</v>
      </c>
      <c r="Z142" s="6">
        <v>43845</v>
      </c>
      <c r="AA142" s="32">
        <v>13432.3</v>
      </c>
      <c r="AB142" s="6">
        <v>43846</v>
      </c>
      <c r="AC142" s="32">
        <v>3074.08</v>
      </c>
    </row>
    <row r="143" spans="2:29" s="53" customFormat="1" x14ac:dyDescent="0.3">
      <c r="B143" s="6">
        <v>43845</v>
      </c>
      <c r="C143" s="32">
        <v>29030.22</v>
      </c>
      <c r="D143" s="6">
        <v>43845</v>
      </c>
      <c r="E143" s="32">
        <v>9258.7000000000007</v>
      </c>
      <c r="F143" s="6">
        <v>43845</v>
      </c>
      <c r="G143" s="32">
        <v>3289.29</v>
      </c>
      <c r="H143" s="6">
        <v>43845</v>
      </c>
      <c r="I143" s="32">
        <v>1872.16</v>
      </c>
      <c r="J143" s="6">
        <v>43854</v>
      </c>
      <c r="K143" s="32">
        <v>23827.18</v>
      </c>
      <c r="L143" s="6">
        <v>43846</v>
      </c>
      <c r="M143" s="32">
        <v>28883.040000000001</v>
      </c>
      <c r="N143" s="6">
        <v>43843</v>
      </c>
      <c r="O143" s="32">
        <v>7020.2</v>
      </c>
      <c r="P143" s="6">
        <v>43845</v>
      </c>
      <c r="Q143" s="32">
        <v>6283.37</v>
      </c>
      <c r="R143" s="6">
        <v>43851</v>
      </c>
      <c r="S143" s="32">
        <v>41323.81</v>
      </c>
      <c r="T143" s="6">
        <v>43851</v>
      </c>
      <c r="U143" s="32">
        <v>1574.94</v>
      </c>
      <c r="V143" s="6">
        <v>43846</v>
      </c>
      <c r="W143" s="32">
        <v>12066.93</v>
      </c>
      <c r="X143" s="6">
        <v>43843</v>
      </c>
      <c r="Y143" s="32">
        <v>6036.14</v>
      </c>
      <c r="Z143" s="6">
        <v>43846</v>
      </c>
      <c r="AA143" s="32">
        <v>13429.43</v>
      </c>
      <c r="AB143" s="6">
        <v>43847</v>
      </c>
      <c r="AC143" s="32">
        <v>3075.5</v>
      </c>
    </row>
    <row r="144" spans="2:29" s="53" customFormat="1" x14ac:dyDescent="0.3">
      <c r="B144" s="6">
        <v>43846</v>
      </c>
      <c r="C144" s="32">
        <v>29297.64</v>
      </c>
      <c r="D144" s="6">
        <v>43846</v>
      </c>
      <c r="E144" s="32">
        <v>9357.1299999999992</v>
      </c>
      <c r="F144" s="6">
        <v>43846</v>
      </c>
      <c r="G144" s="32">
        <v>3316.81</v>
      </c>
      <c r="H144" s="6">
        <v>43846</v>
      </c>
      <c r="I144" s="32">
        <v>1903.93</v>
      </c>
      <c r="J144" s="6">
        <v>43857</v>
      </c>
      <c r="K144" s="32">
        <v>23343.51</v>
      </c>
      <c r="L144" s="6">
        <v>43847</v>
      </c>
      <c r="M144" s="32">
        <v>29056.42</v>
      </c>
      <c r="N144" s="6">
        <v>43844</v>
      </c>
      <c r="O144" s="32">
        <v>7078</v>
      </c>
      <c r="P144" s="6">
        <v>43846</v>
      </c>
      <c r="Q144" s="32">
        <v>6286.05</v>
      </c>
      <c r="R144" s="6">
        <v>43852</v>
      </c>
      <c r="S144" s="32">
        <v>41115.379999999997</v>
      </c>
      <c r="T144" s="6">
        <v>43852</v>
      </c>
      <c r="U144" s="32">
        <v>1574.59</v>
      </c>
      <c r="V144" s="6">
        <v>43850</v>
      </c>
      <c r="W144" s="32">
        <v>12118.71</v>
      </c>
      <c r="X144" s="6">
        <v>43844</v>
      </c>
      <c r="Y144" s="32">
        <v>6040.89</v>
      </c>
      <c r="Z144" s="6">
        <v>43847</v>
      </c>
      <c r="AA144" s="32">
        <v>13526.13</v>
      </c>
      <c r="AB144" s="6">
        <v>43850</v>
      </c>
      <c r="AC144" s="32">
        <v>3095.79</v>
      </c>
    </row>
    <row r="145" spans="2:29" s="53" customFormat="1" x14ac:dyDescent="0.3">
      <c r="B145" s="6">
        <v>43847</v>
      </c>
      <c r="C145" s="32">
        <v>29348.1</v>
      </c>
      <c r="D145" s="6">
        <v>43847</v>
      </c>
      <c r="E145" s="32">
        <v>9388.9500000000007</v>
      </c>
      <c r="F145" s="6">
        <v>43847</v>
      </c>
      <c r="G145" s="32">
        <v>3329.62</v>
      </c>
      <c r="H145" s="6">
        <v>43847</v>
      </c>
      <c r="I145" s="32">
        <v>1916.62</v>
      </c>
      <c r="J145" s="6">
        <v>43858</v>
      </c>
      <c r="K145" s="32">
        <v>23215.71</v>
      </c>
      <c r="L145" s="6">
        <v>43850</v>
      </c>
      <c r="M145" s="32">
        <v>28795.91</v>
      </c>
      <c r="N145" s="6">
        <v>43845</v>
      </c>
      <c r="O145" s="32">
        <v>7113.5</v>
      </c>
      <c r="P145" s="6">
        <v>43847</v>
      </c>
      <c r="Q145" s="32">
        <v>6291.66</v>
      </c>
      <c r="R145" s="6">
        <v>43853</v>
      </c>
      <c r="S145" s="32">
        <v>41386.400000000001</v>
      </c>
      <c r="T145" s="6">
        <v>43853</v>
      </c>
      <c r="U145" s="32">
        <v>1573.7</v>
      </c>
      <c r="V145" s="6">
        <v>43860</v>
      </c>
      <c r="W145" s="32">
        <v>11421.74</v>
      </c>
      <c r="X145" s="6">
        <v>43845</v>
      </c>
      <c r="Y145" s="32">
        <v>6032.61</v>
      </c>
      <c r="Z145" s="6">
        <v>43850</v>
      </c>
      <c r="AA145" s="32">
        <v>13548.94</v>
      </c>
      <c r="AB145" s="6">
        <v>43851</v>
      </c>
      <c r="AC145" s="32">
        <v>3052.14</v>
      </c>
    </row>
    <row r="146" spans="2:29" s="53" customFormat="1" x14ac:dyDescent="0.3">
      <c r="B146" s="6">
        <v>43851</v>
      </c>
      <c r="C146" s="32">
        <v>29196.04</v>
      </c>
      <c r="D146" s="6">
        <v>43851</v>
      </c>
      <c r="E146" s="32">
        <v>9370.81</v>
      </c>
      <c r="F146" s="6">
        <v>43851</v>
      </c>
      <c r="G146" s="32">
        <v>3320.79</v>
      </c>
      <c r="H146" s="6">
        <v>43851</v>
      </c>
      <c r="I146" s="32">
        <v>1915</v>
      </c>
      <c r="J146" s="6">
        <v>43859</v>
      </c>
      <c r="K146" s="32">
        <v>23379.4</v>
      </c>
      <c r="L146" s="6">
        <v>43851</v>
      </c>
      <c r="M146" s="32">
        <v>27985.33</v>
      </c>
      <c r="N146" s="6">
        <v>43846</v>
      </c>
      <c r="O146" s="32">
        <v>7158.6</v>
      </c>
      <c r="P146" s="6">
        <v>43850</v>
      </c>
      <c r="Q146" s="32">
        <v>6245.04</v>
      </c>
      <c r="R146" s="6">
        <v>43854</v>
      </c>
      <c r="S146" s="32">
        <v>41613.19</v>
      </c>
      <c r="T146" s="6">
        <v>43854</v>
      </c>
      <c r="U146" s="32">
        <v>1569.55</v>
      </c>
      <c r="V146" s="6">
        <v>43861</v>
      </c>
      <c r="W146" s="32">
        <v>11495.1</v>
      </c>
      <c r="X146" s="6">
        <v>43846</v>
      </c>
      <c r="Y146" s="32">
        <v>6039.03</v>
      </c>
      <c r="Z146" s="6">
        <v>43851</v>
      </c>
      <c r="AA146" s="32">
        <v>13555.87</v>
      </c>
      <c r="AB146" s="6">
        <v>43852</v>
      </c>
      <c r="AC146" s="32">
        <v>3060.76</v>
      </c>
    </row>
    <row r="147" spans="2:29" s="53" customFormat="1" x14ac:dyDescent="0.3">
      <c r="B147" s="6">
        <v>43852</v>
      </c>
      <c r="C147" s="32">
        <v>29186.27</v>
      </c>
      <c r="D147" s="6">
        <v>43852</v>
      </c>
      <c r="E147" s="32">
        <v>9383.77</v>
      </c>
      <c r="F147" s="6">
        <v>43852</v>
      </c>
      <c r="G147" s="32">
        <v>3321.75</v>
      </c>
      <c r="H147" s="6">
        <v>43852</v>
      </c>
      <c r="I147" s="32">
        <v>1930.23</v>
      </c>
      <c r="J147" s="6">
        <v>43860</v>
      </c>
      <c r="K147" s="32">
        <v>22977.75</v>
      </c>
      <c r="L147" s="6">
        <v>43852</v>
      </c>
      <c r="M147" s="32">
        <v>28341.040000000001</v>
      </c>
      <c r="N147" s="6">
        <v>43847</v>
      </c>
      <c r="O147" s="32">
        <v>7180.3</v>
      </c>
      <c r="P147" s="6">
        <v>43851</v>
      </c>
      <c r="Q147" s="32">
        <v>6238.15</v>
      </c>
      <c r="R147" s="6">
        <v>43857</v>
      </c>
      <c r="S147" s="32">
        <v>41155.120000000003</v>
      </c>
      <c r="T147" s="6">
        <v>43857</v>
      </c>
      <c r="U147" s="32">
        <v>1524.15</v>
      </c>
      <c r="V147" s="6">
        <v>43864</v>
      </c>
      <c r="W147" s="32">
        <v>11354.92</v>
      </c>
      <c r="X147" s="6">
        <v>43847</v>
      </c>
      <c r="Y147" s="32">
        <v>6100.72</v>
      </c>
      <c r="Z147" s="6">
        <v>43852</v>
      </c>
      <c r="AA147" s="32">
        <v>13515.75</v>
      </c>
      <c r="AB147" s="6">
        <v>43853</v>
      </c>
      <c r="AC147" s="32">
        <v>2976.53</v>
      </c>
    </row>
    <row r="148" spans="2:29" s="53" customFormat="1" x14ac:dyDescent="0.3">
      <c r="B148" s="6">
        <v>43853</v>
      </c>
      <c r="C148" s="32">
        <v>29160.09</v>
      </c>
      <c r="D148" s="6">
        <v>43853</v>
      </c>
      <c r="E148" s="32">
        <v>9402.48</v>
      </c>
      <c r="F148" s="6">
        <v>43853</v>
      </c>
      <c r="G148" s="32">
        <v>3325.54</v>
      </c>
      <c r="H148" s="6">
        <v>43853</v>
      </c>
      <c r="I148" s="32">
        <v>1945.37</v>
      </c>
      <c r="J148" s="6">
        <v>43861</v>
      </c>
      <c r="K148" s="32">
        <v>23205.18</v>
      </c>
      <c r="L148" s="6">
        <v>43853</v>
      </c>
      <c r="M148" s="32">
        <v>27909.119999999999</v>
      </c>
      <c r="N148" s="6">
        <v>43850</v>
      </c>
      <c r="O148" s="32">
        <v>7196.3</v>
      </c>
      <c r="P148" s="6">
        <v>43852</v>
      </c>
      <c r="Q148" s="32">
        <v>6233.45</v>
      </c>
      <c r="R148" s="6">
        <v>43858</v>
      </c>
      <c r="S148" s="32">
        <v>40966.86</v>
      </c>
      <c r="T148" s="6">
        <v>43858</v>
      </c>
      <c r="U148" s="32">
        <v>1513.26</v>
      </c>
      <c r="V148" s="6">
        <v>43865</v>
      </c>
      <c r="W148" s="32">
        <v>11555.92</v>
      </c>
      <c r="X148" s="6">
        <v>43850</v>
      </c>
      <c r="Y148" s="32">
        <v>6078.54</v>
      </c>
      <c r="Z148" s="6">
        <v>43853</v>
      </c>
      <c r="AA148" s="32">
        <v>13388.42</v>
      </c>
      <c r="AB148" s="6">
        <v>43864</v>
      </c>
      <c r="AC148" s="32">
        <v>2746.61</v>
      </c>
    </row>
    <row r="149" spans="2:29" s="53" customFormat="1" x14ac:dyDescent="0.3">
      <c r="B149" s="6">
        <v>43854</v>
      </c>
      <c r="C149" s="32">
        <v>28989.73</v>
      </c>
      <c r="D149" s="6">
        <v>43854</v>
      </c>
      <c r="E149" s="32">
        <v>9314.91</v>
      </c>
      <c r="F149" s="6">
        <v>43854</v>
      </c>
      <c r="G149" s="32">
        <v>3295.47</v>
      </c>
      <c r="H149" s="6">
        <v>43854</v>
      </c>
      <c r="I149" s="32">
        <v>1924.03</v>
      </c>
      <c r="J149" s="6">
        <v>43864</v>
      </c>
      <c r="K149" s="32">
        <v>22971.94</v>
      </c>
      <c r="L149" s="6">
        <v>43854</v>
      </c>
      <c r="M149" s="32">
        <v>27949.64</v>
      </c>
      <c r="N149" s="6">
        <v>43851</v>
      </c>
      <c r="O149" s="32">
        <v>7180.5</v>
      </c>
      <c r="P149" s="6">
        <v>43853</v>
      </c>
      <c r="Q149" s="32">
        <v>6249.21</v>
      </c>
      <c r="R149" s="6">
        <v>43859</v>
      </c>
      <c r="S149" s="32">
        <v>41198.660000000003</v>
      </c>
      <c r="T149" s="6">
        <v>43859</v>
      </c>
      <c r="U149" s="32">
        <v>1524.59</v>
      </c>
      <c r="V149" s="6">
        <v>43866</v>
      </c>
      <c r="W149" s="32">
        <v>11573.62</v>
      </c>
      <c r="X149" s="6">
        <v>43851</v>
      </c>
      <c r="Y149" s="32">
        <v>6045.99</v>
      </c>
      <c r="Z149" s="6">
        <v>43854</v>
      </c>
      <c r="AA149" s="32">
        <v>13576.68</v>
      </c>
      <c r="AB149" s="6">
        <v>43865</v>
      </c>
      <c r="AC149" s="32">
        <v>2783.29</v>
      </c>
    </row>
    <row r="150" spans="2:29" s="53" customFormat="1" x14ac:dyDescent="0.3">
      <c r="B150" s="6">
        <v>43857</v>
      </c>
      <c r="C150" s="32">
        <v>28535.8</v>
      </c>
      <c r="D150" s="6">
        <v>43857</v>
      </c>
      <c r="E150" s="32">
        <v>9139.31</v>
      </c>
      <c r="F150" s="6">
        <v>43857</v>
      </c>
      <c r="G150" s="32">
        <v>3243.63</v>
      </c>
      <c r="H150" s="6">
        <v>43857</v>
      </c>
      <c r="I150" s="32">
        <v>1848.86</v>
      </c>
      <c r="J150" s="6">
        <v>43865</v>
      </c>
      <c r="K150" s="32">
        <v>23084.59</v>
      </c>
      <c r="L150" s="6">
        <v>43859</v>
      </c>
      <c r="M150" s="32">
        <v>27160.63</v>
      </c>
      <c r="N150" s="6">
        <v>43852</v>
      </c>
      <c r="O150" s="32">
        <v>7249</v>
      </c>
      <c r="P150" s="6">
        <v>43854</v>
      </c>
      <c r="Q150" s="32">
        <v>6244.11</v>
      </c>
      <c r="R150" s="6">
        <v>43860</v>
      </c>
      <c r="S150" s="32">
        <v>40913.82</v>
      </c>
      <c r="T150" s="6">
        <v>43860</v>
      </c>
      <c r="U150" s="32">
        <v>1523.99</v>
      </c>
      <c r="V150" s="6">
        <v>43867</v>
      </c>
      <c r="W150" s="32">
        <v>11749.68</v>
      </c>
      <c r="X150" s="6">
        <v>43852</v>
      </c>
      <c r="Y150" s="32">
        <v>6010.98</v>
      </c>
      <c r="Z150" s="6">
        <v>43857</v>
      </c>
      <c r="AA150" s="32">
        <v>13204.77</v>
      </c>
      <c r="AB150" s="6">
        <v>43866</v>
      </c>
      <c r="AC150" s="32">
        <v>2818.09</v>
      </c>
    </row>
    <row r="151" spans="2:29" s="53" customFormat="1" x14ac:dyDescent="0.3">
      <c r="B151" s="6">
        <v>43858</v>
      </c>
      <c r="C151" s="32">
        <v>28722.85</v>
      </c>
      <c r="D151" s="6">
        <v>43858</v>
      </c>
      <c r="E151" s="32">
        <v>9269.68</v>
      </c>
      <c r="F151" s="6">
        <v>43858</v>
      </c>
      <c r="G151" s="32">
        <v>3276.24</v>
      </c>
      <c r="H151" s="6">
        <v>43858</v>
      </c>
      <c r="I151" s="32">
        <v>1893.27</v>
      </c>
      <c r="J151" s="6">
        <v>43866</v>
      </c>
      <c r="K151" s="32">
        <v>23319.56</v>
      </c>
      <c r="L151" s="6">
        <v>43860</v>
      </c>
      <c r="M151" s="32">
        <v>26449.13</v>
      </c>
      <c r="N151" s="6">
        <v>43853</v>
      </c>
      <c r="O151" s="32">
        <v>7199</v>
      </c>
      <c r="P151" s="6">
        <v>43857</v>
      </c>
      <c r="Q151" s="32">
        <v>6133.21</v>
      </c>
      <c r="R151" s="6">
        <v>43861</v>
      </c>
      <c r="S151" s="32">
        <v>40723.49</v>
      </c>
      <c r="T151" s="6">
        <v>43861</v>
      </c>
      <c r="U151" s="32">
        <v>1514.14</v>
      </c>
      <c r="V151" s="6">
        <v>43868</v>
      </c>
      <c r="W151" s="32">
        <v>11612.81</v>
      </c>
      <c r="X151" s="6">
        <v>43853</v>
      </c>
      <c r="Y151" s="32">
        <v>5971.79</v>
      </c>
      <c r="Z151" s="6">
        <v>43858</v>
      </c>
      <c r="AA151" s="32">
        <v>13323.69</v>
      </c>
      <c r="AB151" s="6">
        <v>43867</v>
      </c>
      <c r="AC151" s="32">
        <v>2866.51</v>
      </c>
    </row>
    <row r="152" spans="2:29" s="53" customFormat="1" x14ac:dyDescent="0.3">
      <c r="B152" s="6">
        <v>43859</v>
      </c>
      <c r="C152" s="32">
        <v>28734.45</v>
      </c>
      <c r="D152" s="6">
        <v>43859</v>
      </c>
      <c r="E152" s="32">
        <v>9275.16</v>
      </c>
      <c r="F152" s="6">
        <v>43859</v>
      </c>
      <c r="G152" s="32">
        <v>3273.4</v>
      </c>
      <c r="H152" s="6">
        <v>43859</v>
      </c>
      <c r="I152" s="32">
        <v>1858.7</v>
      </c>
      <c r="J152" s="6">
        <v>43867</v>
      </c>
      <c r="K152" s="32">
        <v>23873.59</v>
      </c>
      <c r="L152" s="6">
        <v>43861</v>
      </c>
      <c r="M152" s="32">
        <v>26312.63</v>
      </c>
      <c r="N152" s="6">
        <v>43854</v>
      </c>
      <c r="O152" s="32">
        <v>7203.2</v>
      </c>
      <c r="P152" s="6">
        <v>43858</v>
      </c>
      <c r="Q152" s="32">
        <v>6111.18</v>
      </c>
      <c r="R152" s="6">
        <v>43862</v>
      </c>
      <c r="S152" s="32">
        <v>39735.53</v>
      </c>
      <c r="T152" s="6">
        <v>43864</v>
      </c>
      <c r="U152" s="32">
        <v>1496.06</v>
      </c>
      <c r="V152" s="6">
        <v>43871</v>
      </c>
      <c r="W152" s="32">
        <v>11574.07</v>
      </c>
      <c r="X152" s="6">
        <v>43854</v>
      </c>
      <c r="Y152" s="32">
        <v>6024.26</v>
      </c>
      <c r="Z152" s="6">
        <v>43859</v>
      </c>
      <c r="AA152" s="32">
        <v>13345</v>
      </c>
      <c r="AB152" s="6">
        <v>43868</v>
      </c>
      <c r="AC152" s="32">
        <v>2875.96</v>
      </c>
    </row>
    <row r="153" spans="2:29" s="53" customFormat="1" x14ac:dyDescent="0.3">
      <c r="B153" s="6">
        <v>43860</v>
      </c>
      <c r="C153" s="32">
        <v>28859.439999999999</v>
      </c>
      <c r="D153" s="6">
        <v>43860</v>
      </c>
      <c r="E153" s="32">
        <v>9298.93</v>
      </c>
      <c r="F153" s="6">
        <v>43860</v>
      </c>
      <c r="G153" s="32">
        <v>3283.66</v>
      </c>
      <c r="H153" s="6">
        <v>43860</v>
      </c>
      <c r="I153" s="32">
        <v>1855.8</v>
      </c>
      <c r="J153" s="6">
        <v>43868</v>
      </c>
      <c r="K153" s="32">
        <v>23827.98</v>
      </c>
      <c r="L153" s="6">
        <v>43864</v>
      </c>
      <c r="M153" s="32">
        <v>26356.98</v>
      </c>
      <c r="N153" s="6">
        <v>43858</v>
      </c>
      <c r="O153" s="32">
        <v>7098.4</v>
      </c>
      <c r="P153" s="6">
        <v>43859</v>
      </c>
      <c r="Q153" s="32">
        <v>6113.05</v>
      </c>
      <c r="R153" s="6">
        <v>43864</v>
      </c>
      <c r="S153" s="32">
        <v>39872.31</v>
      </c>
      <c r="T153" s="6">
        <v>43865</v>
      </c>
      <c r="U153" s="32">
        <v>1519.38</v>
      </c>
      <c r="V153" s="6">
        <v>43872</v>
      </c>
      <c r="W153" s="32">
        <v>11664.04</v>
      </c>
      <c r="X153" s="6">
        <v>43857</v>
      </c>
      <c r="Y153" s="32">
        <v>5863.02</v>
      </c>
      <c r="Z153" s="6">
        <v>43861</v>
      </c>
      <c r="AA153" s="32">
        <v>12981.97</v>
      </c>
      <c r="AB153" s="6">
        <v>43871</v>
      </c>
      <c r="AC153" s="32">
        <v>2890.49</v>
      </c>
    </row>
    <row r="154" spans="2:29" s="53" customFormat="1" x14ac:dyDescent="0.3">
      <c r="B154" s="6">
        <v>43861</v>
      </c>
      <c r="C154" s="32">
        <v>28256.03</v>
      </c>
      <c r="D154" s="6">
        <v>43861</v>
      </c>
      <c r="E154" s="32">
        <v>9150.94</v>
      </c>
      <c r="F154" s="6">
        <v>43861</v>
      </c>
      <c r="G154" s="32">
        <v>3225.52</v>
      </c>
      <c r="H154" s="6">
        <v>43861</v>
      </c>
      <c r="I154" s="32">
        <v>1789.93</v>
      </c>
      <c r="J154" s="6">
        <v>43871</v>
      </c>
      <c r="K154" s="32">
        <v>23685.98</v>
      </c>
      <c r="L154" s="6">
        <v>43865</v>
      </c>
      <c r="M154" s="32">
        <v>26675.98</v>
      </c>
      <c r="N154" s="6">
        <v>43859</v>
      </c>
      <c r="O154" s="32">
        <v>7135.9</v>
      </c>
      <c r="P154" s="6">
        <v>43860</v>
      </c>
      <c r="Q154" s="32">
        <v>6057.6</v>
      </c>
      <c r="R154" s="6">
        <v>43865</v>
      </c>
      <c r="S154" s="32">
        <v>40789.379999999997</v>
      </c>
      <c r="T154" s="6">
        <v>43866</v>
      </c>
      <c r="U154" s="32">
        <v>1534.14</v>
      </c>
      <c r="V154" s="6">
        <v>43873</v>
      </c>
      <c r="W154" s="32">
        <v>11774.19</v>
      </c>
      <c r="X154" s="6">
        <v>43858</v>
      </c>
      <c r="Y154" s="32">
        <v>5925.82</v>
      </c>
      <c r="Z154" s="6">
        <v>43864</v>
      </c>
      <c r="AA154" s="32">
        <v>13045.19</v>
      </c>
      <c r="AB154" s="6">
        <v>43872</v>
      </c>
      <c r="AC154" s="32">
        <v>2901.67</v>
      </c>
    </row>
    <row r="155" spans="2:29" s="53" customFormat="1" x14ac:dyDescent="0.3">
      <c r="B155" s="6">
        <v>43864</v>
      </c>
      <c r="C155" s="32">
        <v>28399.81</v>
      </c>
      <c r="D155" s="6">
        <v>43864</v>
      </c>
      <c r="E155" s="32">
        <v>9273.4</v>
      </c>
      <c r="F155" s="6">
        <v>43864</v>
      </c>
      <c r="G155" s="32">
        <v>3248.92</v>
      </c>
      <c r="H155" s="6">
        <v>43864</v>
      </c>
      <c r="I155" s="32">
        <v>1812.18</v>
      </c>
      <c r="J155" s="6">
        <v>43873</v>
      </c>
      <c r="K155" s="32">
        <v>23861.21</v>
      </c>
      <c r="L155" s="6">
        <v>43866</v>
      </c>
      <c r="M155" s="32">
        <v>26786.74</v>
      </c>
      <c r="N155" s="6">
        <v>43860</v>
      </c>
      <c r="O155" s="32">
        <v>7108.6</v>
      </c>
      <c r="P155" s="6">
        <v>43861</v>
      </c>
      <c r="Q155" s="32">
        <v>5940.05</v>
      </c>
      <c r="R155" s="6">
        <v>43866</v>
      </c>
      <c r="S155" s="32">
        <v>41142.660000000003</v>
      </c>
      <c r="T155" s="6">
        <v>43867</v>
      </c>
      <c r="U155" s="32">
        <v>1535.79</v>
      </c>
      <c r="V155" s="6">
        <v>43874</v>
      </c>
      <c r="W155" s="32">
        <v>11791.78</v>
      </c>
      <c r="X155" s="6">
        <v>43859</v>
      </c>
      <c r="Y155" s="32">
        <v>5954.89</v>
      </c>
      <c r="Z155" s="6">
        <v>43865</v>
      </c>
      <c r="AA155" s="32">
        <v>13281.74</v>
      </c>
      <c r="AB155" s="6">
        <v>43873</v>
      </c>
      <c r="AC155" s="32">
        <v>2926.9</v>
      </c>
    </row>
    <row r="156" spans="2:29" s="53" customFormat="1" x14ac:dyDescent="0.3">
      <c r="B156" s="6">
        <v>43865</v>
      </c>
      <c r="C156" s="32">
        <v>28807.63</v>
      </c>
      <c r="D156" s="6">
        <v>43865</v>
      </c>
      <c r="E156" s="32">
        <v>9467.9699999999993</v>
      </c>
      <c r="F156" s="6">
        <v>43865</v>
      </c>
      <c r="G156" s="32">
        <v>3297.59</v>
      </c>
      <c r="H156" s="6">
        <v>43865</v>
      </c>
      <c r="I156" s="32">
        <v>1868.65</v>
      </c>
      <c r="J156" s="6">
        <v>43874</v>
      </c>
      <c r="K156" s="32">
        <v>23827.73</v>
      </c>
      <c r="L156" s="6">
        <v>43867</v>
      </c>
      <c r="M156" s="32">
        <v>27493.7</v>
      </c>
      <c r="N156" s="6">
        <v>43861</v>
      </c>
      <c r="O156" s="32">
        <v>7121.2</v>
      </c>
      <c r="P156" s="6">
        <v>43864</v>
      </c>
      <c r="Q156" s="32">
        <v>5884.17</v>
      </c>
      <c r="R156" s="6">
        <v>43867</v>
      </c>
      <c r="S156" s="32">
        <v>41306.03</v>
      </c>
      <c r="T156" s="6">
        <v>43868</v>
      </c>
      <c r="U156" s="32">
        <v>1535.24</v>
      </c>
      <c r="V156" s="6">
        <v>43875</v>
      </c>
      <c r="W156" s="32">
        <v>11815.7</v>
      </c>
      <c r="X156" s="6">
        <v>43860</v>
      </c>
      <c r="Y156" s="32">
        <v>5871.77</v>
      </c>
      <c r="Z156" s="6">
        <v>43866</v>
      </c>
      <c r="AA156" s="32">
        <v>13478.33</v>
      </c>
      <c r="AB156" s="6">
        <v>43874</v>
      </c>
      <c r="AC156" s="32">
        <v>2906.07</v>
      </c>
    </row>
    <row r="157" spans="2:29" s="53" customFormat="1" x14ac:dyDescent="0.3">
      <c r="B157" s="6">
        <v>43866</v>
      </c>
      <c r="C157" s="32">
        <v>29290.85</v>
      </c>
      <c r="D157" s="6">
        <v>43866</v>
      </c>
      <c r="E157" s="32">
        <v>9508.68</v>
      </c>
      <c r="F157" s="6">
        <v>43866</v>
      </c>
      <c r="G157" s="32">
        <v>3334.69</v>
      </c>
      <c r="H157" s="6">
        <v>43866</v>
      </c>
      <c r="I157" s="32">
        <v>1909.52</v>
      </c>
      <c r="J157" s="6">
        <v>43875</v>
      </c>
      <c r="K157" s="32">
        <v>23687.59</v>
      </c>
      <c r="L157" s="6">
        <v>43868</v>
      </c>
      <c r="M157" s="32">
        <v>27404.27</v>
      </c>
      <c r="N157" s="6">
        <v>43864</v>
      </c>
      <c r="O157" s="32">
        <v>7019.9</v>
      </c>
      <c r="P157" s="6">
        <v>43865</v>
      </c>
      <c r="Q157" s="32">
        <v>5922.34</v>
      </c>
      <c r="R157" s="6">
        <v>43868</v>
      </c>
      <c r="S157" s="32">
        <v>41141.85</v>
      </c>
      <c r="T157" s="6">
        <v>43872</v>
      </c>
      <c r="U157" s="32">
        <v>1523.93</v>
      </c>
      <c r="V157" s="6">
        <v>43878</v>
      </c>
      <c r="W157" s="32">
        <v>11763.51</v>
      </c>
      <c r="X157" s="6">
        <v>43861</v>
      </c>
      <c r="Y157" s="32">
        <v>5806.34</v>
      </c>
      <c r="Z157" s="6">
        <v>43867</v>
      </c>
      <c r="AA157" s="32">
        <v>13574.82</v>
      </c>
      <c r="AB157" s="6">
        <v>43875</v>
      </c>
      <c r="AC157" s="32">
        <v>2917.01</v>
      </c>
    </row>
    <row r="158" spans="2:29" s="53" customFormat="1" x14ac:dyDescent="0.3">
      <c r="B158" s="6">
        <v>43867</v>
      </c>
      <c r="C158" s="32">
        <v>29379.77</v>
      </c>
      <c r="D158" s="6">
        <v>43867</v>
      </c>
      <c r="E158" s="32">
        <v>9572.15</v>
      </c>
      <c r="F158" s="6">
        <v>43867</v>
      </c>
      <c r="G158" s="32">
        <v>3345.78</v>
      </c>
      <c r="H158" s="6">
        <v>43867</v>
      </c>
      <c r="I158" s="32">
        <v>1909.64</v>
      </c>
      <c r="J158" s="6">
        <v>43878</v>
      </c>
      <c r="K158" s="32">
        <v>23523.24</v>
      </c>
      <c r="L158" s="6">
        <v>43871</v>
      </c>
      <c r="M158" s="32">
        <v>27241.34</v>
      </c>
      <c r="N158" s="6">
        <v>43865</v>
      </c>
      <c r="O158" s="32">
        <v>7047.6</v>
      </c>
      <c r="P158" s="6">
        <v>43866</v>
      </c>
      <c r="Q158" s="32">
        <v>5978.51</v>
      </c>
      <c r="R158" s="6">
        <v>43871</v>
      </c>
      <c r="S158" s="32">
        <v>40979.620000000003</v>
      </c>
      <c r="T158" s="6">
        <v>43873</v>
      </c>
      <c r="U158" s="32">
        <v>1539.84</v>
      </c>
      <c r="V158" s="6">
        <v>43879</v>
      </c>
      <c r="W158" s="32">
        <v>11648.98</v>
      </c>
      <c r="X158" s="6">
        <v>43864</v>
      </c>
      <c r="Y158" s="32">
        <v>5832.51</v>
      </c>
      <c r="Z158" s="6">
        <v>43868</v>
      </c>
      <c r="AA158" s="32">
        <v>13513.81</v>
      </c>
      <c r="AB158" s="6">
        <v>43878</v>
      </c>
      <c r="AC158" s="32">
        <v>2983.62</v>
      </c>
    </row>
    <row r="159" spans="2:29" s="53" customFormat="1" x14ac:dyDescent="0.3">
      <c r="B159" s="6">
        <v>43868</v>
      </c>
      <c r="C159" s="32">
        <v>29102.51</v>
      </c>
      <c r="D159" s="6">
        <v>43868</v>
      </c>
      <c r="E159" s="32">
        <v>9520.51</v>
      </c>
      <c r="F159" s="6">
        <v>43868</v>
      </c>
      <c r="G159" s="32">
        <v>3327.71</v>
      </c>
      <c r="H159" s="6">
        <v>43868</v>
      </c>
      <c r="I159" s="32">
        <v>1864.36</v>
      </c>
      <c r="J159" s="6">
        <v>43879</v>
      </c>
      <c r="K159" s="32">
        <v>23193.8</v>
      </c>
      <c r="L159" s="6">
        <v>43873</v>
      </c>
      <c r="M159" s="32">
        <v>27823.66</v>
      </c>
      <c r="N159" s="6">
        <v>43866</v>
      </c>
      <c r="O159" s="32">
        <v>7080.9</v>
      </c>
      <c r="P159" s="6">
        <v>43867</v>
      </c>
      <c r="Q159" s="32">
        <v>5987.15</v>
      </c>
      <c r="R159" s="6">
        <v>43872</v>
      </c>
      <c r="S159" s="32">
        <v>41216.14</v>
      </c>
      <c r="T159" s="6">
        <v>43874</v>
      </c>
      <c r="U159" s="32">
        <v>1532.77</v>
      </c>
      <c r="V159" s="6">
        <v>43880</v>
      </c>
      <c r="W159" s="32">
        <v>11758.84</v>
      </c>
      <c r="X159" s="6">
        <v>43865</v>
      </c>
      <c r="Y159" s="32">
        <v>5935.05</v>
      </c>
      <c r="Z159" s="6">
        <v>43871</v>
      </c>
      <c r="AA159" s="32">
        <v>13494.03</v>
      </c>
      <c r="AB159" s="6">
        <v>43879</v>
      </c>
      <c r="AC159" s="32">
        <v>2984.97</v>
      </c>
    </row>
    <row r="160" spans="2:29" s="53" customFormat="1" x14ac:dyDescent="0.3">
      <c r="B160" s="6">
        <v>43871</v>
      </c>
      <c r="C160" s="32">
        <v>29276.82</v>
      </c>
      <c r="D160" s="6">
        <v>43871</v>
      </c>
      <c r="E160" s="32">
        <v>9628.39</v>
      </c>
      <c r="F160" s="6">
        <v>43871</v>
      </c>
      <c r="G160" s="32">
        <v>3352.09</v>
      </c>
      <c r="H160" s="6">
        <v>43871</v>
      </c>
      <c r="I160" s="32">
        <v>1892.8</v>
      </c>
      <c r="J160" s="6">
        <v>43880</v>
      </c>
      <c r="K160" s="32">
        <v>23400.7</v>
      </c>
      <c r="L160" s="6">
        <v>43874</v>
      </c>
      <c r="M160" s="32">
        <v>27730</v>
      </c>
      <c r="N160" s="6">
        <v>43867</v>
      </c>
      <c r="O160" s="32">
        <v>7148.7</v>
      </c>
      <c r="P160" s="6">
        <v>43868</v>
      </c>
      <c r="Q160" s="32">
        <v>5999.61</v>
      </c>
      <c r="R160" s="6">
        <v>43873</v>
      </c>
      <c r="S160" s="32">
        <v>41565.9</v>
      </c>
      <c r="T160" s="6">
        <v>43875</v>
      </c>
      <c r="U160" s="32">
        <v>1526.3</v>
      </c>
      <c r="V160" s="6">
        <v>43881</v>
      </c>
      <c r="W160" s="32">
        <v>11725.09</v>
      </c>
      <c r="X160" s="6">
        <v>43866</v>
      </c>
      <c r="Y160" s="32">
        <v>5985.4</v>
      </c>
      <c r="Z160" s="6">
        <v>43872</v>
      </c>
      <c r="AA160" s="32">
        <v>13627.84</v>
      </c>
      <c r="AB160" s="6">
        <v>43880</v>
      </c>
      <c r="AC160" s="32">
        <v>2975.4</v>
      </c>
    </row>
    <row r="161" spans="2:29" s="53" customFormat="1" x14ac:dyDescent="0.3">
      <c r="B161" s="6">
        <v>43872</v>
      </c>
      <c r="C161" s="32">
        <v>29276.34</v>
      </c>
      <c r="D161" s="6">
        <v>43872</v>
      </c>
      <c r="E161" s="32">
        <v>9638.94</v>
      </c>
      <c r="F161" s="6">
        <v>43872</v>
      </c>
      <c r="G161" s="32">
        <v>3357.75</v>
      </c>
      <c r="H161" s="6">
        <v>43872</v>
      </c>
      <c r="I161" s="32">
        <v>1931.08</v>
      </c>
      <c r="J161" s="6">
        <v>43881</v>
      </c>
      <c r="K161" s="32">
        <v>23479.15</v>
      </c>
      <c r="L161" s="6">
        <v>43875</v>
      </c>
      <c r="M161" s="32">
        <v>27815.599999999999</v>
      </c>
      <c r="N161" s="6">
        <v>43868</v>
      </c>
      <c r="O161" s="32">
        <v>7121.4</v>
      </c>
      <c r="P161" s="6">
        <v>43871</v>
      </c>
      <c r="Q161" s="32">
        <v>5952.08</v>
      </c>
      <c r="R161" s="6">
        <v>43874</v>
      </c>
      <c r="S161" s="32">
        <v>41459.79</v>
      </c>
      <c r="T161" s="6">
        <v>43878</v>
      </c>
      <c r="U161" s="32">
        <v>1527.25</v>
      </c>
      <c r="V161" s="6">
        <v>43882</v>
      </c>
      <c r="W161" s="32">
        <v>11686.35</v>
      </c>
      <c r="X161" s="6">
        <v>43867</v>
      </c>
      <c r="Y161" s="32">
        <v>6038.18</v>
      </c>
      <c r="Z161" s="6">
        <v>43873</v>
      </c>
      <c r="AA161" s="32">
        <v>13749.78</v>
      </c>
      <c r="AB161" s="6">
        <v>43881</v>
      </c>
      <c r="AC161" s="32">
        <v>3030.15</v>
      </c>
    </row>
    <row r="162" spans="2:29" s="53" customFormat="1" x14ac:dyDescent="0.3">
      <c r="B162" s="6">
        <v>43873</v>
      </c>
      <c r="C162" s="32">
        <v>29551.42</v>
      </c>
      <c r="D162" s="6">
        <v>43873</v>
      </c>
      <c r="E162" s="32">
        <v>9725.9599999999991</v>
      </c>
      <c r="F162" s="6">
        <v>43873</v>
      </c>
      <c r="G162" s="32">
        <v>3379.45</v>
      </c>
      <c r="H162" s="6">
        <v>43873</v>
      </c>
      <c r="I162" s="32">
        <v>1958.82</v>
      </c>
      <c r="J162" s="6">
        <v>43882</v>
      </c>
      <c r="K162" s="32">
        <v>23386.74</v>
      </c>
      <c r="L162" s="6">
        <v>43878</v>
      </c>
      <c r="M162" s="32">
        <v>27959.599999999999</v>
      </c>
      <c r="N162" s="6">
        <v>43871</v>
      </c>
      <c r="O162" s="32">
        <v>7108</v>
      </c>
      <c r="P162" s="6">
        <v>43872</v>
      </c>
      <c r="Q162" s="32">
        <v>5954.4</v>
      </c>
      <c r="R162" s="6">
        <v>43875</v>
      </c>
      <c r="S162" s="32">
        <v>41257.74</v>
      </c>
      <c r="T162" s="6">
        <v>43879</v>
      </c>
      <c r="U162" s="32">
        <v>1513.68</v>
      </c>
      <c r="V162" s="6">
        <v>43885</v>
      </c>
      <c r="W162" s="32">
        <v>11534.87</v>
      </c>
      <c r="X162" s="6">
        <v>43868</v>
      </c>
      <c r="Y162" s="32">
        <v>6029.75</v>
      </c>
      <c r="Z162" s="6">
        <v>43874</v>
      </c>
      <c r="AA162" s="32">
        <v>13745.43</v>
      </c>
      <c r="AB162" s="6">
        <v>43882</v>
      </c>
      <c r="AC162" s="32">
        <v>3039.67</v>
      </c>
    </row>
    <row r="163" spans="2:29" s="53" customFormat="1" x14ac:dyDescent="0.3">
      <c r="B163" s="6">
        <v>43874</v>
      </c>
      <c r="C163" s="32">
        <v>29423.31</v>
      </c>
      <c r="D163" s="6">
        <v>43874</v>
      </c>
      <c r="E163" s="32">
        <v>9711.9699999999993</v>
      </c>
      <c r="F163" s="6">
        <v>43874</v>
      </c>
      <c r="G163" s="32">
        <v>3373.94</v>
      </c>
      <c r="H163" s="6">
        <v>43874</v>
      </c>
      <c r="I163" s="32">
        <v>1960.34</v>
      </c>
      <c r="J163" s="6">
        <v>43886</v>
      </c>
      <c r="K163" s="32">
        <v>22605.41</v>
      </c>
      <c r="L163" s="6">
        <v>43879</v>
      </c>
      <c r="M163" s="32">
        <v>27530.2</v>
      </c>
      <c r="N163" s="6">
        <v>43872</v>
      </c>
      <c r="O163" s="32">
        <v>7151.4</v>
      </c>
      <c r="P163" s="6">
        <v>43873</v>
      </c>
      <c r="Q163" s="32">
        <v>5913.08</v>
      </c>
      <c r="R163" s="6">
        <v>43878</v>
      </c>
      <c r="S163" s="32">
        <v>41055.69</v>
      </c>
      <c r="T163" s="6">
        <v>43880</v>
      </c>
      <c r="U163" s="32">
        <v>1505.54</v>
      </c>
      <c r="V163" s="6">
        <v>43886</v>
      </c>
      <c r="W163" s="32">
        <v>11540.23</v>
      </c>
      <c r="X163" s="6">
        <v>43871</v>
      </c>
      <c r="Y163" s="32">
        <v>6015.67</v>
      </c>
      <c r="Z163" s="6">
        <v>43875</v>
      </c>
      <c r="AA163" s="32">
        <v>13744.21</v>
      </c>
      <c r="AB163" s="6">
        <v>43885</v>
      </c>
      <c r="AC163" s="32">
        <v>3031.23</v>
      </c>
    </row>
    <row r="164" spans="2:29" s="53" customFormat="1" x14ac:dyDescent="0.3">
      <c r="B164" s="6">
        <v>43875</v>
      </c>
      <c r="C164" s="32">
        <v>29398.080000000002</v>
      </c>
      <c r="D164" s="6">
        <v>43875</v>
      </c>
      <c r="E164" s="32">
        <v>9731.18</v>
      </c>
      <c r="F164" s="6">
        <v>43875</v>
      </c>
      <c r="G164" s="32">
        <v>3380.16</v>
      </c>
      <c r="H164" s="6">
        <v>43875</v>
      </c>
      <c r="I164" s="32">
        <v>1956.56</v>
      </c>
      <c r="J164" s="6">
        <v>43887</v>
      </c>
      <c r="K164" s="32">
        <v>22426.19</v>
      </c>
      <c r="L164" s="6">
        <v>43880</v>
      </c>
      <c r="M164" s="32">
        <v>27655.81</v>
      </c>
      <c r="N164" s="6">
        <v>43873</v>
      </c>
      <c r="O164" s="32">
        <v>7185.3</v>
      </c>
      <c r="P164" s="6">
        <v>43874</v>
      </c>
      <c r="Q164" s="32">
        <v>5871.95</v>
      </c>
      <c r="R164" s="6">
        <v>43879</v>
      </c>
      <c r="S164" s="32">
        <v>40894.379999999997</v>
      </c>
      <c r="T164" s="6">
        <v>43881</v>
      </c>
      <c r="U164" s="32">
        <v>1491.24</v>
      </c>
      <c r="V164" s="6">
        <v>43887</v>
      </c>
      <c r="W164" s="32">
        <v>11433.62</v>
      </c>
      <c r="X164" s="6">
        <v>43872</v>
      </c>
      <c r="Y164" s="32">
        <v>6054.76</v>
      </c>
      <c r="Z164" s="6">
        <v>43878</v>
      </c>
      <c r="AA164" s="32">
        <v>13783.89</v>
      </c>
      <c r="AB164" s="6">
        <v>43886</v>
      </c>
      <c r="AC164" s="32">
        <v>3013.05</v>
      </c>
    </row>
    <row r="165" spans="2:29" s="53" customFormat="1" x14ac:dyDescent="0.3">
      <c r="B165" s="6">
        <v>43879</v>
      </c>
      <c r="C165" s="32">
        <v>29232.19</v>
      </c>
      <c r="D165" s="6">
        <v>43879</v>
      </c>
      <c r="E165" s="32">
        <v>9732.74</v>
      </c>
      <c r="F165" s="6">
        <v>43879</v>
      </c>
      <c r="G165" s="32">
        <v>3370.29</v>
      </c>
      <c r="H165" s="6">
        <v>43879</v>
      </c>
      <c r="I165" s="32">
        <v>1929.12</v>
      </c>
      <c r="J165" s="6">
        <v>43888</v>
      </c>
      <c r="K165" s="32">
        <v>21948.23</v>
      </c>
      <c r="L165" s="6">
        <v>43881</v>
      </c>
      <c r="M165" s="32">
        <v>27609.16</v>
      </c>
      <c r="N165" s="6">
        <v>43874</v>
      </c>
      <c r="O165" s="32">
        <v>7204.6</v>
      </c>
      <c r="P165" s="6">
        <v>43875</v>
      </c>
      <c r="Q165" s="32">
        <v>5866.95</v>
      </c>
      <c r="R165" s="6">
        <v>43880</v>
      </c>
      <c r="S165" s="32">
        <v>41323</v>
      </c>
      <c r="T165" s="6">
        <v>43882</v>
      </c>
      <c r="U165" s="32">
        <v>1495.09</v>
      </c>
      <c r="V165" s="6">
        <v>43888</v>
      </c>
      <c r="W165" s="32">
        <v>11292.17</v>
      </c>
      <c r="X165" s="6">
        <v>43873</v>
      </c>
      <c r="Y165" s="32">
        <v>6104.73</v>
      </c>
      <c r="Z165" s="6">
        <v>43879</v>
      </c>
      <c r="AA165" s="32">
        <v>13681.19</v>
      </c>
      <c r="AB165" s="6">
        <v>43887</v>
      </c>
      <c r="AC165" s="32">
        <v>2987.93</v>
      </c>
    </row>
    <row r="166" spans="2:29" s="53" customFormat="1" x14ac:dyDescent="0.3">
      <c r="B166" s="6">
        <v>43880</v>
      </c>
      <c r="C166" s="32">
        <v>29348.03</v>
      </c>
      <c r="D166" s="6">
        <v>43880</v>
      </c>
      <c r="E166" s="32">
        <v>9817.18</v>
      </c>
      <c r="F166" s="6">
        <v>43880</v>
      </c>
      <c r="G166" s="32">
        <v>3386.15</v>
      </c>
      <c r="H166" s="6">
        <v>43880</v>
      </c>
      <c r="I166" s="32">
        <v>1979.5</v>
      </c>
      <c r="J166" s="6">
        <v>43889</v>
      </c>
      <c r="K166" s="32">
        <v>21142.959999999999</v>
      </c>
      <c r="L166" s="6">
        <v>43882</v>
      </c>
      <c r="M166" s="32">
        <v>27308.81</v>
      </c>
      <c r="N166" s="6">
        <v>43875</v>
      </c>
      <c r="O166" s="32">
        <v>7227.1</v>
      </c>
      <c r="P166" s="6">
        <v>43878</v>
      </c>
      <c r="Q166" s="32">
        <v>5867.52</v>
      </c>
      <c r="R166" s="6">
        <v>43881</v>
      </c>
      <c r="S166" s="32">
        <v>41170.120000000003</v>
      </c>
      <c r="T166" s="6">
        <v>43885</v>
      </c>
      <c r="U166" s="32">
        <v>1435.56</v>
      </c>
      <c r="V166" s="6">
        <v>43892</v>
      </c>
      <c r="W166" s="32">
        <v>11170.46</v>
      </c>
      <c r="X166" s="6">
        <v>43874</v>
      </c>
      <c r="Y166" s="32">
        <v>6093.14</v>
      </c>
      <c r="Z166" s="6">
        <v>43880</v>
      </c>
      <c r="AA166" s="32">
        <v>13789</v>
      </c>
      <c r="AB166" s="6">
        <v>43888</v>
      </c>
      <c r="AC166" s="32">
        <v>2991.33</v>
      </c>
    </row>
    <row r="167" spans="2:29" s="53" customFormat="1" x14ac:dyDescent="0.3">
      <c r="B167" s="6">
        <v>43881</v>
      </c>
      <c r="C167" s="32">
        <v>29219.98</v>
      </c>
      <c r="D167" s="6">
        <v>43881</v>
      </c>
      <c r="E167" s="32">
        <v>9750.9699999999993</v>
      </c>
      <c r="F167" s="6">
        <v>43881</v>
      </c>
      <c r="G167" s="32">
        <v>3373.23</v>
      </c>
      <c r="H167" s="6">
        <v>43881</v>
      </c>
      <c r="I167" s="32">
        <v>1949.25</v>
      </c>
      <c r="J167" s="6">
        <v>43892</v>
      </c>
      <c r="K167" s="32">
        <v>21344.080000000002</v>
      </c>
      <c r="L167" s="6">
        <v>43885</v>
      </c>
      <c r="M167" s="32">
        <v>26820.880000000001</v>
      </c>
      <c r="N167" s="6">
        <v>43878</v>
      </c>
      <c r="O167" s="32">
        <v>7221.2</v>
      </c>
      <c r="P167" s="6">
        <v>43879</v>
      </c>
      <c r="Q167" s="32">
        <v>5886.96</v>
      </c>
      <c r="R167" s="6">
        <v>43885</v>
      </c>
      <c r="S167" s="32">
        <v>40363.230000000003</v>
      </c>
      <c r="T167" s="6">
        <v>43886</v>
      </c>
      <c r="U167" s="32">
        <v>1439.1</v>
      </c>
      <c r="V167" s="6">
        <v>43893</v>
      </c>
      <c r="W167" s="32">
        <v>11327.72</v>
      </c>
      <c r="X167" s="6">
        <v>43875</v>
      </c>
      <c r="Y167" s="32">
        <v>6069.35</v>
      </c>
      <c r="Z167" s="6">
        <v>43881</v>
      </c>
      <c r="AA167" s="32">
        <v>13664</v>
      </c>
      <c r="AB167" s="6">
        <v>43889</v>
      </c>
      <c r="AC167" s="32">
        <v>2880.3</v>
      </c>
    </row>
    <row r="168" spans="2:29" s="53" customFormat="1" x14ac:dyDescent="0.3">
      <c r="B168" s="6">
        <v>43882</v>
      </c>
      <c r="C168" s="32">
        <v>28992.41</v>
      </c>
      <c r="D168" s="6">
        <v>43882</v>
      </c>
      <c r="E168" s="32">
        <v>9576.59</v>
      </c>
      <c r="F168" s="6">
        <v>43882</v>
      </c>
      <c r="G168" s="32">
        <v>3337.75</v>
      </c>
      <c r="H168" s="6">
        <v>43882</v>
      </c>
      <c r="I168" s="32">
        <v>1891.05</v>
      </c>
      <c r="J168" s="6">
        <v>43893</v>
      </c>
      <c r="K168" s="32">
        <v>21082.73</v>
      </c>
      <c r="L168" s="6">
        <v>43886</v>
      </c>
      <c r="M168" s="32">
        <v>26893.23</v>
      </c>
      <c r="N168" s="6">
        <v>43879</v>
      </c>
      <c r="O168" s="32">
        <v>7208.3</v>
      </c>
      <c r="P168" s="6">
        <v>43880</v>
      </c>
      <c r="Q168" s="32">
        <v>5928.79</v>
      </c>
      <c r="R168" s="6">
        <v>43886</v>
      </c>
      <c r="S168" s="32">
        <v>40281.199999999997</v>
      </c>
      <c r="T168" s="6">
        <v>43887</v>
      </c>
      <c r="U168" s="32">
        <v>1366.41</v>
      </c>
      <c r="V168" s="6">
        <v>43894</v>
      </c>
      <c r="W168" s="32">
        <v>11392.35</v>
      </c>
      <c r="X168" s="6">
        <v>43878</v>
      </c>
      <c r="Y168" s="32">
        <v>6085.95</v>
      </c>
      <c r="Z168" s="6">
        <v>43882</v>
      </c>
      <c r="AA168" s="32">
        <v>13579.33</v>
      </c>
      <c r="AB168" s="6">
        <v>43892</v>
      </c>
      <c r="AC168" s="32">
        <v>2970.93</v>
      </c>
    </row>
    <row r="169" spans="2:29" s="53" customFormat="1" x14ac:dyDescent="0.3">
      <c r="B169" s="6">
        <v>43885</v>
      </c>
      <c r="C169" s="32">
        <v>27960.799999999999</v>
      </c>
      <c r="D169" s="6">
        <v>43885</v>
      </c>
      <c r="E169" s="32">
        <v>9221.2800000000007</v>
      </c>
      <c r="F169" s="6">
        <v>43885</v>
      </c>
      <c r="G169" s="32">
        <v>3225.89</v>
      </c>
      <c r="H169" s="6">
        <v>43885</v>
      </c>
      <c r="I169" s="32">
        <v>1801.23</v>
      </c>
      <c r="J169" s="6">
        <v>43894</v>
      </c>
      <c r="K169" s="32">
        <v>21100.06</v>
      </c>
      <c r="L169" s="6">
        <v>43887</v>
      </c>
      <c r="M169" s="32">
        <v>26696.49</v>
      </c>
      <c r="N169" s="6">
        <v>43880</v>
      </c>
      <c r="O169" s="32">
        <v>7237.4</v>
      </c>
      <c r="P169" s="6">
        <v>43881</v>
      </c>
      <c r="Q169" s="32">
        <v>5942.49</v>
      </c>
      <c r="R169" s="6">
        <v>43887</v>
      </c>
      <c r="S169" s="32">
        <v>39888.959999999999</v>
      </c>
      <c r="T169" s="6">
        <v>43888</v>
      </c>
      <c r="U169" s="32">
        <v>1395.08</v>
      </c>
      <c r="V169" s="6">
        <v>43895</v>
      </c>
      <c r="W169" s="32">
        <v>11514.82</v>
      </c>
      <c r="X169" s="6">
        <v>43879</v>
      </c>
      <c r="Y169" s="32">
        <v>6056.82</v>
      </c>
      <c r="Z169" s="6">
        <v>43885</v>
      </c>
      <c r="AA169" s="32">
        <v>13035.24</v>
      </c>
      <c r="AB169" s="6">
        <v>43893</v>
      </c>
      <c r="AC169" s="32">
        <v>2992.9</v>
      </c>
    </row>
    <row r="170" spans="2:29" s="53" customFormat="1" x14ac:dyDescent="0.3">
      <c r="B170" s="6">
        <v>43886</v>
      </c>
      <c r="C170" s="32">
        <v>27081.360000000001</v>
      </c>
      <c r="D170" s="6">
        <v>43886</v>
      </c>
      <c r="E170" s="32">
        <v>8965.61</v>
      </c>
      <c r="F170" s="6">
        <v>43886</v>
      </c>
      <c r="G170" s="32">
        <v>3128.21</v>
      </c>
      <c r="H170" s="6">
        <v>43886</v>
      </c>
      <c r="I170" s="32">
        <v>1746.11</v>
      </c>
      <c r="J170" s="6">
        <v>43895</v>
      </c>
      <c r="K170" s="32">
        <v>21329.119999999999</v>
      </c>
      <c r="L170" s="6">
        <v>43888</v>
      </c>
      <c r="M170" s="32">
        <v>26778.62</v>
      </c>
      <c r="N170" s="6">
        <v>43881</v>
      </c>
      <c r="O170" s="32">
        <v>7255.2</v>
      </c>
      <c r="P170" s="6">
        <v>43882</v>
      </c>
      <c r="Q170" s="32">
        <v>5882.26</v>
      </c>
      <c r="R170" s="6">
        <v>43888</v>
      </c>
      <c r="S170" s="32">
        <v>39745.660000000003</v>
      </c>
      <c r="T170" s="6">
        <v>43889</v>
      </c>
      <c r="U170" s="32">
        <v>1340.52</v>
      </c>
      <c r="V170" s="6">
        <v>43896</v>
      </c>
      <c r="W170" s="32">
        <v>11321.81</v>
      </c>
      <c r="X170" s="6">
        <v>43880</v>
      </c>
      <c r="Y170" s="32">
        <v>6111.24</v>
      </c>
      <c r="Z170" s="6">
        <v>43886</v>
      </c>
      <c r="AA170" s="32">
        <v>12790.49</v>
      </c>
      <c r="AB170" s="6">
        <v>43894</v>
      </c>
      <c r="AC170" s="32">
        <v>3011.67</v>
      </c>
    </row>
    <row r="171" spans="2:29" s="53" customFormat="1" x14ac:dyDescent="0.3">
      <c r="B171" s="6">
        <v>43887</v>
      </c>
      <c r="C171" s="32">
        <v>26957.59</v>
      </c>
      <c r="D171" s="6">
        <v>43887</v>
      </c>
      <c r="E171" s="32">
        <v>8980.7800000000007</v>
      </c>
      <c r="F171" s="6">
        <v>43887</v>
      </c>
      <c r="G171" s="32">
        <v>3116.39</v>
      </c>
      <c r="H171" s="6">
        <v>43887</v>
      </c>
      <c r="I171" s="32">
        <v>1749.95</v>
      </c>
      <c r="J171" s="6">
        <v>43896</v>
      </c>
      <c r="K171" s="32">
        <v>20749.75</v>
      </c>
      <c r="L171" s="6">
        <v>43889</v>
      </c>
      <c r="M171" s="32">
        <v>26129.93</v>
      </c>
      <c r="N171" s="6">
        <v>43882</v>
      </c>
      <c r="O171" s="32">
        <v>7230.4</v>
      </c>
      <c r="P171" s="6">
        <v>43885</v>
      </c>
      <c r="Q171" s="32">
        <v>5807.05</v>
      </c>
      <c r="R171" s="6">
        <v>43889</v>
      </c>
      <c r="S171" s="32">
        <v>38297.29</v>
      </c>
      <c r="T171" s="6">
        <v>43892</v>
      </c>
      <c r="U171" s="32">
        <v>1335.72</v>
      </c>
      <c r="V171" s="6">
        <v>43899</v>
      </c>
      <c r="W171" s="32">
        <v>10977.64</v>
      </c>
      <c r="X171" s="6">
        <v>43881</v>
      </c>
      <c r="Y171" s="32">
        <v>6062.3</v>
      </c>
      <c r="Z171" s="6">
        <v>43887</v>
      </c>
      <c r="AA171" s="32">
        <v>12774.88</v>
      </c>
      <c r="AB171" s="6">
        <v>43895</v>
      </c>
      <c r="AC171" s="32">
        <v>3071.68</v>
      </c>
    </row>
    <row r="172" spans="2:29" s="53" customFormat="1" x14ac:dyDescent="0.3">
      <c r="B172" s="6">
        <v>43888</v>
      </c>
      <c r="C172" s="32">
        <v>25766.639999999999</v>
      </c>
      <c r="D172" s="6">
        <v>43888</v>
      </c>
      <c r="E172" s="32">
        <v>8566.48</v>
      </c>
      <c r="F172" s="6">
        <v>43888</v>
      </c>
      <c r="G172" s="32">
        <v>2978.76</v>
      </c>
      <c r="H172" s="6">
        <v>43888</v>
      </c>
      <c r="I172" s="32">
        <v>1668.65</v>
      </c>
      <c r="J172" s="6">
        <v>43899</v>
      </c>
      <c r="K172" s="32">
        <v>19698.759999999998</v>
      </c>
      <c r="L172" s="6">
        <v>43892</v>
      </c>
      <c r="M172" s="32">
        <v>26291.68</v>
      </c>
      <c r="N172" s="6">
        <v>43885</v>
      </c>
      <c r="O172" s="32">
        <v>7065.4</v>
      </c>
      <c r="P172" s="6">
        <v>43886</v>
      </c>
      <c r="Q172" s="32">
        <v>5787.14</v>
      </c>
      <c r="R172" s="6">
        <v>43892</v>
      </c>
      <c r="S172" s="32">
        <v>38144.019999999997</v>
      </c>
      <c r="T172" s="6">
        <v>43893</v>
      </c>
      <c r="U172" s="32">
        <v>1375.02</v>
      </c>
      <c r="V172" s="6">
        <v>43900</v>
      </c>
      <c r="W172" s="32">
        <v>11003.54</v>
      </c>
      <c r="X172" s="6">
        <v>43882</v>
      </c>
      <c r="Y172" s="32">
        <v>6029.72</v>
      </c>
      <c r="Z172" s="6">
        <v>43888</v>
      </c>
      <c r="AA172" s="32">
        <v>12367.46</v>
      </c>
      <c r="AB172" s="6">
        <v>43896</v>
      </c>
      <c r="AC172" s="32">
        <v>3034.51</v>
      </c>
    </row>
    <row r="173" spans="2:29" s="53" customFormat="1" x14ac:dyDescent="0.3">
      <c r="B173" s="6">
        <v>43889</v>
      </c>
      <c r="C173" s="32">
        <v>25409.360000000001</v>
      </c>
      <c r="D173" s="6">
        <v>43889</v>
      </c>
      <c r="E173" s="32">
        <v>8567.3700000000008</v>
      </c>
      <c r="F173" s="6">
        <v>43889</v>
      </c>
      <c r="G173" s="32">
        <v>2954.22</v>
      </c>
      <c r="H173" s="6">
        <v>43889</v>
      </c>
      <c r="I173" s="32">
        <v>1705.54</v>
      </c>
      <c r="J173" s="6">
        <v>43900</v>
      </c>
      <c r="K173" s="32">
        <v>19867.12</v>
      </c>
      <c r="L173" s="6">
        <v>43893</v>
      </c>
      <c r="M173" s="32">
        <v>26284.82</v>
      </c>
      <c r="N173" s="6">
        <v>43886</v>
      </c>
      <c r="O173" s="32">
        <v>6953.8</v>
      </c>
      <c r="P173" s="6">
        <v>43887</v>
      </c>
      <c r="Q173" s="32">
        <v>5688.92</v>
      </c>
      <c r="R173" s="6">
        <v>43893</v>
      </c>
      <c r="S173" s="32">
        <v>38623.699999999997</v>
      </c>
      <c r="T173" s="6">
        <v>43894</v>
      </c>
      <c r="U173" s="32">
        <v>1378.61</v>
      </c>
      <c r="V173" s="6">
        <v>43901</v>
      </c>
      <c r="W173" s="32">
        <v>10893.75</v>
      </c>
      <c r="X173" s="6">
        <v>43885</v>
      </c>
      <c r="Y173" s="32">
        <v>5791.87</v>
      </c>
      <c r="Z173" s="6">
        <v>43889</v>
      </c>
      <c r="AA173" s="32">
        <v>11890.35</v>
      </c>
      <c r="AB173" s="6">
        <v>43899</v>
      </c>
      <c r="AC173" s="32">
        <v>2943.29</v>
      </c>
    </row>
    <row r="174" spans="2:29" s="53" customFormat="1" x14ac:dyDescent="0.3">
      <c r="B174" s="6">
        <v>43892</v>
      </c>
      <c r="C174" s="32">
        <v>26703.32</v>
      </c>
      <c r="D174" s="6">
        <v>43892</v>
      </c>
      <c r="E174" s="32">
        <v>8952.17</v>
      </c>
      <c r="F174" s="6">
        <v>43892</v>
      </c>
      <c r="G174" s="32">
        <v>3090.23</v>
      </c>
      <c r="H174" s="6">
        <v>43892</v>
      </c>
      <c r="I174" s="32">
        <v>1765.38</v>
      </c>
      <c r="J174" s="6">
        <v>43901</v>
      </c>
      <c r="K174" s="32">
        <v>19416.060000000001</v>
      </c>
      <c r="L174" s="6">
        <v>43894</v>
      </c>
      <c r="M174" s="32">
        <v>26222.07</v>
      </c>
      <c r="N174" s="6">
        <v>43887</v>
      </c>
      <c r="O174" s="32">
        <v>6790.7</v>
      </c>
      <c r="P174" s="6">
        <v>43888</v>
      </c>
      <c r="Q174" s="32">
        <v>5535.69</v>
      </c>
      <c r="R174" s="6">
        <v>43894</v>
      </c>
      <c r="S174" s="32">
        <v>38409.480000000003</v>
      </c>
      <c r="T174" s="6">
        <v>43895</v>
      </c>
      <c r="U174" s="32">
        <v>1390.83</v>
      </c>
      <c r="V174" s="6">
        <v>43902</v>
      </c>
      <c r="W174" s="32">
        <v>10422.32</v>
      </c>
      <c r="X174" s="6">
        <v>43886</v>
      </c>
      <c r="Y174" s="32">
        <v>5679.68</v>
      </c>
      <c r="Z174" s="6">
        <v>43892</v>
      </c>
      <c r="AA174" s="32">
        <v>11857.87</v>
      </c>
      <c r="AB174" s="6">
        <v>43900</v>
      </c>
      <c r="AC174" s="32">
        <v>2996.76</v>
      </c>
    </row>
    <row r="175" spans="2:29" s="53" customFormat="1" x14ac:dyDescent="0.3">
      <c r="B175" s="6">
        <v>43893</v>
      </c>
      <c r="C175" s="32">
        <v>25917.41</v>
      </c>
      <c r="D175" s="6">
        <v>43893</v>
      </c>
      <c r="E175" s="32">
        <v>8684.09</v>
      </c>
      <c r="F175" s="6">
        <v>43893</v>
      </c>
      <c r="G175" s="32">
        <v>3003.37</v>
      </c>
      <c r="H175" s="6">
        <v>43893</v>
      </c>
      <c r="I175" s="32">
        <v>1705.26</v>
      </c>
      <c r="J175" s="6">
        <v>43902</v>
      </c>
      <c r="K175" s="32">
        <v>18559.63</v>
      </c>
      <c r="L175" s="6">
        <v>43895</v>
      </c>
      <c r="M175" s="32">
        <v>26767.87</v>
      </c>
      <c r="N175" s="6">
        <v>43888</v>
      </c>
      <c r="O175" s="32">
        <v>6737.4</v>
      </c>
      <c r="P175" s="6">
        <v>43889</v>
      </c>
      <c r="Q175" s="32">
        <v>5452.7</v>
      </c>
      <c r="R175" s="6">
        <v>43895</v>
      </c>
      <c r="S175" s="32">
        <v>38470.61</v>
      </c>
      <c r="T175" s="6">
        <v>43896</v>
      </c>
      <c r="U175" s="32">
        <v>1364.57</v>
      </c>
      <c r="V175" s="6">
        <v>43903</v>
      </c>
      <c r="W175" s="32">
        <v>10128.870000000001</v>
      </c>
      <c r="X175" s="6">
        <v>43887</v>
      </c>
      <c r="Y175" s="32">
        <v>5684.55</v>
      </c>
      <c r="Z175" s="6">
        <v>43893</v>
      </c>
      <c r="AA175" s="32">
        <v>11985.39</v>
      </c>
      <c r="AB175" s="6">
        <v>43901</v>
      </c>
      <c r="AC175" s="32">
        <v>2968.52</v>
      </c>
    </row>
    <row r="176" spans="2:29" s="53" customFormat="1" x14ac:dyDescent="0.3">
      <c r="B176" s="6">
        <v>43894</v>
      </c>
      <c r="C176" s="32">
        <v>27090.86</v>
      </c>
      <c r="D176" s="6">
        <v>43894</v>
      </c>
      <c r="E176" s="32">
        <v>9018.09</v>
      </c>
      <c r="F176" s="6">
        <v>43894</v>
      </c>
      <c r="G176" s="32">
        <v>3130.12</v>
      </c>
      <c r="H176" s="6">
        <v>43894</v>
      </c>
      <c r="I176" s="32">
        <v>1789.57</v>
      </c>
      <c r="J176" s="6">
        <v>43903</v>
      </c>
      <c r="K176" s="32">
        <v>17431.05</v>
      </c>
      <c r="L176" s="6">
        <v>43896</v>
      </c>
      <c r="M176" s="32">
        <v>26146.67</v>
      </c>
      <c r="N176" s="6">
        <v>43889</v>
      </c>
      <c r="O176" s="32">
        <v>6511.5</v>
      </c>
      <c r="P176" s="6">
        <v>43892</v>
      </c>
      <c r="Q176" s="32">
        <v>5361.25</v>
      </c>
      <c r="R176" s="6">
        <v>43896</v>
      </c>
      <c r="S176" s="32">
        <v>37576.620000000003</v>
      </c>
      <c r="T176" s="6">
        <v>43899</v>
      </c>
      <c r="U176" s="32">
        <v>1255.94</v>
      </c>
      <c r="V176" s="6">
        <v>43906</v>
      </c>
      <c r="W176" s="32">
        <v>9717.77</v>
      </c>
      <c r="X176" s="6">
        <v>43888</v>
      </c>
      <c r="Y176" s="32">
        <v>5495.6</v>
      </c>
      <c r="Z176" s="6">
        <v>43894</v>
      </c>
      <c r="AA176" s="32">
        <v>12127.69</v>
      </c>
      <c r="AB176" s="6">
        <v>43902</v>
      </c>
      <c r="AC176" s="32">
        <v>2923.49</v>
      </c>
    </row>
    <row r="177" spans="2:29" s="53" customFormat="1" x14ac:dyDescent="0.3">
      <c r="B177" s="6">
        <v>43895</v>
      </c>
      <c r="C177" s="32">
        <v>26121.279999999999</v>
      </c>
      <c r="D177" s="6">
        <v>43895</v>
      </c>
      <c r="E177" s="32">
        <v>8738.59</v>
      </c>
      <c r="F177" s="6">
        <v>43895</v>
      </c>
      <c r="G177" s="32">
        <v>3023.94</v>
      </c>
      <c r="H177" s="6">
        <v>43895</v>
      </c>
      <c r="I177" s="32">
        <v>1734.03</v>
      </c>
      <c r="J177" s="6">
        <v>43906</v>
      </c>
      <c r="K177" s="32">
        <v>17002.04</v>
      </c>
      <c r="L177" s="6">
        <v>43899</v>
      </c>
      <c r="M177" s="32">
        <v>25040.46</v>
      </c>
      <c r="N177" s="6">
        <v>43892</v>
      </c>
      <c r="O177" s="32">
        <v>6461.1</v>
      </c>
      <c r="P177" s="6">
        <v>43893</v>
      </c>
      <c r="Q177" s="32">
        <v>5518.63</v>
      </c>
      <c r="R177" s="6">
        <v>43899</v>
      </c>
      <c r="S177" s="32">
        <v>35634.949999999997</v>
      </c>
      <c r="T177" s="6">
        <v>43900</v>
      </c>
      <c r="U177" s="32">
        <v>1271.25</v>
      </c>
      <c r="V177" s="6">
        <v>43907</v>
      </c>
      <c r="W177" s="32">
        <v>9439.6299999999992</v>
      </c>
      <c r="X177" s="6">
        <v>43889</v>
      </c>
      <c r="Y177" s="32">
        <v>5309.9</v>
      </c>
      <c r="Z177" s="6">
        <v>43895</v>
      </c>
      <c r="AA177" s="32">
        <v>11944.72</v>
      </c>
      <c r="AB177" s="6">
        <v>43903</v>
      </c>
      <c r="AC177" s="32">
        <v>2887.43</v>
      </c>
    </row>
    <row r="178" spans="2:29" s="53" customFormat="1" x14ac:dyDescent="0.3">
      <c r="B178" s="6">
        <v>43896</v>
      </c>
      <c r="C178" s="32">
        <v>25864.78</v>
      </c>
      <c r="D178" s="6">
        <v>43896</v>
      </c>
      <c r="E178" s="32">
        <v>8575.6200000000008</v>
      </c>
      <c r="F178" s="6">
        <v>43896</v>
      </c>
      <c r="G178" s="32">
        <v>2972.37</v>
      </c>
      <c r="H178" s="6">
        <v>43896</v>
      </c>
      <c r="I178" s="32">
        <v>1699.89</v>
      </c>
      <c r="J178" s="6">
        <v>43907</v>
      </c>
      <c r="K178" s="32">
        <v>17011.53</v>
      </c>
      <c r="L178" s="6">
        <v>43900</v>
      </c>
      <c r="M178" s="32">
        <v>25392.51</v>
      </c>
      <c r="N178" s="6">
        <v>43893</v>
      </c>
      <c r="O178" s="32">
        <v>6511.6</v>
      </c>
      <c r="P178" s="6">
        <v>43894</v>
      </c>
      <c r="Q178" s="32">
        <v>5650.14</v>
      </c>
      <c r="R178" s="6">
        <v>43901</v>
      </c>
      <c r="S178" s="32">
        <v>35697.4</v>
      </c>
      <c r="T178" s="6">
        <v>43901</v>
      </c>
      <c r="U178" s="32">
        <v>1249.8900000000001</v>
      </c>
      <c r="V178" s="6">
        <v>43908</v>
      </c>
      <c r="W178" s="32">
        <v>9218.67</v>
      </c>
      <c r="X178" s="6">
        <v>43892</v>
      </c>
      <c r="Y178" s="32">
        <v>5333.52</v>
      </c>
      <c r="Z178" s="6">
        <v>43896</v>
      </c>
      <c r="AA178" s="32">
        <v>11541.87</v>
      </c>
      <c r="AB178" s="6">
        <v>43906</v>
      </c>
      <c r="AC178" s="32">
        <v>2789.25</v>
      </c>
    </row>
    <row r="179" spans="2:29" s="53" customFormat="1" x14ac:dyDescent="0.3">
      <c r="B179" s="6">
        <v>43899</v>
      </c>
      <c r="C179" s="32">
        <v>23851.02</v>
      </c>
      <c r="D179" s="6">
        <v>43899</v>
      </c>
      <c r="E179" s="32">
        <v>7950.68</v>
      </c>
      <c r="F179" s="6">
        <v>43899</v>
      </c>
      <c r="G179" s="32">
        <v>2746.56</v>
      </c>
      <c r="H179" s="6">
        <v>43899</v>
      </c>
      <c r="I179" s="32">
        <v>1558.16</v>
      </c>
      <c r="J179" s="6">
        <v>43908</v>
      </c>
      <c r="K179" s="32">
        <v>16726.55</v>
      </c>
      <c r="L179" s="6">
        <v>43901</v>
      </c>
      <c r="M179" s="32">
        <v>25231.61</v>
      </c>
      <c r="N179" s="6">
        <v>43894</v>
      </c>
      <c r="O179" s="32">
        <v>6398.5</v>
      </c>
      <c r="P179" s="6">
        <v>43895</v>
      </c>
      <c r="Q179" s="32">
        <v>5638.13</v>
      </c>
      <c r="R179" s="6">
        <v>43902</v>
      </c>
      <c r="S179" s="32">
        <v>32778.14</v>
      </c>
      <c r="T179" s="6">
        <v>43902</v>
      </c>
      <c r="U179" s="32">
        <v>1114.9100000000001</v>
      </c>
      <c r="V179" s="6">
        <v>43909</v>
      </c>
      <c r="W179" s="32">
        <v>8681.34</v>
      </c>
      <c r="X179" s="6">
        <v>43893</v>
      </c>
      <c r="Y179" s="32">
        <v>5393.17</v>
      </c>
      <c r="Z179" s="6">
        <v>43899</v>
      </c>
      <c r="AA179" s="32">
        <v>10625.02</v>
      </c>
      <c r="AB179" s="6">
        <v>43907</v>
      </c>
      <c r="AC179" s="32">
        <v>2779.64</v>
      </c>
    </row>
    <row r="180" spans="2:29" s="53" customFormat="1" x14ac:dyDescent="0.3">
      <c r="B180" s="6">
        <v>43900</v>
      </c>
      <c r="C180" s="32">
        <v>25018.16</v>
      </c>
      <c r="D180" s="6">
        <v>43900</v>
      </c>
      <c r="E180" s="32">
        <v>8344.25</v>
      </c>
      <c r="F180" s="6">
        <v>43900</v>
      </c>
      <c r="G180" s="32">
        <v>2882.23</v>
      </c>
      <c r="H180" s="6">
        <v>43900</v>
      </c>
      <c r="I180" s="32">
        <v>1656.5</v>
      </c>
      <c r="J180" s="6">
        <v>43909</v>
      </c>
      <c r="K180" s="32">
        <v>16552.830000000002</v>
      </c>
      <c r="L180" s="6">
        <v>43902</v>
      </c>
      <c r="M180" s="32">
        <v>24309.07</v>
      </c>
      <c r="N180" s="6">
        <v>43895</v>
      </c>
      <c r="O180" s="32">
        <v>6472.4</v>
      </c>
      <c r="P180" s="6">
        <v>43896</v>
      </c>
      <c r="Q180" s="32">
        <v>5498.54</v>
      </c>
      <c r="R180" s="6">
        <v>43903</v>
      </c>
      <c r="S180" s="32">
        <v>34103.480000000003</v>
      </c>
      <c r="T180" s="6">
        <v>43903</v>
      </c>
      <c r="U180" s="32">
        <v>1128.9100000000001</v>
      </c>
      <c r="V180" s="6">
        <v>43910</v>
      </c>
      <c r="W180" s="32">
        <v>9234.09</v>
      </c>
      <c r="X180" s="6">
        <v>43894</v>
      </c>
      <c r="Y180" s="32">
        <v>5464.89</v>
      </c>
      <c r="Z180" s="6">
        <v>43900</v>
      </c>
      <c r="AA180" s="32">
        <v>10475.49</v>
      </c>
      <c r="AB180" s="6">
        <v>43908</v>
      </c>
      <c r="AC180" s="32">
        <v>2728.76</v>
      </c>
    </row>
    <row r="181" spans="2:29" s="53" customFormat="1" x14ac:dyDescent="0.3">
      <c r="B181" s="6">
        <v>43901</v>
      </c>
      <c r="C181" s="32">
        <v>23553.22</v>
      </c>
      <c r="D181" s="6">
        <v>43901</v>
      </c>
      <c r="E181" s="32">
        <v>7952.05</v>
      </c>
      <c r="F181" s="6">
        <v>43901</v>
      </c>
      <c r="G181" s="32">
        <v>2741.38</v>
      </c>
      <c r="H181" s="6">
        <v>43901</v>
      </c>
      <c r="I181" s="32">
        <v>1562.54</v>
      </c>
      <c r="J181" s="6">
        <v>43913</v>
      </c>
      <c r="K181" s="32">
        <v>16887.78</v>
      </c>
      <c r="L181" s="6">
        <v>43903</v>
      </c>
      <c r="M181" s="32">
        <v>24032.91</v>
      </c>
      <c r="N181" s="6">
        <v>43896</v>
      </c>
      <c r="O181" s="32">
        <v>6287.5</v>
      </c>
      <c r="P181" s="6">
        <v>43899</v>
      </c>
      <c r="Q181" s="32">
        <v>5136.8100000000004</v>
      </c>
      <c r="R181" s="6">
        <v>43906</v>
      </c>
      <c r="S181" s="32">
        <v>31390.07</v>
      </c>
      <c r="T181" s="6">
        <v>43906</v>
      </c>
      <c r="U181" s="32">
        <v>1046.08</v>
      </c>
      <c r="V181" s="6">
        <v>43913</v>
      </c>
      <c r="W181" s="32">
        <v>8890.0300000000007</v>
      </c>
      <c r="X181" s="6">
        <v>43895</v>
      </c>
      <c r="Y181" s="32">
        <v>5361.1</v>
      </c>
      <c r="Z181" s="6">
        <v>43901</v>
      </c>
      <c r="AA181" s="32">
        <v>10438.68</v>
      </c>
      <c r="AB181" s="6">
        <v>43909</v>
      </c>
      <c r="AC181" s="32">
        <v>2702.13</v>
      </c>
    </row>
    <row r="182" spans="2:29" s="53" customFormat="1" x14ac:dyDescent="0.3">
      <c r="B182" s="6">
        <v>43902</v>
      </c>
      <c r="C182" s="32">
        <v>21200.62</v>
      </c>
      <c r="D182" s="6">
        <v>43902</v>
      </c>
      <c r="E182" s="32">
        <v>7201.8</v>
      </c>
      <c r="F182" s="6">
        <v>43902</v>
      </c>
      <c r="G182" s="32">
        <v>2480.64</v>
      </c>
      <c r="H182" s="6">
        <v>43902</v>
      </c>
      <c r="I182" s="32">
        <v>1392.11</v>
      </c>
      <c r="J182" s="6">
        <v>43914</v>
      </c>
      <c r="K182" s="32">
        <v>18092.349999999999</v>
      </c>
      <c r="L182" s="6">
        <v>43906</v>
      </c>
      <c r="M182" s="32">
        <v>23063.57</v>
      </c>
      <c r="N182" s="6">
        <v>43899</v>
      </c>
      <c r="O182" s="32">
        <v>5822.4</v>
      </c>
      <c r="P182" s="6">
        <v>43900</v>
      </c>
      <c r="Q182" s="32">
        <v>5220.83</v>
      </c>
      <c r="R182" s="6">
        <v>43907</v>
      </c>
      <c r="S182" s="32">
        <v>30579.09</v>
      </c>
      <c r="T182" s="6">
        <v>43907</v>
      </c>
      <c r="U182" s="32">
        <v>1035.17</v>
      </c>
      <c r="V182" s="6">
        <v>43914</v>
      </c>
      <c r="W182" s="32">
        <v>9285.6200000000008</v>
      </c>
      <c r="X182" s="6">
        <v>43896</v>
      </c>
      <c r="Y182" s="32">
        <v>5139.1099999999997</v>
      </c>
      <c r="Z182" s="6">
        <v>43902</v>
      </c>
      <c r="AA182" s="32">
        <v>9161.1299999999992</v>
      </c>
      <c r="AB182" s="6">
        <v>43910</v>
      </c>
      <c r="AC182" s="32">
        <v>2745.62</v>
      </c>
    </row>
    <row r="183" spans="2:29" s="53" customFormat="1" x14ac:dyDescent="0.3">
      <c r="B183" s="6">
        <v>43903</v>
      </c>
      <c r="C183" s="32">
        <v>23185.62</v>
      </c>
      <c r="D183" s="6">
        <v>43903</v>
      </c>
      <c r="E183" s="32">
        <v>7874.88</v>
      </c>
      <c r="F183" s="6">
        <v>43903</v>
      </c>
      <c r="G183" s="32">
        <v>2711.02</v>
      </c>
      <c r="H183" s="6">
        <v>43903</v>
      </c>
      <c r="I183" s="32">
        <v>1544.26</v>
      </c>
      <c r="J183" s="6">
        <v>43915</v>
      </c>
      <c r="K183" s="32">
        <v>19546.63</v>
      </c>
      <c r="L183" s="6">
        <v>43907</v>
      </c>
      <c r="M183" s="32">
        <v>23263.73</v>
      </c>
      <c r="N183" s="6">
        <v>43900</v>
      </c>
      <c r="O183" s="32">
        <v>5995.8</v>
      </c>
      <c r="P183" s="6">
        <v>43901</v>
      </c>
      <c r="Q183" s="32">
        <v>5154.1099999999997</v>
      </c>
      <c r="R183" s="6">
        <v>43908</v>
      </c>
      <c r="S183" s="32">
        <v>28869.51</v>
      </c>
      <c r="T183" s="6">
        <v>43908</v>
      </c>
      <c r="U183" s="32">
        <v>1048.1500000000001</v>
      </c>
      <c r="V183" s="6">
        <v>43915</v>
      </c>
      <c r="W183" s="32">
        <v>9644.75</v>
      </c>
      <c r="X183" s="6">
        <v>43899</v>
      </c>
      <c r="Y183" s="32">
        <v>4707.91</v>
      </c>
      <c r="Z183" s="6">
        <v>43903</v>
      </c>
      <c r="AA183" s="32">
        <v>9232.08</v>
      </c>
      <c r="AB183" s="6">
        <v>43913</v>
      </c>
      <c r="AC183" s="32">
        <v>2660.17</v>
      </c>
    </row>
    <row r="184" spans="2:29" s="53" customFormat="1" x14ac:dyDescent="0.3">
      <c r="B184" s="6">
        <v>43906</v>
      </c>
      <c r="C184" s="32">
        <v>20188.52</v>
      </c>
      <c r="D184" s="6">
        <v>43906</v>
      </c>
      <c r="E184" s="32">
        <v>6904.59</v>
      </c>
      <c r="F184" s="6">
        <v>43906</v>
      </c>
      <c r="G184" s="32">
        <v>2386.13</v>
      </c>
      <c r="H184" s="6">
        <v>43906</v>
      </c>
      <c r="I184" s="32">
        <v>1298.78</v>
      </c>
      <c r="J184" s="6">
        <v>43916</v>
      </c>
      <c r="K184" s="32">
        <v>18664.599999999999</v>
      </c>
      <c r="L184" s="6">
        <v>43908</v>
      </c>
      <c r="M184" s="32">
        <v>22291.82</v>
      </c>
      <c r="N184" s="6">
        <v>43901</v>
      </c>
      <c r="O184" s="32">
        <v>5789.3</v>
      </c>
      <c r="P184" s="6">
        <v>43902</v>
      </c>
      <c r="Q184" s="32">
        <v>4895.75</v>
      </c>
      <c r="R184" s="6">
        <v>43909</v>
      </c>
      <c r="S184" s="32">
        <v>28288.23</v>
      </c>
      <c r="T184" s="6">
        <v>43909</v>
      </c>
      <c r="U184" s="32">
        <v>1044.19</v>
      </c>
      <c r="V184" s="6">
        <v>43916</v>
      </c>
      <c r="W184" s="32">
        <v>9736.36</v>
      </c>
      <c r="X184" s="6">
        <v>43900</v>
      </c>
      <c r="Y184" s="32">
        <v>4636.6099999999997</v>
      </c>
      <c r="Z184" s="6">
        <v>43906</v>
      </c>
      <c r="AA184" s="32">
        <v>8742.25</v>
      </c>
      <c r="AB184" s="6">
        <v>43914</v>
      </c>
      <c r="AC184" s="32">
        <v>2722.44</v>
      </c>
    </row>
    <row r="185" spans="2:29" s="53" customFormat="1" x14ac:dyDescent="0.3">
      <c r="B185" s="6">
        <v>43907</v>
      </c>
      <c r="C185" s="32">
        <v>21237.38</v>
      </c>
      <c r="D185" s="6">
        <v>43907</v>
      </c>
      <c r="E185" s="32">
        <v>7334.78</v>
      </c>
      <c r="F185" s="6">
        <v>43907</v>
      </c>
      <c r="G185" s="32">
        <v>2529.19</v>
      </c>
      <c r="H185" s="6">
        <v>43907</v>
      </c>
      <c r="I185" s="32">
        <v>1426.52</v>
      </c>
      <c r="J185" s="6">
        <v>43917</v>
      </c>
      <c r="K185" s="32">
        <v>19389.43</v>
      </c>
      <c r="L185" s="6">
        <v>43909</v>
      </c>
      <c r="M185" s="32">
        <v>21709.13</v>
      </c>
      <c r="N185" s="6">
        <v>43902</v>
      </c>
      <c r="O185" s="32">
        <v>5370.9</v>
      </c>
      <c r="P185" s="6">
        <v>43903</v>
      </c>
      <c r="Q185" s="32">
        <v>4907.57</v>
      </c>
      <c r="R185" s="6">
        <v>43910</v>
      </c>
      <c r="S185" s="32">
        <v>29915.96</v>
      </c>
      <c r="T185" s="6">
        <v>43910</v>
      </c>
      <c r="U185" s="32">
        <v>1127.24</v>
      </c>
      <c r="V185" s="6">
        <v>43917</v>
      </c>
      <c r="W185" s="32">
        <v>9698.92</v>
      </c>
      <c r="X185" s="6">
        <v>43901</v>
      </c>
      <c r="Y185" s="32">
        <v>4610.25</v>
      </c>
      <c r="Z185" s="6">
        <v>43907</v>
      </c>
      <c r="AA185" s="32">
        <v>8939.1</v>
      </c>
      <c r="AB185" s="6">
        <v>43915</v>
      </c>
      <c r="AC185" s="32">
        <v>2781.59</v>
      </c>
    </row>
    <row r="186" spans="2:29" s="53" customFormat="1" x14ac:dyDescent="0.3">
      <c r="B186" s="6">
        <v>43908</v>
      </c>
      <c r="C186" s="32">
        <v>19898.919999999998</v>
      </c>
      <c r="D186" s="6">
        <v>43908</v>
      </c>
      <c r="E186" s="32">
        <v>6989.84</v>
      </c>
      <c r="F186" s="6">
        <v>43908</v>
      </c>
      <c r="G186" s="32">
        <v>2398.1</v>
      </c>
      <c r="H186" s="6">
        <v>43908</v>
      </c>
      <c r="I186" s="32">
        <v>1289.8399999999999</v>
      </c>
      <c r="J186" s="6">
        <v>43920</v>
      </c>
      <c r="K186" s="32">
        <v>19084.97</v>
      </c>
      <c r="L186" s="6">
        <v>43910</v>
      </c>
      <c r="M186" s="32">
        <v>22805.07</v>
      </c>
      <c r="N186" s="6">
        <v>43903</v>
      </c>
      <c r="O186" s="32">
        <v>5590.7</v>
      </c>
      <c r="P186" s="6">
        <v>43906</v>
      </c>
      <c r="Q186" s="32">
        <v>4690.66</v>
      </c>
      <c r="R186" s="6">
        <v>43913</v>
      </c>
      <c r="S186" s="32">
        <v>25981.24</v>
      </c>
      <c r="T186" s="6">
        <v>43913</v>
      </c>
      <c r="U186" s="32">
        <v>1024.46</v>
      </c>
      <c r="V186" s="6">
        <v>43920</v>
      </c>
      <c r="W186" s="32">
        <v>9629.43</v>
      </c>
      <c r="X186" s="6">
        <v>43902</v>
      </c>
      <c r="Y186" s="32">
        <v>4044.26</v>
      </c>
      <c r="Z186" s="6">
        <v>43908</v>
      </c>
      <c r="AA186" s="32">
        <v>8441.7099999999991</v>
      </c>
      <c r="AB186" s="6">
        <v>43916</v>
      </c>
      <c r="AC186" s="32">
        <v>2764.91</v>
      </c>
    </row>
    <row r="187" spans="2:29" s="53" customFormat="1" x14ac:dyDescent="0.3">
      <c r="B187" s="6">
        <v>43909</v>
      </c>
      <c r="C187" s="32">
        <v>20087.189999999999</v>
      </c>
      <c r="D187" s="6">
        <v>43909</v>
      </c>
      <c r="E187" s="32">
        <v>7150.58</v>
      </c>
      <c r="F187" s="6">
        <v>43909</v>
      </c>
      <c r="G187" s="32">
        <v>2409.39</v>
      </c>
      <c r="H187" s="6">
        <v>43909</v>
      </c>
      <c r="I187" s="32">
        <v>1341.22</v>
      </c>
      <c r="J187" s="6">
        <v>43921</v>
      </c>
      <c r="K187" s="32">
        <v>18917.009999999998</v>
      </c>
      <c r="L187" s="6">
        <v>43913</v>
      </c>
      <c r="M187" s="32">
        <v>21696.13</v>
      </c>
      <c r="N187" s="6">
        <v>43906</v>
      </c>
      <c r="O187" s="32">
        <v>5058.2</v>
      </c>
      <c r="P187" s="6">
        <v>43907</v>
      </c>
      <c r="Q187" s="32">
        <v>4456.75</v>
      </c>
      <c r="R187" s="6">
        <v>43914</v>
      </c>
      <c r="S187" s="32">
        <v>26674.03</v>
      </c>
      <c r="T187" s="6">
        <v>43914</v>
      </c>
      <c r="U187" s="32">
        <v>1033.8399999999999</v>
      </c>
      <c r="V187" s="6">
        <v>43921</v>
      </c>
      <c r="W187" s="32">
        <v>9708.06</v>
      </c>
      <c r="X187" s="6">
        <v>43903</v>
      </c>
      <c r="Y187" s="32">
        <v>4118.3599999999997</v>
      </c>
      <c r="Z187" s="6">
        <v>43909</v>
      </c>
      <c r="AA187" s="32">
        <v>8610.43</v>
      </c>
      <c r="AB187" s="6">
        <v>43917</v>
      </c>
      <c r="AC187" s="32">
        <v>2772.2</v>
      </c>
    </row>
    <row r="188" spans="2:29" s="53" customFormat="1" x14ac:dyDescent="0.3">
      <c r="B188" s="6">
        <v>43910</v>
      </c>
      <c r="C188" s="32">
        <v>19713.98</v>
      </c>
      <c r="D188" s="6">
        <v>43910</v>
      </c>
      <c r="E188" s="32">
        <v>6879.52</v>
      </c>
      <c r="F188" s="6">
        <v>43910</v>
      </c>
      <c r="G188" s="32">
        <v>2304.92</v>
      </c>
      <c r="H188" s="6">
        <v>43910</v>
      </c>
      <c r="I188" s="32">
        <v>1298.54</v>
      </c>
      <c r="J188" s="6">
        <v>43922</v>
      </c>
      <c r="K188" s="32">
        <v>18065.41</v>
      </c>
      <c r="L188" s="6">
        <v>43914</v>
      </c>
      <c r="M188" s="32">
        <v>22663.49</v>
      </c>
      <c r="N188" s="6">
        <v>43907</v>
      </c>
      <c r="O188" s="32">
        <v>5332.8</v>
      </c>
      <c r="P188" s="6">
        <v>43908</v>
      </c>
      <c r="Q188" s="32">
        <v>4330.67</v>
      </c>
      <c r="R188" s="6">
        <v>43915</v>
      </c>
      <c r="S188" s="32">
        <v>28535.78</v>
      </c>
      <c r="T188" s="6">
        <v>43915</v>
      </c>
      <c r="U188" s="32">
        <v>1080.03</v>
      </c>
      <c r="V188" s="6">
        <v>43922</v>
      </c>
      <c r="W188" s="32">
        <v>9663.6299999999992</v>
      </c>
      <c r="X188" s="6">
        <v>43906</v>
      </c>
      <c r="Y188" s="32">
        <v>3881.46</v>
      </c>
      <c r="Z188" s="6">
        <v>43910</v>
      </c>
      <c r="AA188" s="32">
        <v>8928.9500000000007</v>
      </c>
      <c r="AB188" s="6">
        <v>43920</v>
      </c>
      <c r="AC188" s="32">
        <v>2747.21</v>
      </c>
    </row>
    <row r="189" spans="2:29" s="53" customFormat="1" x14ac:dyDescent="0.3">
      <c r="B189" s="6">
        <v>43913</v>
      </c>
      <c r="C189" s="32">
        <v>18591.93</v>
      </c>
      <c r="D189" s="6">
        <v>43913</v>
      </c>
      <c r="E189" s="32">
        <v>6860.67</v>
      </c>
      <c r="F189" s="6">
        <v>43913</v>
      </c>
      <c r="G189" s="32">
        <v>2220.4</v>
      </c>
      <c r="H189" s="6">
        <v>43913</v>
      </c>
      <c r="I189" s="32">
        <v>1342.12</v>
      </c>
      <c r="J189" s="6">
        <v>43923</v>
      </c>
      <c r="K189" s="32">
        <v>17818.72</v>
      </c>
      <c r="L189" s="6">
        <v>43915</v>
      </c>
      <c r="M189" s="32">
        <v>23527.19</v>
      </c>
      <c r="N189" s="6">
        <v>43908</v>
      </c>
      <c r="O189" s="32">
        <v>4998.8</v>
      </c>
      <c r="P189" s="6">
        <v>43909</v>
      </c>
      <c r="Q189" s="32">
        <v>4105.42</v>
      </c>
      <c r="R189" s="6">
        <v>43916</v>
      </c>
      <c r="S189" s="32">
        <v>29946.77</v>
      </c>
      <c r="T189" s="6">
        <v>43916</v>
      </c>
      <c r="U189" s="32">
        <v>1091.96</v>
      </c>
      <c r="V189" s="6">
        <v>43927</v>
      </c>
      <c r="W189" s="32">
        <v>9818.74</v>
      </c>
      <c r="X189" s="6">
        <v>43907</v>
      </c>
      <c r="Y189" s="32">
        <v>3991.78</v>
      </c>
      <c r="Z189" s="6">
        <v>43913</v>
      </c>
      <c r="AA189" s="32">
        <v>8741.15</v>
      </c>
      <c r="AB189" s="6">
        <v>43921</v>
      </c>
      <c r="AC189" s="32">
        <v>2750.3</v>
      </c>
    </row>
    <row r="190" spans="2:29" s="53" customFormat="1" x14ac:dyDescent="0.3">
      <c r="B190" s="6">
        <v>43914</v>
      </c>
      <c r="C190" s="32">
        <v>20704.91</v>
      </c>
      <c r="D190" s="6">
        <v>43914</v>
      </c>
      <c r="E190" s="32">
        <v>7417.86</v>
      </c>
      <c r="F190" s="6">
        <v>43914</v>
      </c>
      <c r="G190" s="32">
        <v>2438.1</v>
      </c>
      <c r="H190" s="6">
        <v>43914</v>
      </c>
      <c r="I190" s="32">
        <v>1491.83</v>
      </c>
      <c r="J190" s="6">
        <v>43924</v>
      </c>
      <c r="K190" s="32">
        <v>17820.189999999999</v>
      </c>
      <c r="L190" s="6">
        <v>43916</v>
      </c>
      <c r="M190" s="32">
        <v>23352.34</v>
      </c>
      <c r="N190" s="6">
        <v>43909</v>
      </c>
      <c r="O190" s="32">
        <v>4809.3999999999996</v>
      </c>
      <c r="P190" s="6">
        <v>43910</v>
      </c>
      <c r="Q190" s="32">
        <v>4194.9399999999996</v>
      </c>
      <c r="R190" s="6">
        <v>43917</v>
      </c>
      <c r="S190" s="32">
        <v>29815.59</v>
      </c>
      <c r="T190" s="6">
        <v>43917</v>
      </c>
      <c r="U190" s="32">
        <v>1099.76</v>
      </c>
      <c r="V190" s="6">
        <v>43928</v>
      </c>
      <c r="W190" s="32">
        <v>9996.39</v>
      </c>
      <c r="X190" s="6">
        <v>43908</v>
      </c>
      <c r="Y190" s="32">
        <v>3754.84</v>
      </c>
      <c r="Z190" s="6">
        <v>43914</v>
      </c>
      <c r="AA190" s="32">
        <v>9700.57</v>
      </c>
      <c r="AB190" s="6">
        <v>43922</v>
      </c>
      <c r="AC190" s="32">
        <v>2734.52</v>
      </c>
    </row>
    <row r="191" spans="2:29" s="53" customFormat="1" x14ac:dyDescent="0.3">
      <c r="B191" s="6">
        <v>43915</v>
      </c>
      <c r="C191" s="32">
        <v>21200.55</v>
      </c>
      <c r="D191" s="6">
        <v>43915</v>
      </c>
      <c r="E191" s="32">
        <v>7384.3</v>
      </c>
      <c r="F191" s="6">
        <v>43915</v>
      </c>
      <c r="G191" s="32">
        <v>2467</v>
      </c>
      <c r="H191" s="6">
        <v>43915</v>
      </c>
      <c r="I191" s="32">
        <v>1472.57</v>
      </c>
      <c r="J191" s="6">
        <v>43927</v>
      </c>
      <c r="K191" s="32">
        <v>18576.3</v>
      </c>
      <c r="L191" s="6">
        <v>43917</v>
      </c>
      <c r="M191" s="32">
        <v>23484.28</v>
      </c>
      <c r="N191" s="6">
        <v>43910</v>
      </c>
      <c r="O191" s="32">
        <v>4854.3</v>
      </c>
      <c r="P191" s="6">
        <v>43913</v>
      </c>
      <c r="Q191" s="32">
        <v>3989.52</v>
      </c>
      <c r="R191" s="6">
        <v>43920</v>
      </c>
      <c r="S191" s="32">
        <v>28440.32</v>
      </c>
      <c r="T191" s="6">
        <v>43920</v>
      </c>
      <c r="U191" s="32">
        <v>1087.82</v>
      </c>
      <c r="V191" s="6">
        <v>43929</v>
      </c>
      <c r="W191" s="32">
        <v>10137.469999999999</v>
      </c>
      <c r="X191" s="6">
        <v>43909</v>
      </c>
      <c r="Y191" s="32">
        <v>3855.5</v>
      </c>
      <c r="Z191" s="6">
        <v>43915</v>
      </c>
      <c r="AA191" s="32">
        <v>9874.26</v>
      </c>
      <c r="AB191" s="6">
        <v>43923</v>
      </c>
      <c r="AC191" s="32">
        <v>2780.64</v>
      </c>
    </row>
    <row r="192" spans="2:29" s="53" customFormat="1" x14ac:dyDescent="0.3">
      <c r="B192" s="6">
        <v>43916</v>
      </c>
      <c r="C192" s="32">
        <v>22552.17</v>
      </c>
      <c r="D192" s="6">
        <v>43916</v>
      </c>
      <c r="E192" s="32">
        <v>7797.54</v>
      </c>
      <c r="F192" s="6">
        <v>43916</v>
      </c>
      <c r="G192" s="32">
        <v>2608</v>
      </c>
      <c r="H192" s="6">
        <v>43916</v>
      </c>
      <c r="I192" s="32">
        <v>1572.61</v>
      </c>
      <c r="J192" s="6">
        <v>43928</v>
      </c>
      <c r="K192" s="32">
        <v>18950.18</v>
      </c>
      <c r="L192" s="6">
        <v>43920</v>
      </c>
      <c r="M192" s="32">
        <v>23175.11</v>
      </c>
      <c r="N192" s="6">
        <v>43913</v>
      </c>
      <c r="O192" s="32">
        <v>4564.1000000000004</v>
      </c>
      <c r="P192" s="6">
        <v>43914</v>
      </c>
      <c r="Q192" s="32">
        <v>3937.63</v>
      </c>
      <c r="R192" s="6">
        <v>43921</v>
      </c>
      <c r="S192" s="32">
        <v>29468.49</v>
      </c>
      <c r="T192" s="6">
        <v>43921</v>
      </c>
      <c r="U192" s="32">
        <v>1125.8599999999999</v>
      </c>
      <c r="V192" s="6">
        <v>43930</v>
      </c>
      <c r="W192" s="32">
        <v>10119.43</v>
      </c>
      <c r="X192" s="6">
        <v>43910</v>
      </c>
      <c r="Y192" s="32">
        <v>4048.8</v>
      </c>
      <c r="Z192" s="6">
        <v>43916</v>
      </c>
      <c r="AA192" s="32">
        <v>10000.959999999999</v>
      </c>
      <c r="AB192" s="6">
        <v>43924</v>
      </c>
      <c r="AC192" s="32">
        <v>2763.99</v>
      </c>
    </row>
    <row r="193" spans="2:29" s="53" customFormat="1" x14ac:dyDescent="0.3">
      <c r="B193" s="6">
        <v>43917</v>
      </c>
      <c r="C193" s="32">
        <v>21636.78</v>
      </c>
      <c r="D193" s="6">
        <v>43917</v>
      </c>
      <c r="E193" s="32">
        <v>7502.38</v>
      </c>
      <c r="F193" s="6">
        <v>43917</v>
      </c>
      <c r="G193" s="32">
        <v>2524.1</v>
      </c>
      <c r="H193" s="6">
        <v>43917</v>
      </c>
      <c r="I193" s="32">
        <v>1488.75</v>
      </c>
      <c r="J193" s="6">
        <v>43929</v>
      </c>
      <c r="K193" s="32">
        <v>19353.240000000002</v>
      </c>
      <c r="L193" s="6">
        <v>43921</v>
      </c>
      <c r="M193" s="32">
        <v>23603.48</v>
      </c>
      <c r="N193" s="6">
        <v>43914</v>
      </c>
      <c r="O193" s="32">
        <v>4753.3</v>
      </c>
      <c r="P193" s="6">
        <v>43916</v>
      </c>
      <c r="Q193" s="32">
        <v>4338.8999999999996</v>
      </c>
      <c r="R193" s="6">
        <v>43922</v>
      </c>
      <c r="S193" s="32">
        <v>28265.31</v>
      </c>
      <c r="T193" s="6">
        <v>43922</v>
      </c>
      <c r="U193" s="32">
        <v>1105.51</v>
      </c>
      <c r="V193" s="6">
        <v>43931</v>
      </c>
      <c r="W193" s="32">
        <v>10157.61</v>
      </c>
      <c r="X193" s="6">
        <v>43913</v>
      </c>
      <c r="Y193" s="32">
        <v>3914.31</v>
      </c>
      <c r="Z193" s="6">
        <v>43917</v>
      </c>
      <c r="AA193" s="32">
        <v>9632.52</v>
      </c>
      <c r="AB193" s="6">
        <v>43928</v>
      </c>
      <c r="AC193" s="32">
        <v>2820.76</v>
      </c>
    </row>
    <row r="194" spans="2:29" s="53" customFormat="1" x14ac:dyDescent="0.3">
      <c r="B194" s="6">
        <v>43920</v>
      </c>
      <c r="C194" s="32">
        <v>22327.48</v>
      </c>
      <c r="D194" s="6">
        <v>43920</v>
      </c>
      <c r="E194" s="32">
        <v>7774.15</v>
      </c>
      <c r="F194" s="6">
        <v>43920</v>
      </c>
      <c r="G194" s="32">
        <v>2611.1999999999998</v>
      </c>
      <c r="H194" s="6">
        <v>43920</v>
      </c>
      <c r="I194" s="32">
        <v>1545.31</v>
      </c>
      <c r="J194" s="6">
        <v>43930</v>
      </c>
      <c r="K194" s="32">
        <v>19345.77</v>
      </c>
      <c r="L194" s="6">
        <v>43922</v>
      </c>
      <c r="M194" s="32">
        <v>23085.79</v>
      </c>
      <c r="N194" s="6">
        <v>43915</v>
      </c>
      <c r="O194" s="32">
        <v>5006.2</v>
      </c>
      <c r="P194" s="6">
        <v>43917</v>
      </c>
      <c r="Q194" s="32">
        <v>4545.57</v>
      </c>
      <c r="R194" s="6">
        <v>43924</v>
      </c>
      <c r="S194" s="32">
        <v>27590.95</v>
      </c>
      <c r="T194" s="6">
        <v>43923</v>
      </c>
      <c r="U194" s="32">
        <v>1138.27</v>
      </c>
      <c r="V194" s="6">
        <v>43934</v>
      </c>
      <c r="W194" s="32">
        <v>10099.219999999999</v>
      </c>
      <c r="X194" s="6">
        <v>43914</v>
      </c>
      <c r="Y194" s="32">
        <v>4242.7</v>
      </c>
      <c r="Z194" s="6">
        <v>43920</v>
      </c>
      <c r="AA194" s="32">
        <v>9815.9699999999993</v>
      </c>
      <c r="AB194" s="6">
        <v>43929</v>
      </c>
      <c r="AC194" s="32">
        <v>2815.37</v>
      </c>
    </row>
    <row r="195" spans="2:29" s="53" customFormat="1" x14ac:dyDescent="0.3">
      <c r="B195" s="6">
        <v>43921</v>
      </c>
      <c r="C195" s="32">
        <v>21917.16</v>
      </c>
      <c r="D195" s="6">
        <v>43921</v>
      </c>
      <c r="E195" s="32">
        <v>7700.1</v>
      </c>
      <c r="F195" s="6">
        <v>43921</v>
      </c>
      <c r="G195" s="32">
        <v>2569.6999999999998</v>
      </c>
      <c r="H195" s="6">
        <v>43921</v>
      </c>
      <c r="I195" s="32">
        <v>1510.59</v>
      </c>
      <c r="J195" s="6">
        <v>43931</v>
      </c>
      <c r="K195" s="32">
        <v>19498.5</v>
      </c>
      <c r="L195" s="6">
        <v>43923</v>
      </c>
      <c r="M195" s="32">
        <v>23280.06</v>
      </c>
      <c r="N195" s="6">
        <v>43916</v>
      </c>
      <c r="O195" s="32">
        <v>5135.2</v>
      </c>
      <c r="P195" s="6">
        <v>43920</v>
      </c>
      <c r="Q195" s="32">
        <v>4414.5</v>
      </c>
      <c r="R195" s="6">
        <v>43928</v>
      </c>
      <c r="S195" s="32">
        <v>30067.21</v>
      </c>
      <c r="T195" s="6">
        <v>43924</v>
      </c>
      <c r="U195" s="32">
        <v>1138.8399999999999</v>
      </c>
      <c r="V195" s="6">
        <v>43935</v>
      </c>
      <c r="W195" s="32">
        <v>10332.94</v>
      </c>
      <c r="X195" s="6">
        <v>43915</v>
      </c>
      <c r="Y195" s="32">
        <v>4432.3</v>
      </c>
      <c r="Z195" s="6">
        <v>43921</v>
      </c>
      <c r="AA195" s="32">
        <v>9935.84</v>
      </c>
      <c r="AB195" s="6">
        <v>43930</v>
      </c>
      <c r="AC195" s="32">
        <v>2825.9</v>
      </c>
    </row>
    <row r="196" spans="2:29" s="53" customFormat="1" x14ac:dyDescent="0.3">
      <c r="B196" s="6">
        <v>43922</v>
      </c>
      <c r="C196" s="32">
        <v>20943.509999999998</v>
      </c>
      <c r="D196" s="6">
        <v>43922</v>
      </c>
      <c r="E196" s="32">
        <v>7360.58</v>
      </c>
      <c r="F196" s="6">
        <v>43922</v>
      </c>
      <c r="G196" s="32">
        <v>2448</v>
      </c>
      <c r="H196" s="6">
        <v>43922</v>
      </c>
      <c r="I196" s="32">
        <v>1427.73</v>
      </c>
      <c r="J196" s="6">
        <v>43934</v>
      </c>
      <c r="K196" s="32">
        <v>19043.400000000001</v>
      </c>
      <c r="L196" s="6">
        <v>43924</v>
      </c>
      <c r="M196" s="32">
        <v>23236.11</v>
      </c>
      <c r="N196" s="6">
        <v>43917</v>
      </c>
      <c r="O196" s="32">
        <v>4874.2</v>
      </c>
      <c r="P196" s="6">
        <v>43921</v>
      </c>
      <c r="Q196" s="32">
        <v>4538.93</v>
      </c>
      <c r="R196" s="6">
        <v>43929</v>
      </c>
      <c r="S196" s="32">
        <v>29893.96</v>
      </c>
      <c r="T196" s="6">
        <v>43928</v>
      </c>
      <c r="U196" s="32">
        <v>1214.95</v>
      </c>
      <c r="V196" s="6">
        <v>43936</v>
      </c>
      <c r="W196" s="32">
        <v>10447.209999999999</v>
      </c>
      <c r="X196" s="6">
        <v>43916</v>
      </c>
      <c r="Y196" s="32">
        <v>4543.58</v>
      </c>
      <c r="Z196" s="6">
        <v>43922</v>
      </c>
      <c r="AA196" s="32">
        <v>9544.75</v>
      </c>
      <c r="AB196" s="6">
        <v>43931</v>
      </c>
      <c r="AC196" s="32">
        <v>2796.63</v>
      </c>
    </row>
    <row r="197" spans="2:29" s="53" customFormat="1" x14ac:dyDescent="0.3">
      <c r="B197" s="6">
        <v>43923</v>
      </c>
      <c r="C197" s="32">
        <v>21413.439999999999</v>
      </c>
      <c r="D197" s="6">
        <v>43923</v>
      </c>
      <c r="E197" s="32">
        <v>7487.31</v>
      </c>
      <c r="F197" s="6">
        <v>43923</v>
      </c>
      <c r="G197" s="32">
        <v>2516.4</v>
      </c>
      <c r="H197" s="6">
        <v>43923</v>
      </c>
      <c r="I197" s="32">
        <v>1474.61</v>
      </c>
      <c r="J197" s="6">
        <v>43935</v>
      </c>
      <c r="K197" s="32">
        <v>19638.810000000001</v>
      </c>
      <c r="L197" s="6">
        <v>43927</v>
      </c>
      <c r="M197" s="32">
        <v>23749.119999999999</v>
      </c>
      <c r="N197" s="6">
        <v>43920</v>
      </c>
      <c r="O197" s="32">
        <v>5194</v>
      </c>
      <c r="P197" s="6">
        <v>43922</v>
      </c>
      <c r="Q197" s="32">
        <v>4466.04</v>
      </c>
      <c r="R197" s="6">
        <v>43930</v>
      </c>
      <c r="S197" s="32">
        <v>31159.62</v>
      </c>
      <c r="T197" s="6">
        <v>43929</v>
      </c>
      <c r="U197" s="32">
        <v>1205.77</v>
      </c>
      <c r="V197" s="6">
        <v>43937</v>
      </c>
      <c r="W197" s="32">
        <v>10375.48</v>
      </c>
      <c r="X197" s="6">
        <v>43917</v>
      </c>
      <c r="Y197" s="32">
        <v>4351.49</v>
      </c>
      <c r="Z197" s="6">
        <v>43923</v>
      </c>
      <c r="AA197" s="32">
        <v>9570.82</v>
      </c>
      <c r="AB197" s="6">
        <v>43934</v>
      </c>
      <c r="AC197" s="32">
        <v>2783.05</v>
      </c>
    </row>
    <row r="198" spans="2:29" s="53" customFormat="1" x14ac:dyDescent="0.3">
      <c r="B198" s="6">
        <v>43924</v>
      </c>
      <c r="C198" s="32">
        <v>21052.53</v>
      </c>
      <c r="D198" s="6">
        <v>43924</v>
      </c>
      <c r="E198" s="32">
        <v>7373.08</v>
      </c>
      <c r="F198" s="6">
        <v>43924</v>
      </c>
      <c r="G198" s="32">
        <v>2482.6999999999998</v>
      </c>
      <c r="H198" s="6">
        <v>43924</v>
      </c>
      <c r="I198" s="32">
        <v>1443.04</v>
      </c>
      <c r="J198" s="6">
        <v>43936</v>
      </c>
      <c r="K198" s="32">
        <v>19548.740000000002</v>
      </c>
      <c r="L198" s="6">
        <v>43928</v>
      </c>
      <c r="M198" s="32">
        <v>24253.29</v>
      </c>
      <c r="N198" s="6">
        <v>43921</v>
      </c>
      <c r="O198" s="32">
        <v>5110.6000000000004</v>
      </c>
      <c r="P198" s="6">
        <v>43923</v>
      </c>
      <c r="Q198" s="32">
        <v>4531.6899999999996</v>
      </c>
      <c r="R198" s="6">
        <v>43934</v>
      </c>
      <c r="S198" s="32">
        <v>30690.02</v>
      </c>
      <c r="T198" s="6">
        <v>43930</v>
      </c>
      <c r="U198" s="32">
        <v>1210.48</v>
      </c>
      <c r="V198" s="6">
        <v>43938</v>
      </c>
      <c r="W198" s="32">
        <v>10597.04</v>
      </c>
      <c r="X198" s="6">
        <v>43920</v>
      </c>
      <c r="Y198" s="32">
        <v>4378.51</v>
      </c>
      <c r="Z198" s="6">
        <v>43924</v>
      </c>
      <c r="AA198" s="32">
        <v>9525.77</v>
      </c>
      <c r="AB198" s="6">
        <v>43935</v>
      </c>
      <c r="AC198" s="32">
        <v>2827.28</v>
      </c>
    </row>
    <row r="199" spans="2:29" s="53" customFormat="1" x14ac:dyDescent="0.3">
      <c r="B199" s="6">
        <v>43927</v>
      </c>
      <c r="C199" s="32">
        <v>22679.99</v>
      </c>
      <c r="D199" s="6">
        <v>43927</v>
      </c>
      <c r="E199" s="32">
        <v>7913.24</v>
      </c>
      <c r="F199" s="6">
        <v>43927</v>
      </c>
      <c r="G199" s="32">
        <v>2644.6</v>
      </c>
      <c r="H199" s="6">
        <v>43927</v>
      </c>
      <c r="I199" s="32">
        <v>1592.88</v>
      </c>
      <c r="J199" s="6">
        <v>43937</v>
      </c>
      <c r="K199" s="32">
        <v>19290.2</v>
      </c>
      <c r="L199" s="6">
        <v>43929</v>
      </c>
      <c r="M199" s="32">
        <v>23970.37</v>
      </c>
      <c r="N199" s="6">
        <v>43922</v>
      </c>
      <c r="O199" s="32">
        <v>5290.7</v>
      </c>
      <c r="P199" s="6">
        <v>43924</v>
      </c>
      <c r="Q199" s="32">
        <v>4623.43</v>
      </c>
      <c r="R199" s="6">
        <v>43936</v>
      </c>
      <c r="S199" s="32">
        <v>30379.81</v>
      </c>
      <c r="T199" s="6">
        <v>43931</v>
      </c>
      <c r="U199" s="32">
        <v>1228.03</v>
      </c>
      <c r="V199" s="6"/>
      <c r="W199" s="32"/>
      <c r="X199" s="6">
        <v>43921</v>
      </c>
      <c r="Y199" s="32">
        <v>4396.12</v>
      </c>
      <c r="Z199" s="6">
        <v>43927</v>
      </c>
      <c r="AA199" s="32">
        <v>10075.17</v>
      </c>
      <c r="AB199" s="6">
        <v>43936</v>
      </c>
      <c r="AC199" s="32">
        <v>2811.17</v>
      </c>
    </row>
    <row r="200" spans="2:29" s="53" customFormat="1" x14ac:dyDescent="0.3">
      <c r="B200" s="6">
        <v>43928</v>
      </c>
      <c r="C200" s="32">
        <v>22653.86</v>
      </c>
      <c r="D200" s="6">
        <v>43928</v>
      </c>
      <c r="E200" s="32">
        <v>7887.26</v>
      </c>
      <c r="F200" s="6">
        <v>43928</v>
      </c>
      <c r="G200" s="32">
        <v>2642</v>
      </c>
      <c r="H200" s="6">
        <v>43928</v>
      </c>
      <c r="I200" s="32">
        <v>1585.38</v>
      </c>
      <c r="J200" s="6">
        <v>43938</v>
      </c>
      <c r="K200" s="32">
        <v>19897.259999999998</v>
      </c>
      <c r="L200" s="6">
        <v>43930</v>
      </c>
      <c r="M200" s="32">
        <v>24300.33</v>
      </c>
      <c r="N200" s="6">
        <v>43923</v>
      </c>
      <c r="O200" s="32">
        <v>5188.7</v>
      </c>
      <c r="P200" s="6">
        <v>43927</v>
      </c>
      <c r="Q200" s="32">
        <v>4811.83</v>
      </c>
      <c r="R200" s="6">
        <v>43937</v>
      </c>
      <c r="S200" s="32">
        <v>30602.61</v>
      </c>
      <c r="T200" s="6">
        <v>43934</v>
      </c>
      <c r="U200" s="32">
        <v>1236.78</v>
      </c>
      <c r="V200" s="6"/>
      <c r="W200" s="32"/>
      <c r="X200" s="6">
        <v>43922</v>
      </c>
      <c r="Y200" s="32">
        <v>4207.24</v>
      </c>
      <c r="Z200" s="6">
        <v>43928</v>
      </c>
      <c r="AA200" s="32">
        <v>10356.700000000001</v>
      </c>
      <c r="AB200" s="6">
        <v>43937</v>
      </c>
      <c r="AC200" s="32">
        <v>2819.94</v>
      </c>
    </row>
    <row r="201" spans="2:29" s="53" customFormat="1" x14ac:dyDescent="0.3">
      <c r="B201" s="6">
        <v>43929</v>
      </c>
      <c r="C201" s="32">
        <v>23433.57</v>
      </c>
      <c r="D201" s="6">
        <v>43929</v>
      </c>
      <c r="E201" s="32">
        <v>8090.9</v>
      </c>
      <c r="F201" s="6">
        <v>43929</v>
      </c>
      <c r="G201" s="32">
        <v>2734.9</v>
      </c>
      <c r="H201" s="6">
        <v>43929</v>
      </c>
      <c r="I201" s="32">
        <v>1639.89</v>
      </c>
      <c r="J201" s="6"/>
      <c r="K201" s="32"/>
      <c r="L201" s="6">
        <v>43935</v>
      </c>
      <c r="M201" s="32">
        <v>24435.4</v>
      </c>
      <c r="N201" s="6">
        <v>43924</v>
      </c>
      <c r="O201" s="32">
        <v>5106.8999999999996</v>
      </c>
      <c r="P201" s="6">
        <v>43928</v>
      </c>
      <c r="Q201" s="32">
        <v>4778.6400000000003</v>
      </c>
      <c r="R201" s="6">
        <v>43938</v>
      </c>
      <c r="S201" s="32">
        <v>31588.720000000001</v>
      </c>
      <c r="T201" s="6">
        <v>43935</v>
      </c>
      <c r="U201" s="32">
        <v>1256.3499999999999</v>
      </c>
      <c r="V201" s="6"/>
      <c r="W201" s="32"/>
      <c r="X201" s="6">
        <v>43923</v>
      </c>
      <c r="Y201" s="32">
        <v>4220.96</v>
      </c>
      <c r="Z201" s="6">
        <v>43929</v>
      </c>
      <c r="AA201" s="32">
        <v>10332.89</v>
      </c>
      <c r="AB201" s="6">
        <v>43938</v>
      </c>
      <c r="AC201" s="32">
        <v>2838.5</v>
      </c>
    </row>
    <row r="202" spans="2:29" s="53" customFormat="1" x14ac:dyDescent="0.3">
      <c r="B202" s="6">
        <v>43930</v>
      </c>
      <c r="C202" s="32">
        <v>23719.37</v>
      </c>
      <c r="D202" s="6">
        <v>43930</v>
      </c>
      <c r="E202" s="32">
        <v>8153.58</v>
      </c>
      <c r="F202" s="6">
        <v>43930</v>
      </c>
      <c r="G202" s="32">
        <v>2779.8</v>
      </c>
      <c r="H202" s="6">
        <v>43930</v>
      </c>
      <c r="I202" s="32">
        <v>1601.73</v>
      </c>
      <c r="J202" s="6"/>
      <c r="K202" s="32"/>
      <c r="L202" s="6">
        <v>43936</v>
      </c>
      <c r="M202" s="32">
        <v>24346.34</v>
      </c>
      <c r="N202" s="6">
        <v>43927</v>
      </c>
      <c r="O202" s="32">
        <v>5323.6</v>
      </c>
      <c r="P202" s="6">
        <v>43929</v>
      </c>
      <c r="Q202" s="32">
        <v>4626</v>
      </c>
      <c r="R202" s="6"/>
      <c r="S202" s="32"/>
      <c r="T202" s="6">
        <v>43936</v>
      </c>
      <c r="U202" s="32">
        <v>1236.0999999999999</v>
      </c>
      <c r="V202" s="6"/>
      <c r="W202" s="32"/>
      <c r="X202" s="6">
        <v>43924</v>
      </c>
      <c r="Y202" s="32">
        <v>4154.58</v>
      </c>
      <c r="Z202" s="6">
        <v>43930</v>
      </c>
      <c r="AA202" s="32">
        <v>10564.74</v>
      </c>
      <c r="AB202" s="6"/>
      <c r="AC202" s="32"/>
    </row>
    <row r="203" spans="2:29" s="53" customFormat="1" x14ac:dyDescent="0.3">
      <c r="B203" s="6">
        <v>43934</v>
      </c>
      <c r="C203" s="32">
        <v>23390.77</v>
      </c>
      <c r="D203" s="6">
        <v>43934</v>
      </c>
      <c r="E203" s="32">
        <v>8192.42</v>
      </c>
      <c r="F203" s="6">
        <v>43934</v>
      </c>
      <c r="G203" s="32">
        <v>2761.63</v>
      </c>
      <c r="H203" s="6">
        <v>43934</v>
      </c>
      <c r="I203" s="32">
        <v>1623.68</v>
      </c>
      <c r="J203" s="6"/>
      <c r="K203" s="32"/>
      <c r="L203" s="6">
        <v>43937</v>
      </c>
      <c r="M203" s="32">
        <v>24006.45</v>
      </c>
      <c r="N203" s="6">
        <v>43928</v>
      </c>
      <c r="O203" s="32">
        <v>5301.3</v>
      </c>
      <c r="P203" s="6">
        <v>43930</v>
      </c>
      <c r="Q203" s="32">
        <v>4649.08</v>
      </c>
      <c r="R203" s="6"/>
      <c r="S203" s="32"/>
      <c r="T203" s="6">
        <v>43938</v>
      </c>
      <c r="U203" s="32">
        <v>1239.24</v>
      </c>
      <c r="V203" s="6"/>
      <c r="W203" s="32"/>
      <c r="X203" s="6">
        <v>43927</v>
      </c>
      <c r="Y203" s="32">
        <v>4346.1400000000003</v>
      </c>
      <c r="Z203" s="6">
        <v>43935</v>
      </c>
      <c r="AA203" s="32">
        <v>10696.56</v>
      </c>
      <c r="AB203" s="6"/>
      <c r="AC203" s="32"/>
    </row>
    <row r="204" spans="2:29" s="53" customFormat="1" x14ac:dyDescent="0.3">
      <c r="B204" s="6">
        <v>43935</v>
      </c>
      <c r="C204" s="32">
        <v>23949.759999999998</v>
      </c>
      <c r="D204" s="6">
        <v>43935</v>
      </c>
      <c r="E204" s="32">
        <v>8515.74</v>
      </c>
      <c r="F204" s="6">
        <v>43935</v>
      </c>
      <c r="G204" s="32">
        <v>2846.06</v>
      </c>
      <c r="H204" s="6">
        <v>43935</v>
      </c>
      <c r="I204" s="32">
        <v>1695.76</v>
      </c>
      <c r="J204" s="6"/>
      <c r="K204" s="32"/>
      <c r="L204" s="6">
        <v>43938</v>
      </c>
      <c r="M204" s="32">
        <v>24380</v>
      </c>
      <c r="N204" s="6">
        <v>43929</v>
      </c>
      <c r="O204" s="32">
        <v>5258.8</v>
      </c>
      <c r="P204" s="6">
        <v>43934</v>
      </c>
      <c r="Q204" s="32">
        <v>4623.8900000000003</v>
      </c>
      <c r="R204" s="6"/>
      <c r="S204" s="32"/>
      <c r="T204" s="6"/>
      <c r="U204" s="32"/>
      <c r="V204" s="6"/>
      <c r="W204" s="32"/>
      <c r="X204" s="6">
        <v>43928</v>
      </c>
      <c r="Y204" s="32">
        <v>4438.2700000000004</v>
      </c>
      <c r="Z204" s="6">
        <v>43936</v>
      </c>
      <c r="AA204" s="32">
        <v>10279.76</v>
      </c>
      <c r="AB204" s="6"/>
      <c r="AC204" s="32"/>
    </row>
    <row r="205" spans="2:29" s="53" customFormat="1" x14ac:dyDescent="0.3">
      <c r="B205" s="6">
        <v>43936</v>
      </c>
      <c r="C205" s="32">
        <v>23504.35</v>
      </c>
      <c r="D205" s="6">
        <v>43936</v>
      </c>
      <c r="E205" s="32">
        <v>8393.18</v>
      </c>
      <c r="F205" s="6">
        <v>43936</v>
      </c>
      <c r="G205" s="32">
        <v>2783.36</v>
      </c>
      <c r="H205" s="6">
        <v>43936</v>
      </c>
      <c r="I205" s="32">
        <v>1647.91</v>
      </c>
      <c r="J205" s="6"/>
      <c r="K205" s="32"/>
      <c r="L205" s="6"/>
      <c r="M205" s="32"/>
      <c r="N205" s="6">
        <v>43930</v>
      </c>
      <c r="O205" s="32">
        <v>5439.4</v>
      </c>
      <c r="P205" s="6">
        <v>43935</v>
      </c>
      <c r="Q205" s="32">
        <v>4706.49</v>
      </c>
      <c r="R205" s="6"/>
      <c r="S205" s="32"/>
      <c r="T205" s="6"/>
      <c r="U205" s="32"/>
      <c r="V205" s="6"/>
      <c r="W205" s="32"/>
      <c r="X205" s="6">
        <v>43929</v>
      </c>
      <c r="Y205" s="32">
        <v>4442.75</v>
      </c>
      <c r="Z205" s="6">
        <v>43937</v>
      </c>
      <c r="AA205" s="32">
        <v>10301.540000000001</v>
      </c>
      <c r="AB205" s="6"/>
      <c r="AC205" s="32"/>
    </row>
    <row r="206" spans="2:29" s="53" customFormat="1" x14ac:dyDescent="0.3">
      <c r="B206" s="6">
        <v>43937</v>
      </c>
      <c r="C206" s="32">
        <v>23537.68</v>
      </c>
      <c r="D206" s="6">
        <v>43937</v>
      </c>
      <c r="E206" s="32">
        <v>8532.36</v>
      </c>
      <c r="F206" s="6">
        <v>43937</v>
      </c>
      <c r="G206" s="32">
        <v>2799.55</v>
      </c>
      <c r="H206" s="6">
        <v>43937</v>
      </c>
      <c r="I206" s="32">
        <v>1705.64</v>
      </c>
      <c r="J206" s="6"/>
      <c r="K206" s="32"/>
      <c r="L206" s="6"/>
      <c r="M206" s="32"/>
      <c r="N206" s="6">
        <v>43935</v>
      </c>
      <c r="O206" s="32">
        <v>5542.5</v>
      </c>
      <c r="P206" s="6">
        <v>43936</v>
      </c>
      <c r="Q206" s="32">
        <v>4625.91</v>
      </c>
      <c r="R206" s="6"/>
      <c r="S206" s="32"/>
      <c r="T206" s="6"/>
      <c r="U206" s="32"/>
      <c r="V206" s="6"/>
      <c r="W206" s="32"/>
      <c r="X206" s="6">
        <v>43930</v>
      </c>
      <c r="Y206" s="32">
        <v>4506.8500000000004</v>
      </c>
      <c r="Z206" s="6">
        <v>43938</v>
      </c>
      <c r="AA206" s="32">
        <v>10625.78</v>
      </c>
      <c r="AB206" s="6"/>
      <c r="AC206" s="91"/>
    </row>
    <row r="207" spans="2:29" s="53" customFormat="1" x14ac:dyDescent="0.3">
      <c r="B207" s="6">
        <v>43938</v>
      </c>
      <c r="C207" s="32">
        <v>24242.49</v>
      </c>
      <c r="D207" s="6">
        <v>43938</v>
      </c>
      <c r="E207" s="32">
        <v>8650.14</v>
      </c>
      <c r="F207" s="6">
        <v>43938</v>
      </c>
      <c r="G207" s="32">
        <v>2874.56</v>
      </c>
      <c r="H207" s="6">
        <v>43938</v>
      </c>
      <c r="I207" s="32">
        <v>1690.87</v>
      </c>
      <c r="J207" s="6"/>
      <c r="K207" s="32"/>
      <c r="L207" s="6"/>
      <c r="M207" s="32"/>
      <c r="N207" s="6">
        <v>43936</v>
      </c>
      <c r="O207" s="32">
        <v>5523.3</v>
      </c>
      <c r="P207" s="6">
        <v>43938</v>
      </c>
      <c r="Q207" s="32">
        <v>4634.82</v>
      </c>
      <c r="R207" s="6"/>
      <c r="S207" s="32"/>
      <c r="T207" s="6"/>
      <c r="U207" s="32"/>
      <c r="V207" s="6"/>
      <c r="W207" s="32"/>
      <c r="X207" s="6">
        <v>43935</v>
      </c>
      <c r="Y207" s="32">
        <v>4523.91</v>
      </c>
      <c r="Z207" s="6"/>
      <c r="AA207" s="32"/>
      <c r="AB207" s="6"/>
      <c r="AC207" s="91"/>
    </row>
    <row r="208" spans="2:29" s="53" customFormat="1" x14ac:dyDescent="0.3">
      <c r="B208" s="6"/>
      <c r="C208" s="32"/>
      <c r="D208" s="6"/>
      <c r="E208" s="32"/>
      <c r="F208" s="6"/>
      <c r="G208" s="32"/>
      <c r="H208" s="6"/>
      <c r="I208" s="32"/>
      <c r="J208" s="6"/>
      <c r="K208" s="32"/>
      <c r="L208" s="6"/>
      <c r="M208" s="32"/>
      <c r="N208" s="6">
        <v>43937</v>
      </c>
      <c r="O208" s="32">
        <v>5467.6</v>
      </c>
      <c r="P208" s="6"/>
      <c r="Q208" s="32"/>
      <c r="R208" s="6"/>
      <c r="S208" s="32"/>
      <c r="T208" s="6"/>
      <c r="U208" s="32"/>
      <c r="V208" s="6"/>
      <c r="W208" s="32"/>
      <c r="X208" s="6">
        <v>43936</v>
      </c>
      <c r="Y208" s="32">
        <v>4353.72</v>
      </c>
      <c r="Z208" s="6"/>
      <c r="AA208" s="32"/>
      <c r="AB208" s="6"/>
      <c r="AC208" s="91"/>
    </row>
    <row r="209" spans="2:29" s="53" customFormat="1" x14ac:dyDescent="0.3">
      <c r="B209" s="6"/>
      <c r="C209" s="32"/>
      <c r="D209" s="6"/>
      <c r="E209" s="32"/>
      <c r="F209" s="6"/>
      <c r="G209" s="32"/>
      <c r="H209" s="6"/>
      <c r="I209" s="32"/>
      <c r="J209" s="6"/>
      <c r="K209" s="32"/>
      <c r="L209" s="6"/>
      <c r="M209" s="32"/>
      <c r="N209" s="6">
        <v>43938</v>
      </c>
      <c r="O209" s="32">
        <v>5544.7</v>
      </c>
      <c r="P209" s="6"/>
      <c r="Q209" s="32"/>
      <c r="R209" s="6"/>
      <c r="S209" s="32"/>
      <c r="T209" s="6"/>
      <c r="U209" s="32"/>
      <c r="V209" s="6"/>
      <c r="W209" s="32"/>
      <c r="X209" s="6">
        <v>43937</v>
      </c>
      <c r="Y209" s="32">
        <v>4350.16</v>
      </c>
      <c r="Z209" s="6"/>
      <c r="AA209" s="32"/>
      <c r="AB209" s="6"/>
      <c r="AC209" s="91"/>
    </row>
    <row r="210" spans="2:29" s="53" customFormat="1" x14ac:dyDescent="0.3">
      <c r="B210" s="6"/>
      <c r="C210" s="32"/>
      <c r="D210" s="6"/>
      <c r="E210" s="32"/>
      <c r="F210" s="6"/>
      <c r="G210" s="32"/>
      <c r="H210" s="6"/>
      <c r="I210" s="32"/>
      <c r="J210" s="6"/>
      <c r="K210" s="32"/>
      <c r="L210" s="6"/>
      <c r="M210" s="32"/>
      <c r="N210" s="6"/>
      <c r="O210" s="32"/>
      <c r="P210" s="6"/>
      <c r="Q210" s="32"/>
      <c r="R210" s="6"/>
      <c r="S210" s="32"/>
      <c r="T210" s="6"/>
      <c r="U210" s="32"/>
      <c r="V210" s="6"/>
      <c r="W210" s="32"/>
      <c r="X210" s="6">
        <v>43938</v>
      </c>
      <c r="Y210" s="32">
        <v>4499.01</v>
      </c>
      <c r="Z210" s="6"/>
      <c r="AA210" s="32"/>
      <c r="AB210" s="6"/>
      <c r="AC210" s="91"/>
    </row>
    <row r="211" spans="2:29" s="53" customFormat="1" x14ac:dyDescent="0.3">
      <c r="B211" s="6"/>
      <c r="C211" s="32"/>
      <c r="D211" s="6"/>
      <c r="E211" s="32"/>
      <c r="F211" s="6"/>
      <c r="G211" s="32"/>
      <c r="H211" s="6"/>
      <c r="I211" s="32"/>
      <c r="J211" s="6"/>
      <c r="K211" s="32"/>
      <c r="L211" s="6"/>
      <c r="M211" s="32"/>
      <c r="N211" s="6"/>
      <c r="O211" s="32"/>
      <c r="P211" s="6"/>
      <c r="Q211" s="32"/>
      <c r="R211" s="6"/>
      <c r="S211" s="32"/>
      <c r="T211" s="6"/>
      <c r="U211" s="32"/>
      <c r="V211" s="6"/>
      <c r="W211" s="32"/>
      <c r="X211" s="6"/>
      <c r="Y211" s="32"/>
      <c r="Z211" s="6"/>
      <c r="AA211" s="32"/>
      <c r="AB211" s="6"/>
      <c r="AC211" s="91"/>
    </row>
    <row r="212" spans="2:29" ht="17.25" thickBot="1" x14ac:dyDescent="0.35">
      <c r="B212" s="61"/>
      <c r="C212" s="62"/>
      <c r="D212" s="74"/>
      <c r="E212" s="63"/>
      <c r="F212" s="74"/>
      <c r="G212" s="64"/>
      <c r="H212" s="74"/>
      <c r="I212" s="65"/>
      <c r="J212" s="65"/>
      <c r="K212" s="67"/>
      <c r="L212" s="75"/>
      <c r="M212" s="68"/>
      <c r="N212" s="76"/>
      <c r="O212" s="66"/>
      <c r="P212" s="77"/>
      <c r="Q212" s="67"/>
      <c r="R212" s="75"/>
      <c r="S212" s="68"/>
      <c r="T212" s="75"/>
      <c r="U212" s="68"/>
      <c r="V212" s="76"/>
      <c r="W212" s="69"/>
      <c r="X212" s="69"/>
      <c r="Y212" s="69"/>
      <c r="Z212" s="78"/>
      <c r="AA212" s="70"/>
      <c r="AB212" s="78"/>
      <c r="AC212" s="71"/>
    </row>
    <row r="213" spans="2:29" ht="17.25" thickTop="1" x14ac:dyDescent="0.3">
      <c r="B213" s="84" t="s">
        <v>57</v>
      </c>
      <c r="C213" s="93">
        <f>INDEX(C6:C211,COUNTA(C6:C211),1)</f>
        <v>24242.49</v>
      </c>
      <c r="D213" s="84" t="s">
        <v>57</v>
      </c>
      <c r="E213" s="93">
        <f>INDEX(E6:E211,COUNTA(E6:E211),1)</f>
        <v>8650.14</v>
      </c>
      <c r="F213" s="84" t="s">
        <v>57</v>
      </c>
      <c r="G213" s="93">
        <f>INDEX(G6:G211,COUNTA(G6:G211),1)</f>
        <v>2874.56</v>
      </c>
      <c r="H213" s="84" t="s">
        <v>57</v>
      </c>
      <c r="I213" s="93">
        <f>INDEX(I6:I211,COUNTA(I6:I211),1)</f>
        <v>1690.87</v>
      </c>
      <c r="J213" s="84" t="s">
        <v>57</v>
      </c>
      <c r="K213" s="93">
        <f>INDEX(K6:K211,COUNTA(K6:K211),1)</f>
        <v>19897.259999999998</v>
      </c>
      <c r="L213" s="84" t="s">
        <v>57</v>
      </c>
      <c r="M213" s="93">
        <f>INDEX(M6:M211,COUNTA(M6:M211),1)</f>
        <v>24380</v>
      </c>
      <c r="N213" s="84" t="s">
        <v>57</v>
      </c>
      <c r="O213" s="93">
        <f>INDEX(O6:O211,COUNTA(O6:O211),1)</f>
        <v>5544.7</v>
      </c>
      <c r="P213" s="84" t="s">
        <v>57</v>
      </c>
      <c r="Q213" s="93">
        <f>INDEX(Q6:Q211,COUNTA(Q6:Q211),1)</f>
        <v>4634.82</v>
      </c>
      <c r="R213" s="84" t="s">
        <v>57</v>
      </c>
      <c r="S213" s="93">
        <f>INDEX(S6:S211,COUNTA(S6:S211),1)</f>
        <v>31588.720000000001</v>
      </c>
      <c r="T213" s="84" t="s">
        <v>57</v>
      </c>
      <c r="U213" s="93">
        <f>INDEX(U6:U211,COUNTA(U6:U211),1)</f>
        <v>1239.24</v>
      </c>
      <c r="V213" s="84" t="s">
        <v>57</v>
      </c>
      <c r="W213" s="93">
        <f>INDEX(W6:W211,COUNTA(W6:W211),1)</f>
        <v>10597.04</v>
      </c>
      <c r="X213" s="84" t="s">
        <v>57</v>
      </c>
      <c r="Y213" s="93">
        <f>INDEX(Y6:Y211,COUNTA(Y6:Y211),1)</f>
        <v>4499.01</v>
      </c>
      <c r="Z213" s="84" t="s">
        <v>57</v>
      </c>
      <c r="AA213" s="93">
        <f>INDEX(AA6:AA211,COUNTA(AA6:AA211),1)</f>
        <v>10625.78</v>
      </c>
      <c r="AB213" s="84" t="s">
        <v>57</v>
      </c>
      <c r="AC213" s="93">
        <f>INDEX(AC6:AC211,COUNTA(AC6:AC211),1)</f>
        <v>2838.5</v>
      </c>
    </row>
    <row r="214" spans="2:29" s="53" customFormat="1" x14ac:dyDescent="0.3">
      <c r="B214" s="92" t="s">
        <v>62</v>
      </c>
      <c r="C214" s="95">
        <f>INDEX(C6:C211,COUNTA(C6:C211)-1,1)</f>
        <v>23537.68</v>
      </c>
      <c r="D214" s="92" t="s">
        <v>62</v>
      </c>
      <c r="E214" s="95">
        <f>INDEX(E6:E211,COUNTA(E6:E211)-1,1)</f>
        <v>8532.36</v>
      </c>
      <c r="F214" s="92" t="s">
        <v>62</v>
      </c>
      <c r="G214" s="95">
        <f>INDEX(G6:G211,COUNTA(G6:G211)-1,1)</f>
        <v>2799.55</v>
      </c>
      <c r="H214" s="92" t="s">
        <v>62</v>
      </c>
      <c r="I214" s="95">
        <f>INDEX(I6:I211,COUNTA(I6:I211)-1,1)</f>
        <v>1705.64</v>
      </c>
      <c r="J214" s="92" t="s">
        <v>62</v>
      </c>
      <c r="K214" s="95">
        <f>INDEX(K6:K211,COUNTA(K6:K211)-1,1)</f>
        <v>19290.2</v>
      </c>
      <c r="L214" s="92" t="s">
        <v>62</v>
      </c>
      <c r="M214" s="95">
        <f>INDEX(M6:M211,COUNTA(M6:M211)-1,1)</f>
        <v>24006.45</v>
      </c>
      <c r="N214" s="92" t="s">
        <v>62</v>
      </c>
      <c r="O214" s="95">
        <f>INDEX(O6:O211,COUNTA(O6:O211)-1,1)</f>
        <v>5467.6</v>
      </c>
      <c r="P214" s="92" t="s">
        <v>62</v>
      </c>
      <c r="Q214" s="95">
        <f>INDEX(Q6:Q211,COUNTA(Q6:Q211)-1,1)</f>
        <v>4625.91</v>
      </c>
      <c r="R214" s="92" t="s">
        <v>62</v>
      </c>
      <c r="S214" s="95">
        <f>INDEX(S6:S211,COUNTA(S6:S211)-1,1)</f>
        <v>30602.61</v>
      </c>
      <c r="T214" s="92" t="s">
        <v>62</v>
      </c>
      <c r="U214" s="95">
        <f>INDEX(U6:U211,COUNTA(U6:U211)-1,1)</f>
        <v>1236.0999999999999</v>
      </c>
      <c r="V214" s="92" t="s">
        <v>62</v>
      </c>
      <c r="W214" s="95">
        <f>INDEX(W6:W211,COUNTA(W6:W211)-1,1)</f>
        <v>10375.48</v>
      </c>
      <c r="X214" s="92" t="s">
        <v>62</v>
      </c>
      <c r="Y214" s="95">
        <f>INDEX(Y6:Y211,COUNTA(Y6:Y211)-1,1)</f>
        <v>4350.16</v>
      </c>
      <c r="Z214" s="92" t="s">
        <v>62</v>
      </c>
      <c r="AA214" s="95">
        <f>INDEX(AA6:AA211,COUNTA(AA6:AA211)-1,1)</f>
        <v>10301.540000000001</v>
      </c>
      <c r="AB214" s="92" t="s">
        <v>62</v>
      </c>
      <c r="AC214" s="95">
        <f>INDEX(AC6:AC211,COUNTA(AC6:AC211)-1,1)</f>
        <v>2819.94</v>
      </c>
    </row>
    <row r="215" spans="2:29" s="53" customFormat="1" x14ac:dyDescent="0.3">
      <c r="B215" s="81" t="s">
        <v>4</v>
      </c>
      <c r="C215" s="82">
        <f>MAX(C6:C211)</f>
        <v>29551.42</v>
      </c>
      <c r="D215" s="81" t="s">
        <v>4</v>
      </c>
      <c r="E215" s="82">
        <f>MAX(E6:E211)</f>
        <v>9817.18</v>
      </c>
      <c r="F215" s="81" t="s">
        <v>4</v>
      </c>
      <c r="G215" s="82">
        <f>MAX(G6:G211)</f>
        <v>3386.15</v>
      </c>
      <c r="H215" s="81" t="s">
        <v>4</v>
      </c>
      <c r="I215" s="82">
        <f>MAX(I6:I211)</f>
        <v>1979.5</v>
      </c>
      <c r="J215" s="81" t="s">
        <v>4</v>
      </c>
      <c r="K215" s="82">
        <f>MAX(K6:K211)</f>
        <v>24083.51</v>
      </c>
      <c r="L215" s="81" t="s">
        <v>4</v>
      </c>
      <c r="M215" s="82">
        <f>MAX(M6:M211)</f>
        <v>29056.42</v>
      </c>
      <c r="N215" s="81" t="s">
        <v>4</v>
      </c>
      <c r="O215" s="82">
        <f>MAX(O6:O211)</f>
        <v>7255.2</v>
      </c>
      <c r="P215" s="81" t="s">
        <v>4</v>
      </c>
      <c r="Q215" s="82">
        <f>MAX(Q6:Q211)</f>
        <v>6456.54</v>
      </c>
      <c r="R215" s="81" t="s">
        <v>4</v>
      </c>
      <c r="S215" s="82">
        <f>MAX(S6:S211)</f>
        <v>41952.63</v>
      </c>
      <c r="T215" s="81" t="s">
        <v>4</v>
      </c>
      <c r="U215" s="82">
        <f>MAX(U6:U211)</f>
        <v>1740.91</v>
      </c>
      <c r="V215" s="81" t="s">
        <v>4</v>
      </c>
      <c r="W215" s="82">
        <f>MAX(W6:W211)</f>
        <v>12179.81</v>
      </c>
      <c r="X215" s="81" t="s">
        <v>4</v>
      </c>
      <c r="Y215" s="82">
        <f>MAX(Y6:Y211)</f>
        <v>6111.24</v>
      </c>
      <c r="Z215" s="81" t="s">
        <v>4</v>
      </c>
      <c r="AA215" s="82">
        <f>MAX(AA6:AA211)</f>
        <v>13789</v>
      </c>
      <c r="AB215" s="81" t="s">
        <v>4</v>
      </c>
      <c r="AC215" s="82">
        <f>MAX(AC6:AC211)</f>
        <v>3115.57</v>
      </c>
    </row>
    <row r="216" spans="2:29" ht="17.25" thickBot="1" x14ac:dyDescent="0.35">
      <c r="B216" s="72" t="s">
        <v>5</v>
      </c>
      <c r="C216" s="59">
        <f>MIN(C6:C211)</f>
        <v>18591.93</v>
      </c>
      <c r="D216" s="72" t="s">
        <v>5</v>
      </c>
      <c r="E216" s="59">
        <f>MIN(E6:E211)</f>
        <v>6860.67</v>
      </c>
      <c r="F216" s="72" t="s">
        <v>5</v>
      </c>
      <c r="G216" s="59">
        <f>MIN(G6:G211)</f>
        <v>2220.4</v>
      </c>
      <c r="H216" s="72" t="s">
        <v>5</v>
      </c>
      <c r="I216" s="59">
        <f>MIN(I6:I211)</f>
        <v>1289.8399999999999</v>
      </c>
      <c r="J216" s="72" t="s">
        <v>5</v>
      </c>
      <c r="K216" s="59">
        <f>MIN(K6:K211)</f>
        <v>16552.830000000002</v>
      </c>
      <c r="L216" s="72" t="s">
        <v>5</v>
      </c>
      <c r="M216" s="59">
        <f>MIN(M6:M211)</f>
        <v>21696.13</v>
      </c>
      <c r="N216" s="72" t="s">
        <v>5</v>
      </c>
      <c r="O216" s="59">
        <f>MIN(O6:O211)</f>
        <v>4564.1000000000004</v>
      </c>
      <c r="P216" s="72" t="s">
        <v>5</v>
      </c>
      <c r="Q216" s="59">
        <f>MIN(Q6:Q211)</f>
        <v>3937.63</v>
      </c>
      <c r="R216" s="72" t="s">
        <v>5</v>
      </c>
      <c r="S216" s="59">
        <f>MIN(S6:S211)</f>
        <v>25981.24</v>
      </c>
      <c r="T216" s="72" t="s">
        <v>5</v>
      </c>
      <c r="U216" s="59">
        <f>MIN(U6:U211)</f>
        <v>1024.46</v>
      </c>
      <c r="V216" s="72" t="s">
        <v>5</v>
      </c>
      <c r="W216" s="59">
        <f>MIN(W6:W211)</f>
        <v>8681.34</v>
      </c>
      <c r="X216" s="72" t="s">
        <v>5</v>
      </c>
      <c r="Y216" s="59">
        <f>MIN(Y6:Y211)</f>
        <v>3754.84</v>
      </c>
      <c r="Z216" s="72" t="s">
        <v>5</v>
      </c>
      <c r="AA216" s="59">
        <f>MIN(AA6:AA211)</f>
        <v>8441.7099999999991</v>
      </c>
      <c r="AB216" s="72" t="s">
        <v>5</v>
      </c>
      <c r="AC216" s="59">
        <f>MIN(AC6:AC211)</f>
        <v>2660.17</v>
      </c>
    </row>
    <row r="217" spans="2:29" ht="17.25" thickTop="1" x14ac:dyDescent="0.3"/>
    <row r="218" spans="2:29" x14ac:dyDescent="0.3">
      <c r="B218" s="53"/>
    </row>
    <row r="222" spans="2:29" x14ac:dyDescent="0.3">
      <c r="B222" s="53"/>
    </row>
    <row r="226" spans="2:2" x14ac:dyDescent="0.3">
      <c r="B226" s="53"/>
    </row>
    <row r="230" spans="2:2" x14ac:dyDescent="0.3">
      <c r="B230" s="53"/>
    </row>
  </sheetData>
  <mergeCells count="15">
    <mergeCell ref="B2:AC2"/>
    <mergeCell ref="B3:C3"/>
    <mergeCell ref="D3:E3"/>
    <mergeCell ref="F3:G3"/>
    <mergeCell ref="H3:I3"/>
    <mergeCell ref="J3:K3"/>
    <mergeCell ref="V3:W3"/>
    <mergeCell ref="X3:Y3"/>
    <mergeCell ref="Z3:AA3"/>
    <mergeCell ref="AB3:AC3"/>
    <mergeCell ref="L3:M3"/>
    <mergeCell ref="N3:O3"/>
    <mergeCell ref="P3:Q3"/>
    <mergeCell ref="R3:S3"/>
    <mergeCell ref="T3:U3"/>
  </mergeCells>
  <phoneticPr fontId="1" type="noConversion"/>
  <conditionalFormatting sqref="C212:J212">
    <cfRule type="expression" dxfId="3186" priority="2097">
      <formula>C212&lt;=#REF!</formula>
    </cfRule>
    <cfRule type="expression" dxfId="3185" priority="2098">
      <formula>C212&gt;=#REF!</formula>
    </cfRule>
  </conditionalFormatting>
  <conditionalFormatting sqref="O7:O156 C7:C205 E7:E205 G7:G205 I7:I205 K7:K205 Q7:Q156 S7:S156 U7:U156 W7:W156 Y7:Y156 AA7:AA156 AC7:AC156">
    <cfRule type="expression" dxfId="3184" priority="2073">
      <formula>C7&lt;=C6</formula>
    </cfRule>
    <cfRule type="expression" dxfId="3183" priority="2074">
      <formula>C7&gt;=C6</formula>
    </cfRule>
  </conditionalFormatting>
  <conditionalFormatting sqref="C145:C146 E145:E146 Q145:Q146 Y173 O173 O163 G145:G146 I145:I146 K145:K146 S145:S146 U145:U146 W145:W146 Y145:Y146 AA173 AA145:AA146 AC173 AC145:AC146">
    <cfRule type="expression" dxfId="3182" priority="2101">
      <formula>C145&lt;=C127</formula>
    </cfRule>
    <cfRule type="expression" dxfId="3181" priority="2102">
      <formula>C145&gt;=C127</formula>
    </cfRule>
  </conditionalFormatting>
  <conditionalFormatting sqref="C129:C130 E141:E153 E129:E130 O129:O130 Y149 O157 G141:G153 G129:G130 I141:I153 I129:I130 K141:K153 K129:K130 Q129:Q130 Q157 S129:S130 S157 U129:U130 U157 W129:W130 W157 Y129:Y130 Y157 AA128:AA153 AA157 AC128:AC153 AC157">
    <cfRule type="expression" dxfId="3180" priority="2105">
      <formula>C128&lt;=C126</formula>
    </cfRule>
    <cfRule type="expression" dxfId="3179" priority="2106">
      <formula>C128&gt;=C126</formula>
    </cfRule>
  </conditionalFormatting>
  <conditionalFormatting sqref="C139:C153 E139:E153 O139:O156 O166 Y159 G139:G153 I138:I153 K138:K153 Q139:Q156 Q166 S139:S156 S166 U139:U156 U166 W139:W156 W166 Y139:Y156 Y166 AA159 AA139:AA156 AA166 AC159 AC139:AC156 AC166">
    <cfRule type="expression" dxfId="3178" priority="2133">
      <formula>C138&lt;=C127</formula>
    </cfRule>
    <cfRule type="expression" dxfId="3177" priority="2134">
      <formula>C138&gt;=C127</formula>
    </cfRule>
  </conditionalFormatting>
  <conditionalFormatting sqref="C138 E138 O138 O165 Y158 G138 I138 K138 Q138 Q165 S138 S165 U138 U165 W138 W165 Y138:Y144 Y165 AA158 AA138:AA153 AA165 AC158 AC138:AC153 AC165">
    <cfRule type="expression" dxfId="3176" priority="2161">
      <formula>C138&lt;=C128</formula>
    </cfRule>
    <cfRule type="expression" dxfId="3175" priority="2162">
      <formula>C138&gt;=C128</formula>
    </cfRule>
  </conditionalFormatting>
  <conditionalFormatting sqref="E137 O137 C137:C153 Y157 O164 G137:G153 I137:I153 K137:K153 Q137 Q164 S137 S164 U137 U164 W137 W164 Y137 Y164 AA157 AA137 AA164 AC157 AC137 AC164">
    <cfRule type="expression" dxfId="3174" priority="2189">
      <formula>C137&lt;=C128</formula>
    </cfRule>
    <cfRule type="expression" dxfId="3173" priority="2190">
      <formula>C137&gt;=C128</formula>
    </cfRule>
  </conditionalFormatting>
  <conditionalFormatting sqref="C136 E136 O136 O163 G136 I136 K136 Q136 Q163 S136 S163 U136 U163 W136 W163 Y136:Y156 Y163 AA136:AA156 AA163 AC136:AC156 AC163">
    <cfRule type="expression" dxfId="3172" priority="2217">
      <formula>C136&lt;=C128</formula>
    </cfRule>
    <cfRule type="expression" dxfId="3171" priority="2218">
      <formula>C136&gt;=C128</formula>
    </cfRule>
  </conditionalFormatting>
  <conditionalFormatting sqref="C135 E135 O135 O162 G135 I135 K135 Q135:Q154 Q162 S135:S154 S162 U135:U154 U162 W135:W154 W162 Y135:Y154 Y162 AA135:AA154 AA162 AC135:AC154 AC162">
    <cfRule type="expression" dxfId="3170" priority="2245">
      <formula>C135&lt;=C128</formula>
    </cfRule>
    <cfRule type="expression" dxfId="3169" priority="2246">
      <formula>C135&gt;=C128</formula>
    </cfRule>
  </conditionalFormatting>
  <conditionalFormatting sqref="C134 E134 O134 Y153 O161 G134 I134 K134:K148 Q134 Q161 S134:S151 S161 U134:U151 U161 W134:W151 W161 Y134:Y151 Y161 AA153 AA134:AA151 AA161 AC153 AC134:AC151 AC161">
    <cfRule type="expression" dxfId="3168" priority="2273">
      <formula>C134&lt;=C128</formula>
    </cfRule>
    <cfRule type="expression" dxfId="3167" priority="2274">
      <formula>C134&gt;=C128</formula>
    </cfRule>
  </conditionalFormatting>
  <conditionalFormatting sqref="C133 E133 O133 Y152 O160 G133 I133 K133:K148 Q133 Q160 S133 S160 U133:U150 U160 W133:W150 W160 Y133:Y150 Y160 AA152 AA133:AA150 AA160 AC152 AC133:AC150 AC160">
    <cfRule type="expression" dxfId="3166" priority="2301">
      <formula>C133&lt;=C128</formula>
    </cfRule>
    <cfRule type="expression" dxfId="3165" priority="2302">
      <formula>C133&gt;=C128</formula>
    </cfRule>
  </conditionalFormatting>
  <conditionalFormatting sqref="C132 Y151 E132 O132 O159 G132 I132 K132 Q132 Q159 S132 S159 U132 U159 W132 W159 Y132 Y159 AA151 AA132 AA159 AC151 AC132 AC159">
    <cfRule type="expression" dxfId="3164" priority="2329">
      <formula>C132&lt;=C128</formula>
    </cfRule>
    <cfRule type="expression" dxfId="3163" priority="2330">
      <formula>C132&gt;=C128</formula>
    </cfRule>
  </conditionalFormatting>
  <conditionalFormatting sqref="C131 E131 O131 Y150 O158 G131 I131 K131 Q131 Q158 S131 S158 U131 U158 W131 W158 Y131 Y158 AA150 AA131 AA158 AC150 AC131:AC138 AC158">
    <cfRule type="expression" dxfId="3162" priority="2357">
      <formula>C131&lt;=C128</formula>
    </cfRule>
    <cfRule type="expression" dxfId="3161" priority="2358">
      <formula>C131&gt;=C128</formula>
    </cfRule>
  </conditionalFormatting>
  <conditionalFormatting sqref="C141:C144 O141:O146 E141:E153 O157 Y160 O167 G141:G153 I141:I153 K141:K153 Q141:Q146 Q157 Q167 S141:S146 S157 S167 U141:U146 U157 U167 W141:W146 W157 W167 Y141:Y146 Y157 Y167 AA160 AA141:AA146 AA157 AA167 AC160 AC141:AC146 AC157 AC167">
    <cfRule type="expression" dxfId="3160" priority="2393">
      <formula>C141&lt;=C129</formula>
    </cfRule>
    <cfRule type="expression" dxfId="3159" priority="2394">
      <formula>C141&gt;=C129</formula>
    </cfRule>
  </conditionalFormatting>
  <conditionalFormatting sqref="O134">
    <cfRule type="expression" dxfId="3158" priority="1965">
      <formula>O134&lt;=O125</formula>
    </cfRule>
    <cfRule type="expression" dxfId="3157" priority="1966">
      <formula>O134&gt;=O125</formula>
    </cfRule>
  </conditionalFormatting>
  <conditionalFormatting sqref="C147:C148 E147:E148 Q147:Q148 O164 O174:O175 Y174:Y175 G147:G148 I147:I148 K147:K148 S147:S148 U147:U148 W147:W148 Y147:Y148 AA174:AA175 AA147:AA148 AC174:AC175 AC147:AC148">
    <cfRule type="expression" dxfId="3156" priority="2401">
      <formula>C147&lt;=C128</formula>
    </cfRule>
    <cfRule type="expression" dxfId="3155" priority="2402">
      <formula>C147&gt;=C128</formula>
    </cfRule>
  </conditionalFormatting>
  <conditionalFormatting sqref="Q144">
    <cfRule type="expression" dxfId="3154" priority="1961">
      <formula>Q144&lt;=Q143</formula>
    </cfRule>
    <cfRule type="expression" dxfId="3153" priority="1962">
      <formula>Q144&gt;=Q143</formula>
    </cfRule>
  </conditionalFormatting>
  <conditionalFormatting sqref="C164 E164 Q164 O180 Y183 Y191 O191 G164 I164 K164 S164 U164 W164 Y164 AA183 AA191 AA164 AC183 AC191 AC164">
    <cfRule type="expression" dxfId="3152" priority="2503">
      <formula>C164&lt;=C130</formula>
    </cfRule>
    <cfRule type="expression" dxfId="3151" priority="2504">
      <formula>C164&gt;=C130</formula>
    </cfRule>
  </conditionalFormatting>
  <conditionalFormatting sqref="C154 E154 Q154 O170 Y181 O181 G154 I154 K154 S154 U154 W154 Y154 AA181 AA154 AC181 AC154">
    <cfRule type="expression" dxfId="3150" priority="2541">
      <formula>C154&lt;=C129</formula>
    </cfRule>
    <cfRule type="expression" dxfId="3149" priority="2542">
      <formula>C154&gt;=C129</formula>
    </cfRule>
  </conditionalFormatting>
  <conditionalFormatting sqref="C153 E153 Q153 O169 O180 Y180 G153 I153 K153 S153 U153 W153 Y153 AA180 AA153 AC180 AC153">
    <cfRule type="expression" dxfId="3148" priority="2581">
      <formula>C153&lt;=C129</formula>
    </cfRule>
    <cfRule type="expression" dxfId="3147" priority="2582">
      <formula>C153&gt;=C129</formula>
    </cfRule>
  </conditionalFormatting>
  <conditionalFormatting sqref="C152 E152 Q152 O168 Y179 O179 G152 I152 K152 S152 U152 W152 Y152 AA179 AA152 AC179 AC152">
    <cfRule type="expression" dxfId="3146" priority="2623">
      <formula>C152&lt;=C129</formula>
    </cfRule>
    <cfRule type="expression" dxfId="3145" priority="2624">
      <formula>C152&gt;=C129</formula>
    </cfRule>
  </conditionalFormatting>
  <conditionalFormatting sqref="C151 E151 Q151 O167 O178 Y178 G151 I151 K151 S151 U151 W151 Y151 AA178 AA151 AC178 AC151">
    <cfRule type="expression" dxfId="3144" priority="2667">
      <formula>C151&lt;=C129</formula>
    </cfRule>
    <cfRule type="expression" dxfId="3143" priority="2668">
      <formula>C151&gt;=C129</formula>
    </cfRule>
  </conditionalFormatting>
  <conditionalFormatting sqref="C150 E150 Q150 O166 Y177 O177 G150 I150 K150 S150 U150 W150 Y150 AA177 AA150 AC177 AC150">
    <cfRule type="expression" dxfId="3142" priority="2713">
      <formula>C150&lt;=C129</formula>
    </cfRule>
    <cfRule type="expression" dxfId="3141" priority="2714">
      <formula>C150&gt;=C129</formula>
    </cfRule>
  </conditionalFormatting>
  <conditionalFormatting sqref="C149 E149 Q149 O165 O176 Y176 G149 I149 K149 S149 U149 W149 Y149 AA176 AA149 AC176 AC149">
    <cfRule type="expression" dxfId="3140" priority="2761">
      <formula>C149&lt;=C129</formula>
    </cfRule>
    <cfRule type="expression" dxfId="3139" priority="2762">
      <formula>C149&gt;=C129</formula>
    </cfRule>
  </conditionalFormatting>
  <conditionalFormatting sqref="M7:M203">
    <cfRule type="expression" dxfId="3138" priority="1959">
      <formula>M7&lt;=M6</formula>
    </cfRule>
    <cfRule type="expression" dxfId="3137" priority="1960">
      <formula>M7&gt;=M6</formula>
    </cfRule>
  </conditionalFormatting>
  <conditionalFormatting sqref="C166 E166 Q166 Y185 O182 O194 Y194 G166 I166 K166 S166 U166 W166 Y166 AA185 AA194 AA166 AC185 AC194 AC166">
    <cfRule type="expression" dxfId="3136" priority="2787">
      <formula>C166&lt;=C130</formula>
    </cfRule>
    <cfRule type="expression" dxfId="3135" priority="2788">
      <formula>C166&gt;=C130</formula>
    </cfRule>
  </conditionalFormatting>
  <conditionalFormatting sqref="C165 E165 Q165 Y184 O181 O192:O193 Y192:Y193 G165 I165 K165 S165 U165 W165 Y165 AA184 AA192:AA193 AA165 AC184 AC192:AC193 AC165">
    <cfRule type="expression" dxfId="3134" priority="2845">
      <formula>C165&lt;=C130</formula>
    </cfRule>
    <cfRule type="expression" dxfId="3133" priority="2846">
      <formula>C165&gt;=C130</formula>
    </cfRule>
  </conditionalFormatting>
  <conditionalFormatting sqref="C187:C188 E187:E188 Q187:Q188 O205:O207 G187:G188 I187:I188 K187:K188 S187:S188 U187:U188 W187:W188 Y187:Y188 AA187:AA188 AC187:AC188">
    <cfRule type="expression" dxfId="3132" priority="2907">
      <formula>C187&lt;=C131</formula>
    </cfRule>
    <cfRule type="expression" dxfId="3131" priority="2908">
      <formula>C187&gt;=C131</formula>
    </cfRule>
  </conditionalFormatting>
  <conditionalFormatting sqref="C163 E163 Q163 O179 Y182 O190 Y190 G163 I163 K163 S163 U163 W163 Y163 AA182 AA190 AA163 AC182 AC190 AC163">
    <cfRule type="expression" dxfId="3130" priority="2975">
      <formula>C163&lt;=C130</formula>
    </cfRule>
    <cfRule type="expression" dxfId="3129" priority="2976">
      <formula>C163&gt;=C130</formula>
    </cfRule>
  </conditionalFormatting>
  <conditionalFormatting sqref="C162 E162 Q162 Y181 O178 Y189 O189 G162 I162 K162 S162 U162 W162 Y162 AA181 AA189 AA162 AC181 AC189 AC162">
    <cfRule type="expression" dxfId="3128" priority="3047">
      <formula>C162&lt;=C130</formula>
    </cfRule>
    <cfRule type="expression" dxfId="3127" priority="3048">
      <formula>C162&gt;=C130</formula>
    </cfRule>
  </conditionalFormatting>
  <conditionalFormatting sqref="C161 E161 Q161 Y180 O177 Y187:Y188 O187:O188 G161 I161 K161 S161 U161 W161 Y161 AA180 AA187:AA188 AA161 AC180 AC187:AC188 AC161">
    <cfRule type="expression" dxfId="3126" priority="3123">
      <formula>C161&lt;=C130</formula>
    </cfRule>
    <cfRule type="expression" dxfId="3125" priority="3124">
      <formula>C161&gt;=C130</formula>
    </cfRule>
  </conditionalFormatting>
  <conditionalFormatting sqref="C160 E160 Q160 O176 Y186 Y179 O186 G160 I160 K160 S160 U160 W160 Y160 AA186 AA179 AA160 AC186 AC179 AC160">
    <cfRule type="expression" dxfId="3124" priority="3203">
      <formula>C160&lt;=C130</formula>
    </cfRule>
    <cfRule type="expression" dxfId="3123" priority="3204">
      <formula>C160&gt;=C130</formula>
    </cfRule>
  </conditionalFormatting>
  <conditionalFormatting sqref="C159 E159 Q159 O174:O175 O185 Y185 Y178 G159 I159 K159 S159 U159 W159 Y159 AA185 AA178 AA159 AC185 AC178 AC159">
    <cfRule type="expression" dxfId="3122" priority="3287">
      <formula>C159&lt;=C130</formula>
    </cfRule>
    <cfRule type="expression" dxfId="3121" priority="3288">
      <formula>C159&gt;=C130</formula>
    </cfRule>
  </conditionalFormatting>
  <conditionalFormatting sqref="C173 E173 Q173 O190 Y194 Y201 O201 G173 I173 K173 S173 U173 W173 Y173 AA194 AA201 AA173 AC194 AC201 AC173">
    <cfRule type="expression" dxfId="3120" priority="3315">
      <formula>C173&lt;=C130</formula>
    </cfRule>
    <cfRule type="expression" dxfId="3119" priority="3316">
      <formula>C173&gt;=C130</formula>
    </cfRule>
  </conditionalFormatting>
  <conditionalFormatting sqref="O173 C158 E158 Q158 Y177 O184 Y184 G158 I158 K158 S158 U158 W158 Y158 AA177 AA184 AA158 AC177 AC184 AC158">
    <cfRule type="expression" dxfId="3118" priority="3377">
      <formula>C158&lt;=C130</formula>
    </cfRule>
    <cfRule type="expression" dxfId="3117" priority="3378">
      <formula>C158&gt;=C130</formula>
    </cfRule>
  </conditionalFormatting>
  <conditionalFormatting sqref="C172 E172 Q172 O189 Y192:Y193 O200 Y200 G172 I172 K172 S172 U172 W172 Y172 AA192:AA193 AA200 AA172 AC192:AC193 AC200 AC172">
    <cfRule type="expression" dxfId="3116" priority="3405">
      <formula>C172&lt;=C130</formula>
    </cfRule>
    <cfRule type="expression" dxfId="3115" priority="3406">
      <formula>C172&gt;=C130</formula>
    </cfRule>
  </conditionalFormatting>
  <conditionalFormatting sqref="O172 C157 E157 Q157 Y183 Y176 O183 G157 I157 K157 S157 U157 W157 Y157 AA183 AA176 AA157 AC183 AC176 AC157">
    <cfRule type="expression" dxfId="3114" priority="3471">
      <formula>C157&lt;=C130</formula>
    </cfRule>
    <cfRule type="expression" dxfId="3113" priority="3472">
      <formula>C157&gt;=C130</formula>
    </cfRule>
  </conditionalFormatting>
  <conditionalFormatting sqref="C171 E171 Q171 O187:O188 Y191 Y199 O199 G171 I171 K171 S171 U171 W171 Y171 AA191 AA199 AA171 AC191 AC199 AC171">
    <cfRule type="expression" dxfId="3112" priority="3501">
      <formula>C171&lt;=C130</formula>
    </cfRule>
    <cfRule type="expression" dxfId="3111" priority="3502">
      <formula>C171&gt;=C130</formula>
    </cfRule>
  </conditionalFormatting>
  <conditionalFormatting sqref="O171 C155:C156 E155:E156 Q155:Q156 O182 Y182 Y174:Y175 G155:G156 I155:I156 K155:K156 S155:S156 U155:U156 W155:W156 Y155:Y156 AA182 AA174:AA175 AA155:AA156 AC182 AC174:AC175 AC155:AC156">
    <cfRule type="expression" dxfId="3110" priority="3567">
      <formula>C155&lt;=C129</formula>
    </cfRule>
    <cfRule type="expression" dxfId="3109" priority="3568">
      <formula>C155&gt;=C129</formula>
    </cfRule>
  </conditionalFormatting>
  <conditionalFormatting sqref="C170 E170 Q170 O186 Y190 O198 Y198 G170 I170 K170 S170 U170 W170 Y170 AA190 AA198 AA170 AC190 AC198 AC170">
    <cfRule type="expression" dxfId="3108" priority="3601">
      <formula>C170&lt;=C130</formula>
    </cfRule>
    <cfRule type="expression" dxfId="3107" priority="3602">
      <formula>C170&gt;=C130</formula>
    </cfRule>
  </conditionalFormatting>
  <conditionalFormatting sqref="Y173">
    <cfRule type="expression" dxfId="3106" priority="3667">
      <formula>Y173&lt;=Y148</formula>
    </cfRule>
    <cfRule type="expression" dxfId="3105" priority="3668">
      <formula>Y173&gt;=Y148</formula>
    </cfRule>
  </conditionalFormatting>
  <conditionalFormatting sqref="C169 E169 Q169 O185 Y189 Y197 O197 G169 I169 K169 S169 U169 W169 Y169 AA189 AA197 AA169 AC189 AC197 AC169">
    <cfRule type="expression" dxfId="3104" priority="3701">
      <formula>C169&lt;=C130</formula>
    </cfRule>
    <cfRule type="expression" dxfId="3103" priority="3702">
      <formula>C169&gt;=C130</formula>
    </cfRule>
  </conditionalFormatting>
  <conditionalFormatting sqref="Y172">
    <cfRule type="expression" dxfId="3102" priority="3767">
      <formula>Y172&lt;=Y148</formula>
    </cfRule>
    <cfRule type="expression" dxfId="3101" priority="3768">
      <formula>Y172&gt;=Y148</formula>
    </cfRule>
  </conditionalFormatting>
  <conditionalFormatting sqref="C168 E168 Q168 O184 Y187:Y188 O196 Y196 G168 I168 K168 S168 U168 W168 Y168 AA187:AA188 AA196 AA168 AC187:AC188 AC196 AC168">
    <cfRule type="expression" dxfId="3100" priority="3801">
      <formula>C168&lt;=C130</formula>
    </cfRule>
    <cfRule type="expression" dxfId="3099" priority="3802">
      <formula>C168&gt;=C130</formula>
    </cfRule>
  </conditionalFormatting>
  <conditionalFormatting sqref="Y171">
    <cfRule type="expression" dxfId="3098" priority="3867">
      <formula>Y171&lt;=Y148</formula>
    </cfRule>
    <cfRule type="expression" dxfId="3097" priority="3868">
      <formula>Y171&gt;=Y148</formula>
    </cfRule>
  </conditionalFormatting>
  <conditionalFormatting sqref="C167 E167 Q167 O183 Y186 Y195 O195 G167 I167 K167 S167 U167 W167 Y167 AA186 AA195 AA167 AC186 AC195 AC167">
    <cfRule type="expression" dxfId="3096" priority="3901">
      <formula>C167&lt;=C130</formula>
    </cfRule>
    <cfRule type="expression" dxfId="3095" priority="3902">
      <formula>C167&gt;=C130</formula>
    </cfRule>
  </conditionalFormatting>
  <conditionalFormatting sqref="Y170">
    <cfRule type="expression" dxfId="3094" priority="3967">
      <formula>Y170&lt;=Y148</formula>
    </cfRule>
    <cfRule type="expression" dxfId="3093" priority="3968">
      <formula>Y170&gt;=Y148</formula>
    </cfRule>
  </conditionalFormatting>
  <conditionalFormatting sqref="Y169">
    <cfRule type="expression" dxfId="3092" priority="4033">
      <formula>Y169&lt;=Y148</formula>
    </cfRule>
    <cfRule type="expression" dxfId="3091" priority="4034">
      <formula>Y169&gt;=Y148</formula>
    </cfRule>
  </conditionalFormatting>
  <conditionalFormatting sqref="Y168">
    <cfRule type="expression" dxfId="3090" priority="4103">
      <formula>Y168&lt;=Y148</formula>
    </cfRule>
    <cfRule type="expression" dxfId="3089" priority="4104">
      <formula>Y168&gt;=Y148</formula>
    </cfRule>
  </conditionalFormatting>
  <conditionalFormatting sqref="Y167">
    <cfRule type="expression" dxfId="3088" priority="4173">
      <formula>Y167&lt;=Y148</formula>
    </cfRule>
    <cfRule type="expression" dxfId="3087" priority="4174">
      <formula>Y167&gt;=Y148</formula>
    </cfRule>
  </conditionalFormatting>
  <conditionalFormatting sqref="Y166">
    <cfRule type="expression" dxfId="3086" priority="4243">
      <formula>Y166&lt;=Y148</formula>
    </cfRule>
    <cfRule type="expression" dxfId="3085" priority="4244">
      <formula>Y166&gt;=Y148</formula>
    </cfRule>
  </conditionalFormatting>
  <conditionalFormatting sqref="Y165 Y172 O172 O162">
    <cfRule type="expression" dxfId="3084" priority="4313">
      <formula>O162&lt;=O145</formula>
    </cfRule>
    <cfRule type="expression" dxfId="3083" priority="4314">
      <formula>O162&gt;=O145</formula>
    </cfRule>
  </conditionalFormatting>
  <conditionalFormatting sqref="Y164 Y171 O171 O161">
    <cfRule type="expression" dxfId="3082" priority="4383">
      <formula>O161&lt;=O145</formula>
    </cfRule>
    <cfRule type="expression" dxfId="3081" priority="4384">
      <formula>O161&gt;=O145</formula>
    </cfRule>
  </conditionalFormatting>
  <conditionalFormatting sqref="Y163 Y170 O170 O160">
    <cfRule type="expression" dxfId="3080" priority="4453">
      <formula>O160&lt;=O145</formula>
    </cfRule>
    <cfRule type="expression" dxfId="3079" priority="4454">
      <formula>O160&gt;=O145</formula>
    </cfRule>
  </conditionalFormatting>
  <conditionalFormatting sqref="Y162 Y169 O169 O159">
    <cfRule type="expression" dxfId="3078" priority="4523">
      <formula>O159&lt;=O145</formula>
    </cfRule>
    <cfRule type="expression" dxfId="3077" priority="4524">
      <formula>O159&gt;=O145</formula>
    </cfRule>
  </conditionalFormatting>
  <conditionalFormatting sqref="Y161 Y168 O168 O158">
    <cfRule type="expression" dxfId="3076" priority="4593">
      <formula>O158&lt;=O145</formula>
    </cfRule>
    <cfRule type="expression" dxfId="3075" priority="4594">
      <formula>O158&gt;=O145</formula>
    </cfRule>
  </conditionalFormatting>
  <conditionalFormatting sqref="C186 E186 Q186 O203:O204 G186 I186 K186 S186 U186 W186 Y186 AA186 AC186">
    <cfRule type="expression" dxfId="3074" priority="6477">
      <formula>C186&lt;=C131</formula>
    </cfRule>
    <cfRule type="expression" dxfId="3073" priority="6478">
      <formula>C186&gt;=C131</formula>
    </cfRule>
  </conditionalFormatting>
  <conditionalFormatting sqref="C185 E185 Q185 O202 Y208:Y210 G185 I185 K185 S185 U185 W185 Y185 AA185 AC185">
    <cfRule type="expression" dxfId="3072" priority="6777">
      <formula>C185&lt;=C131</formula>
    </cfRule>
    <cfRule type="expression" dxfId="3071" priority="6778">
      <formula>C185&gt;=C131</formula>
    </cfRule>
  </conditionalFormatting>
  <conditionalFormatting sqref="C184 E184 Q184 O201 Y205:Y207 G184 I184 K184 S184 U184 W184 Y184 AA205 AA184 AC205 AC184 O211 Y211">
    <cfRule type="expression" dxfId="3070" priority="7077">
      <formula>C184&lt;=C131</formula>
    </cfRule>
    <cfRule type="expression" dxfId="3069" priority="7078">
      <formula>C184&gt;=C131</formula>
    </cfRule>
  </conditionalFormatting>
  <conditionalFormatting sqref="C183 E183 Q183 O200 Y203:Y204 G183 I183 K183 S183 U183 W183 Y183 AA203:AA204 AA183 AC203:AC204 AC183">
    <cfRule type="expression" dxfId="3068" priority="7377">
      <formula>C183&lt;=C131</formula>
    </cfRule>
    <cfRule type="expression" dxfId="3067" priority="7378">
      <formula>C183&gt;=C131</formula>
    </cfRule>
  </conditionalFormatting>
  <conditionalFormatting sqref="C182 E182 Q182 Y202 O199 G182 I182 K182 S182 U182 W182 Y182 AA202 AA182 AC202 AC182">
    <cfRule type="expression" dxfId="3066" priority="7677">
      <formula>C182&lt;=C131</formula>
    </cfRule>
    <cfRule type="expression" dxfId="3065" priority="7678">
      <formula>C182&gt;=C131</formula>
    </cfRule>
  </conditionalFormatting>
  <conditionalFormatting sqref="C181 E181 Q181 O198 Y201 G181 I181 K181 S181 U181 W181 Y181 AA201 AA181 AC201 AC181">
    <cfRule type="expression" dxfId="3064" priority="7977">
      <formula>C181&lt;=C131</formula>
    </cfRule>
    <cfRule type="expression" dxfId="3063" priority="7978">
      <formula>C181&gt;=C131</formula>
    </cfRule>
  </conditionalFormatting>
  <conditionalFormatting sqref="C180 E180 Q180 O197 Y200 G180 I180 K180 S180 U180 W180 Y180 AA200 AA180 AC200 AC180">
    <cfRule type="expression" dxfId="3062" priority="8277">
      <formula>C180&lt;=C131</formula>
    </cfRule>
    <cfRule type="expression" dxfId="3061" priority="8278">
      <formula>C180&gt;=C131</formula>
    </cfRule>
  </conditionalFormatting>
  <conditionalFormatting sqref="C179 E179 Q179 O196 Y199 G179 I179 K179 S179 U179 W179 Y179 AA199 AA179 AC199 AC179">
    <cfRule type="expression" dxfId="3060" priority="8577">
      <formula>C179&lt;=C131</formula>
    </cfRule>
    <cfRule type="expression" dxfId="3059" priority="8578">
      <formula>C179&gt;=C131</formula>
    </cfRule>
  </conditionalFormatting>
  <conditionalFormatting sqref="C178 E178 Q178 Y198 O195 O208:O210 Y208:Y210 G178 I178 K178 S178 U178 W178 Y178 AA198 AA178 AC198 AC178">
    <cfRule type="expression" dxfId="3058" priority="8881">
      <formula>C178&lt;=C131</formula>
    </cfRule>
    <cfRule type="expression" dxfId="3057" priority="8882">
      <formula>C178&gt;=C131</formula>
    </cfRule>
  </conditionalFormatting>
  <conditionalFormatting sqref="C177 E177 Q177 O194 Y197 O205:O207 Y205:Y207 G177 I177 K177 S177 U177 W177 Y177 AA197 AA205 AA177 AC197 AC205 AC177">
    <cfRule type="expression" dxfId="3056" priority="9185">
      <formula>C177&lt;=C131</formula>
    </cfRule>
    <cfRule type="expression" dxfId="3055" priority="9186">
      <formula>C177&gt;=C131</formula>
    </cfRule>
  </conditionalFormatting>
  <conditionalFormatting sqref="C176 E176 Q176 O192:O193 Y196 O203:O204 Y203:Y204 G176 I176 K176 S176 U176 W176 Y176 AA196 AA203:AA204 AA176 AC196 AC203:AC204 AC176">
    <cfRule type="expression" dxfId="3054" priority="9489">
      <formula>C176&lt;=C131</formula>
    </cfRule>
    <cfRule type="expression" dxfId="3053" priority="9490">
      <formula>C176&gt;=C131</formula>
    </cfRule>
  </conditionalFormatting>
  <conditionalFormatting sqref="C174:C175 E174:E175 Q174:Q175 O191 Y202 O202 Y195 G174:G175 I174:I175 K174:K175 S174:S175 U174:U175 W174:W175 Y174:Y175 AA202 AA195 AA174:AA175 AC202 AC195 AC174:AC175">
    <cfRule type="expression" dxfId="3052" priority="9793">
      <formula>C174&lt;=C130</formula>
    </cfRule>
    <cfRule type="expression" dxfId="3051" priority="9794">
      <formula>C174&gt;=C130</formula>
    </cfRule>
  </conditionalFormatting>
  <conditionalFormatting sqref="C197 E197 Q197 G197 I197 K197 S197 U197 W197 Y197 AA197 AC197">
    <cfRule type="expression" dxfId="3050" priority="9801">
      <formula>C197&lt;=C133</formula>
    </cfRule>
    <cfRule type="expression" dxfId="3049" priority="9802">
      <formula>C197&gt;=C133</formula>
    </cfRule>
  </conditionalFormatting>
  <conditionalFormatting sqref="C191 E191 Q191 G191 I191 K191 S191 U191 W191 Y191 AA191 AC191">
    <cfRule type="expression" dxfId="3048" priority="9813">
      <formula>C191&lt;=C132</formula>
    </cfRule>
    <cfRule type="expression" dxfId="3047" priority="9814">
      <formula>C191&gt;=C132</formula>
    </cfRule>
  </conditionalFormatting>
  <conditionalFormatting sqref="C190 E190 Q190 G190 I190 K190 S190 U190 W190 Y190 AA190 AC190">
    <cfRule type="expression" dxfId="3046" priority="9825">
      <formula>C190&lt;=C132</formula>
    </cfRule>
    <cfRule type="expression" dxfId="3045" priority="9826">
      <formula>C190&gt;=C132</formula>
    </cfRule>
  </conditionalFormatting>
  <conditionalFormatting sqref="C189 E189 Q189 O208:O210 G189 I189 K189 S189 U189 W189 Y189 AA189 AC189">
    <cfRule type="expression" dxfId="3044" priority="9837">
      <formula>C189&lt;=C132</formula>
    </cfRule>
    <cfRule type="expression" dxfId="3043" priority="9838">
      <formula>C189&gt;=C132</formula>
    </cfRule>
  </conditionalFormatting>
  <conditionalFormatting sqref="C211 E211 G211 I211 K211 AC211 Q211 S211 U211 W211 Y211 AA211">
    <cfRule type="expression" dxfId="3042" priority="10317">
      <formula>C211&lt;=C133</formula>
    </cfRule>
    <cfRule type="expression" dxfId="3041" priority="10318">
      <formula>C211&gt;=C133</formula>
    </cfRule>
  </conditionalFormatting>
  <conditionalFormatting sqref="C203:C204 E203:E204 Q203:Q204 G203:G204 I203:I204 K203:K204 S203:S204 U203:U204 W203:W204 Y203:Y204 AA203:AA204 AC203:AC204">
    <cfRule type="expression" dxfId="3040" priority="10437">
      <formula>C203&lt;=C133</formula>
    </cfRule>
    <cfRule type="expression" dxfId="3039" priority="10438">
      <formula>C203&gt;=C133</formula>
    </cfRule>
  </conditionalFormatting>
  <conditionalFormatting sqref="C202 E202 Q202 G202 I202 K202 S202 U202 W202 Y202 AA202 AC202">
    <cfRule type="expression" dxfId="3038" priority="10565">
      <formula>C202&lt;=C133</formula>
    </cfRule>
    <cfRule type="expression" dxfId="3037" priority="10566">
      <formula>C202&gt;=C133</formula>
    </cfRule>
  </conditionalFormatting>
  <conditionalFormatting sqref="C201 E201 Q201 G201 I201 K201 S201 U201 W201 Y201 AA201 AC201">
    <cfRule type="expression" dxfId="3036" priority="10701">
      <formula>C201&lt;=C133</formula>
    </cfRule>
    <cfRule type="expression" dxfId="3035" priority="10702">
      <formula>C201&gt;=C133</formula>
    </cfRule>
  </conditionalFormatting>
  <conditionalFormatting sqref="C200 E200 Q200 G200 I200 K200 S200 U200 W200 Y200 AA200 AC200">
    <cfRule type="expression" dxfId="3034" priority="10843">
      <formula>C200&lt;=C133</formula>
    </cfRule>
    <cfRule type="expression" dxfId="3033" priority="10844">
      <formula>C200&gt;=C133</formula>
    </cfRule>
  </conditionalFormatting>
  <conditionalFormatting sqref="C199 E199 Q199 G199 I199 K199 S199 U199 W199 Y199 AA199 AC199">
    <cfRule type="expression" dxfId="3032" priority="10991">
      <formula>C199&lt;=C133</formula>
    </cfRule>
    <cfRule type="expression" dxfId="3031" priority="10992">
      <formula>C199&gt;=C133</formula>
    </cfRule>
  </conditionalFormatting>
  <conditionalFormatting sqref="C198 E198 Q198 G198 I198 K198 S198 U198 W198 Y198 AA198 AC198">
    <cfRule type="expression" dxfId="3030" priority="11147">
      <formula>C198&lt;=C133</formula>
    </cfRule>
    <cfRule type="expression" dxfId="3029" priority="11148">
      <formula>C198&gt;=C133</formula>
    </cfRule>
  </conditionalFormatting>
  <conditionalFormatting sqref="C196 E196 Q196 G196 I196 K196 S196 U196 W196 Y196 AA196 AC196 O211">
    <cfRule type="expression" dxfId="3028" priority="11307">
      <formula>C196&lt;=C133</formula>
    </cfRule>
    <cfRule type="expression" dxfId="3027" priority="11308">
      <formula>C196&gt;=C133</formula>
    </cfRule>
  </conditionalFormatting>
  <conditionalFormatting sqref="C194 E194 Q194 G194 I194 K194 S194 U194 W194 Y194 AA194 AC194">
    <cfRule type="expression" dxfId="3026" priority="11743">
      <formula>C194&lt;=C133</formula>
    </cfRule>
    <cfRule type="expression" dxfId="3025" priority="11744">
      <formula>C194&gt;=C133</formula>
    </cfRule>
  </conditionalFormatting>
  <conditionalFormatting sqref="C195 E195 Q195 G195 I195 K195 S195 U195 W195 Y195 AA195 AC195">
    <cfRule type="expression" dxfId="3024" priority="12213">
      <formula>C195&lt;=C133</formula>
    </cfRule>
    <cfRule type="expression" dxfId="3023" priority="12214">
      <formula>C195&gt;=C133</formula>
    </cfRule>
  </conditionalFormatting>
  <conditionalFormatting sqref="C192:C193 E192:E193 Q192:Q193 G192:G193 I192:I193 K192:K193 S192:S193 U192:U193 W192:W193 Y192:Y193 AA192:AA193 AC192:AC193 Y211">
    <cfRule type="expression" dxfId="3022" priority="12413">
      <formula>C192&lt;=C132</formula>
    </cfRule>
    <cfRule type="expression" dxfId="3021" priority="12414">
      <formula>C192&gt;=C132</formula>
    </cfRule>
  </conditionalFormatting>
  <conditionalFormatting sqref="K195">
    <cfRule type="expression" dxfId="3020" priority="1957">
      <formula>K195&lt;=K134</formula>
    </cfRule>
    <cfRule type="expression" dxfId="3019" priority="1958">
      <formula>K195&gt;=K134</formula>
    </cfRule>
  </conditionalFormatting>
  <conditionalFormatting sqref="K194">
    <cfRule type="expression" dxfId="3018" priority="1955">
      <formula>K194&lt;=K134</formula>
    </cfRule>
    <cfRule type="expression" dxfId="3017" priority="1956">
      <formula>K194&gt;=K134</formula>
    </cfRule>
  </conditionalFormatting>
  <conditionalFormatting sqref="K192">
    <cfRule type="expression" dxfId="3016" priority="1953">
      <formula>K192&lt;=K133</formula>
    </cfRule>
    <cfRule type="expression" dxfId="3015" priority="1954">
      <formula>K192&gt;=K133</formula>
    </cfRule>
  </conditionalFormatting>
  <conditionalFormatting sqref="C205:C207 E205:E207 Q205:Q207 G205:G207 I205:I207 K205:K207 S205:S207 U205:U207 W205:W207 Y205:Y207 AA205:AA207 AC205:AC207">
    <cfRule type="expression" dxfId="3014" priority="12463">
      <formula>C205&lt;=C134</formula>
    </cfRule>
    <cfRule type="expression" dxfId="3013" priority="12464">
      <formula>C205&gt;=C134</formula>
    </cfRule>
  </conditionalFormatting>
  <conditionalFormatting sqref="C208:C210 E208:E210 G208:G210 I208:I210 K208:K210 AC208:AC210 Q208:Q210 S208:S210 U208:U210 W208:W210 Y208:Y210 AA208:AA210">
    <cfRule type="expression" dxfId="3012" priority="12513">
      <formula>C208&lt;=C136</formula>
    </cfRule>
    <cfRule type="expression" dxfId="3011" priority="12514">
      <formula>C208&gt;=C136</formula>
    </cfRule>
  </conditionalFormatting>
  <conditionalFormatting sqref="M7:M205">
    <cfRule type="expression" dxfId="3010" priority="1951">
      <formula>M7&lt;=M6</formula>
    </cfRule>
    <cfRule type="expression" dxfId="3009" priority="1952">
      <formula>M7&gt;=M6</formula>
    </cfRule>
  </conditionalFormatting>
  <conditionalFormatting sqref="M145:M146">
    <cfRule type="expression" dxfId="3008" priority="1949">
      <formula>M145&lt;=M127</formula>
    </cfRule>
    <cfRule type="expression" dxfId="3007" priority="1950">
      <formula>M145&gt;=M127</formula>
    </cfRule>
  </conditionalFormatting>
  <conditionalFormatting sqref="M141:M153 M129:M130">
    <cfRule type="expression" dxfId="3006" priority="1947">
      <formula>M129&lt;=M127</formula>
    </cfRule>
    <cfRule type="expression" dxfId="3005" priority="1948">
      <formula>M129&gt;=M127</formula>
    </cfRule>
  </conditionalFormatting>
  <conditionalFormatting sqref="M138:M153">
    <cfRule type="expression" dxfId="3004" priority="1945">
      <formula>M138&lt;=M127</formula>
    </cfRule>
    <cfRule type="expression" dxfId="3003" priority="1946">
      <formula>M138&gt;=M127</formula>
    </cfRule>
  </conditionalFormatting>
  <conditionalFormatting sqref="M138">
    <cfRule type="expression" dxfId="3002" priority="1943">
      <formula>M138&lt;=M128</formula>
    </cfRule>
    <cfRule type="expression" dxfId="3001" priority="1944">
      <formula>M138&gt;=M128</formula>
    </cfRule>
  </conditionalFormatting>
  <conditionalFormatting sqref="M137:M153">
    <cfRule type="expression" dxfId="3000" priority="1941">
      <formula>M137&lt;=M128</formula>
    </cfRule>
    <cfRule type="expression" dxfId="2999" priority="1942">
      <formula>M137&gt;=M128</formula>
    </cfRule>
  </conditionalFormatting>
  <conditionalFormatting sqref="M136">
    <cfRule type="expression" dxfId="2998" priority="1939">
      <formula>M136&lt;=M128</formula>
    </cfRule>
    <cfRule type="expression" dxfId="2997" priority="1940">
      <formula>M136&gt;=M128</formula>
    </cfRule>
  </conditionalFormatting>
  <conditionalFormatting sqref="M135">
    <cfRule type="expression" dxfId="2996" priority="1937">
      <formula>M135&lt;=M128</formula>
    </cfRule>
    <cfRule type="expression" dxfId="2995" priority="1938">
      <formula>M135&gt;=M128</formula>
    </cfRule>
  </conditionalFormatting>
  <conditionalFormatting sqref="M134:M148">
    <cfRule type="expression" dxfId="2994" priority="1935">
      <formula>M134&lt;=M128</formula>
    </cfRule>
    <cfRule type="expression" dxfId="2993" priority="1936">
      <formula>M134&gt;=M128</formula>
    </cfRule>
  </conditionalFormatting>
  <conditionalFormatting sqref="M133:M148">
    <cfRule type="expression" dxfId="2992" priority="1933">
      <formula>M133&lt;=M128</formula>
    </cfRule>
    <cfRule type="expression" dxfId="2991" priority="1934">
      <formula>M133&gt;=M128</formula>
    </cfRule>
  </conditionalFormatting>
  <conditionalFormatting sqref="M132">
    <cfRule type="expression" dxfId="2990" priority="1931">
      <formula>M132&lt;=M128</formula>
    </cfRule>
    <cfRule type="expression" dxfId="2989" priority="1932">
      <formula>M132&gt;=M128</formula>
    </cfRule>
  </conditionalFormatting>
  <conditionalFormatting sqref="M131">
    <cfRule type="expression" dxfId="2988" priority="1929">
      <formula>M131&lt;=M128</formula>
    </cfRule>
    <cfRule type="expression" dxfId="2987" priority="1930">
      <formula>M131&gt;=M128</formula>
    </cfRule>
  </conditionalFormatting>
  <conditionalFormatting sqref="M141:M153">
    <cfRule type="expression" dxfId="2986" priority="1927">
      <formula>M141&lt;=M129</formula>
    </cfRule>
    <cfRule type="expression" dxfId="2985" priority="1928">
      <formula>M141&gt;=M129</formula>
    </cfRule>
  </conditionalFormatting>
  <conditionalFormatting sqref="M147:M148">
    <cfRule type="expression" dxfId="2984" priority="1925">
      <formula>M147&lt;=M128</formula>
    </cfRule>
    <cfRule type="expression" dxfId="2983" priority="1926">
      <formula>M147&gt;=M128</formula>
    </cfRule>
  </conditionalFormatting>
  <conditionalFormatting sqref="M164">
    <cfRule type="expression" dxfId="2982" priority="1923">
      <formula>M164&lt;=M130</formula>
    </cfRule>
    <cfRule type="expression" dxfId="2981" priority="1924">
      <formula>M164&gt;=M130</formula>
    </cfRule>
  </conditionalFormatting>
  <conditionalFormatting sqref="M154">
    <cfRule type="expression" dxfId="2980" priority="1921">
      <formula>M154&lt;=M129</formula>
    </cfRule>
    <cfRule type="expression" dxfId="2979" priority="1922">
      <formula>M154&gt;=M129</formula>
    </cfRule>
  </conditionalFormatting>
  <conditionalFormatting sqref="M153">
    <cfRule type="expression" dxfId="2978" priority="1919">
      <formula>M153&lt;=M129</formula>
    </cfRule>
    <cfRule type="expression" dxfId="2977" priority="1920">
      <formula>M153&gt;=M129</formula>
    </cfRule>
  </conditionalFormatting>
  <conditionalFormatting sqref="M152">
    <cfRule type="expression" dxfId="2976" priority="1917">
      <formula>M152&lt;=M129</formula>
    </cfRule>
    <cfRule type="expression" dxfId="2975" priority="1918">
      <formula>M152&gt;=M129</formula>
    </cfRule>
  </conditionalFormatting>
  <conditionalFormatting sqref="M151">
    <cfRule type="expression" dxfId="2974" priority="1915">
      <formula>M151&lt;=M129</formula>
    </cfRule>
    <cfRule type="expression" dxfId="2973" priority="1916">
      <formula>M151&gt;=M129</formula>
    </cfRule>
  </conditionalFormatting>
  <conditionalFormatting sqref="M150">
    <cfRule type="expression" dxfId="2972" priority="1913">
      <formula>M150&lt;=M129</formula>
    </cfRule>
    <cfRule type="expression" dxfId="2971" priority="1914">
      <formula>M150&gt;=M129</formula>
    </cfRule>
  </conditionalFormatting>
  <conditionalFormatting sqref="M149">
    <cfRule type="expression" dxfId="2970" priority="1911">
      <formula>M149&lt;=M129</formula>
    </cfRule>
    <cfRule type="expression" dxfId="2969" priority="1912">
      <formula>M149&gt;=M129</formula>
    </cfRule>
  </conditionalFormatting>
  <conditionalFormatting sqref="M166">
    <cfRule type="expression" dxfId="2968" priority="1909">
      <formula>M166&lt;=M130</formula>
    </cfRule>
    <cfRule type="expression" dxfId="2967" priority="1910">
      <formula>M166&gt;=M130</formula>
    </cfRule>
  </conditionalFormatting>
  <conditionalFormatting sqref="M165">
    <cfRule type="expression" dxfId="2966" priority="1907">
      <formula>M165&lt;=M130</formula>
    </cfRule>
    <cfRule type="expression" dxfId="2965" priority="1908">
      <formula>M165&gt;=M130</formula>
    </cfRule>
  </conditionalFormatting>
  <conditionalFormatting sqref="M187:M188">
    <cfRule type="expression" dxfId="2964" priority="1905">
      <formula>M187&lt;=M131</formula>
    </cfRule>
    <cfRule type="expression" dxfId="2963" priority="1906">
      <formula>M187&gt;=M131</formula>
    </cfRule>
  </conditionalFormatting>
  <conditionalFormatting sqref="M163">
    <cfRule type="expression" dxfId="2962" priority="1903">
      <formula>M163&lt;=M130</formula>
    </cfRule>
    <cfRule type="expression" dxfId="2961" priority="1904">
      <formula>M163&gt;=M130</formula>
    </cfRule>
  </conditionalFormatting>
  <conditionalFormatting sqref="M162">
    <cfRule type="expression" dxfId="2960" priority="1901">
      <formula>M162&lt;=M130</formula>
    </cfRule>
    <cfRule type="expression" dxfId="2959" priority="1902">
      <formula>M162&gt;=M130</formula>
    </cfRule>
  </conditionalFormatting>
  <conditionalFormatting sqref="M161">
    <cfRule type="expression" dxfId="2958" priority="1899">
      <formula>M161&lt;=M130</formula>
    </cfRule>
    <cfRule type="expression" dxfId="2957" priority="1900">
      <formula>M161&gt;=M130</formula>
    </cfRule>
  </conditionalFormatting>
  <conditionalFormatting sqref="M160">
    <cfRule type="expression" dxfId="2956" priority="1897">
      <formula>M160&lt;=M130</formula>
    </cfRule>
    <cfRule type="expression" dxfId="2955" priority="1898">
      <formula>M160&gt;=M130</formula>
    </cfRule>
  </conditionalFormatting>
  <conditionalFormatting sqref="M159">
    <cfRule type="expression" dxfId="2954" priority="1895">
      <formula>M159&lt;=M130</formula>
    </cfRule>
    <cfRule type="expression" dxfId="2953" priority="1896">
      <formula>M159&gt;=M130</formula>
    </cfRule>
  </conditionalFormatting>
  <conditionalFormatting sqref="M173">
    <cfRule type="expression" dxfId="2952" priority="1893">
      <formula>M173&lt;=M130</formula>
    </cfRule>
    <cfRule type="expression" dxfId="2951" priority="1894">
      <formula>M173&gt;=M130</formula>
    </cfRule>
  </conditionalFormatting>
  <conditionalFormatting sqref="M158">
    <cfRule type="expression" dxfId="2950" priority="1891">
      <formula>M158&lt;=M130</formula>
    </cfRule>
    <cfRule type="expression" dxfId="2949" priority="1892">
      <formula>M158&gt;=M130</formula>
    </cfRule>
  </conditionalFormatting>
  <conditionalFormatting sqref="M172">
    <cfRule type="expression" dxfId="2948" priority="1889">
      <formula>M172&lt;=M130</formula>
    </cfRule>
    <cfRule type="expression" dxfId="2947" priority="1890">
      <formula>M172&gt;=M130</formula>
    </cfRule>
  </conditionalFormatting>
  <conditionalFormatting sqref="M157">
    <cfRule type="expression" dxfId="2946" priority="1887">
      <formula>M157&lt;=M130</formula>
    </cfRule>
    <cfRule type="expression" dxfId="2945" priority="1888">
      <formula>M157&gt;=M130</formula>
    </cfRule>
  </conditionalFormatting>
  <conditionalFormatting sqref="M171">
    <cfRule type="expression" dxfId="2944" priority="1885">
      <formula>M171&lt;=M130</formula>
    </cfRule>
    <cfRule type="expression" dxfId="2943" priority="1886">
      <formula>M171&gt;=M130</formula>
    </cfRule>
  </conditionalFormatting>
  <conditionalFormatting sqref="M155:M156">
    <cfRule type="expression" dxfId="2942" priority="1883">
      <formula>M155&lt;=M129</formula>
    </cfRule>
    <cfRule type="expression" dxfId="2941" priority="1884">
      <formula>M155&gt;=M129</formula>
    </cfRule>
  </conditionalFormatting>
  <conditionalFormatting sqref="M170">
    <cfRule type="expression" dxfId="2940" priority="1881">
      <formula>M170&lt;=M130</formula>
    </cfRule>
    <cfRule type="expression" dxfId="2939" priority="1882">
      <formula>M170&gt;=M130</formula>
    </cfRule>
  </conditionalFormatting>
  <conditionalFormatting sqref="M169">
    <cfRule type="expression" dxfId="2938" priority="1879">
      <formula>M169&lt;=M130</formula>
    </cfRule>
    <cfRule type="expression" dxfId="2937" priority="1880">
      <formula>M169&gt;=M130</formula>
    </cfRule>
  </conditionalFormatting>
  <conditionalFormatting sqref="M168">
    <cfRule type="expression" dxfId="2936" priority="1877">
      <formula>M168&lt;=M130</formula>
    </cfRule>
    <cfRule type="expression" dxfId="2935" priority="1878">
      <formula>M168&gt;=M130</formula>
    </cfRule>
  </conditionalFormatting>
  <conditionalFormatting sqref="M167">
    <cfRule type="expression" dxfId="2934" priority="1875">
      <formula>M167&lt;=M130</formula>
    </cfRule>
    <cfRule type="expression" dxfId="2933" priority="1876">
      <formula>M167&gt;=M130</formula>
    </cfRule>
  </conditionalFormatting>
  <conditionalFormatting sqref="M186">
    <cfRule type="expression" dxfId="2932" priority="1873">
      <formula>M186&lt;=M131</formula>
    </cfRule>
    <cfRule type="expression" dxfId="2931" priority="1874">
      <formula>M186&gt;=M131</formula>
    </cfRule>
  </conditionalFormatting>
  <conditionalFormatting sqref="M185">
    <cfRule type="expression" dxfId="2930" priority="1871">
      <formula>M185&lt;=M131</formula>
    </cfRule>
    <cfRule type="expression" dxfId="2929" priority="1872">
      <formula>M185&gt;=M131</formula>
    </cfRule>
  </conditionalFormatting>
  <conditionalFormatting sqref="M184">
    <cfRule type="expression" dxfId="2928" priority="1869">
      <formula>M184&lt;=M131</formula>
    </cfRule>
    <cfRule type="expression" dxfId="2927" priority="1870">
      <formula>M184&gt;=M131</formula>
    </cfRule>
  </conditionalFormatting>
  <conditionalFormatting sqref="M183">
    <cfRule type="expression" dxfId="2926" priority="1867">
      <formula>M183&lt;=M131</formula>
    </cfRule>
    <cfRule type="expression" dxfId="2925" priority="1868">
      <formula>M183&gt;=M131</formula>
    </cfRule>
  </conditionalFormatting>
  <conditionalFormatting sqref="M182">
    <cfRule type="expression" dxfId="2924" priority="1865">
      <formula>M182&lt;=M131</formula>
    </cfRule>
    <cfRule type="expression" dxfId="2923" priority="1866">
      <formula>M182&gt;=M131</formula>
    </cfRule>
  </conditionalFormatting>
  <conditionalFormatting sqref="M181">
    <cfRule type="expression" dxfId="2922" priority="1863">
      <formula>M181&lt;=M131</formula>
    </cfRule>
    <cfRule type="expression" dxfId="2921" priority="1864">
      <formula>M181&gt;=M131</formula>
    </cfRule>
  </conditionalFormatting>
  <conditionalFormatting sqref="M180">
    <cfRule type="expression" dxfId="2920" priority="1861">
      <formula>M180&lt;=M131</formula>
    </cfRule>
    <cfRule type="expression" dxfId="2919" priority="1862">
      <formula>M180&gt;=M131</formula>
    </cfRule>
  </conditionalFormatting>
  <conditionalFormatting sqref="M179">
    <cfRule type="expression" dxfId="2918" priority="1859">
      <formula>M179&lt;=M131</formula>
    </cfRule>
    <cfRule type="expression" dxfId="2917" priority="1860">
      <formula>M179&gt;=M131</formula>
    </cfRule>
  </conditionalFormatting>
  <conditionalFormatting sqref="M178">
    <cfRule type="expression" dxfId="2916" priority="1857">
      <formula>M178&lt;=M131</formula>
    </cfRule>
    <cfRule type="expression" dxfId="2915" priority="1858">
      <formula>M178&gt;=M131</formula>
    </cfRule>
  </conditionalFormatting>
  <conditionalFormatting sqref="M177">
    <cfRule type="expression" dxfId="2914" priority="1855">
      <formula>M177&lt;=M131</formula>
    </cfRule>
    <cfRule type="expression" dxfId="2913" priority="1856">
      <formula>M177&gt;=M131</formula>
    </cfRule>
  </conditionalFormatting>
  <conditionalFormatting sqref="M176">
    <cfRule type="expression" dxfId="2912" priority="1853">
      <formula>M176&lt;=M131</formula>
    </cfRule>
    <cfRule type="expression" dxfId="2911" priority="1854">
      <formula>M176&gt;=M131</formula>
    </cfRule>
  </conditionalFormatting>
  <conditionalFormatting sqref="M174:M175">
    <cfRule type="expression" dxfId="2910" priority="1851">
      <formula>M174&lt;=M130</formula>
    </cfRule>
    <cfRule type="expression" dxfId="2909" priority="1852">
      <formula>M174&gt;=M130</formula>
    </cfRule>
  </conditionalFormatting>
  <conditionalFormatting sqref="M197">
    <cfRule type="expression" dxfId="2908" priority="1849">
      <formula>M197&lt;=M133</formula>
    </cfRule>
    <cfRule type="expression" dxfId="2907" priority="1850">
      <formula>M197&gt;=M133</formula>
    </cfRule>
  </conditionalFormatting>
  <conditionalFormatting sqref="M191">
    <cfRule type="expression" dxfId="2906" priority="1847">
      <formula>M191&lt;=M132</formula>
    </cfRule>
    <cfRule type="expression" dxfId="2905" priority="1848">
      <formula>M191&gt;=M132</formula>
    </cfRule>
  </conditionalFormatting>
  <conditionalFormatting sqref="M190">
    <cfRule type="expression" dxfId="2904" priority="1845">
      <formula>M190&lt;=M132</formula>
    </cfRule>
    <cfRule type="expression" dxfId="2903" priority="1846">
      <formula>M190&gt;=M132</formula>
    </cfRule>
  </conditionalFormatting>
  <conditionalFormatting sqref="M189">
    <cfRule type="expression" dxfId="2902" priority="1843">
      <formula>M189&lt;=M132</formula>
    </cfRule>
    <cfRule type="expression" dxfId="2901" priority="1844">
      <formula>M189&gt;=M132</formula>
    </cfRule>
  </conditionalFormatting>
  <conditionalFormatting sqref="M203:M204">
    <cfRule type="expression" dxfId="2900" priority="1841">
      <formula>M203&lt;=M133</formula>
    </cfRule>
    <cfRule type="expression" dxfId="2899" priority="1842">
      <formula>M203&gt;=M133</formula>
    </cfRule>
  </conditionalFormatting>
  <conditionalFormatting sqref="M202">
    <cfRule type="expression" dxfId="2898" priority="1839">
      <formula>M202&lt;=M133</formula>
    </cfRule>
    <cfRule type="expression" dxfId="2897" priority="1840">
      <formula>M202&gt;=M133</formula>
    </cfRule>
  </conditionalFormatting>
  <conditionalFormatting sqref="M201">
    <cfRule type="expression" dxfId="2896" priority="1837">
      <formula>M201&lt;=M133</formula>
    </cfRule>
    <cfRule type="expression" dxfId="2895" priority="1838">
      <formula>M201&gt;=M133</formula>
    </cfRule>
  </conditionalFormatting>
  <conditionalFormatting sqref="M200">
    <cfRule type="expression" dxfId="2894" priority="1835">
      <formula>M200&lt;=M133</formula>
    </cfRule>
    <cfRule type="expression" dxfId="2893" priority="1836">
      <formula>M200&gt;=M133</formula>
    </cfRule>
  </conditionalFormatting>
  <conditionalFormatting sqref="M199">
    <cfRule type="expression" dxfId="2892" priority="1833">
      <formula>M199&lt;=M133</formula>
    </cfRule>
    <cfRule type="expression" dxfId="2891" priority="1834">
      <formula>M199&gt;=M133</formula>
    </cfRule>
  </conditionalFormatting>
  <conditionalFormatting sqref="M198">
    <cfRule type="expression" dxfId="2890" priority="1831">
      <formula>M198&lt;=M133</formula>
    </cfRule>
    <cfRule type="expression" dxfId="2889" priority="1832">
      <formula>M198&gt;=M133</formula>
    </cfRule>
  </conditionalFormatting>
  <conditionalFormatting sqref="M196">
    <cfRule type="expression" dxfId="2888" priority="1829">
      <formula>M196&lt;=M133</formula>
    </cfRule>
    <cfRule type="expression" dxfId="2887" priority="1830">
      <formula>M196&gt;=M133</formula>
    </cfRule>
  </conditionalFormatting>
  <conditionalFormatting sqref="M194">
    <cfRule type="expression" dxfId="2886" priority="1827">
      <formula>M194&lt;=M133</formula>
    </cfRule>
    <cfRule type="expression" dxfId="2885" priority="1828">
      <formula>M194&gt;=M133</formula>
    </cfRule>
  </conditionalFormatting>
  <conditionalFormatting sqref="M195">
    <cfRule type="expression" dxfId="2884" priority="1825">
      <formula>M195&lt;=M133</formula>
    </cfRule>
    <cfRule type="expression" dxfId="2883" priority="1826">
      <formula>M195&gt;=M133</formula>
    </cfRule>
  </conditionalFormatting>
  <conditionalFormatting sqref="M192:M193">
    <cfRule type="expression" dxfId="2882" priority="1823">
      <formula>M192&lt;=M132</formula>
    </cfRule>
    <cfRule type="expression" dxfId="2881" priority="1824">
      <formula>M192&gt;=M132</formula>
    </cfRule>
  </conditionalFormatting>
  <conditionalFormatting sqref="M195">
    <cfRule type="expression" dxfId="2880" priority="1821">
      <formula>M195&lt;=M134</formula>
    </cfRule>
    <cfRule type="expression" dxfId="2879" priority="1822">
      <formula>M195&gt;=M134</formula>
    </cfRule>
  </conditionalFormatting>
  <conditionalFormatting sqref="M194">
    <cfRule type="expression" dxfId="2878" priority="1819">
      <formula>M194&lt;=M134</formula>
    </cfRule>
    <cfRule type="expression" dxfId="2877" priority="1820">
      <formula>M194&gt;=M134</formula>
    </cfRule>
  </conditionalFormatting>
  <conditionalFormatting sqref="M192">
    <cfRule type="expression" dxfId="2876" priority="1817">
      <formula>M192&lt;=M133</formula>
    </cfRule>
    <cfRule type="expression" dxfId="2875" priority="1818">
      <formula>M192&gt;=M133</formula>
    </cfRule>
  </conditionalFormatting>
  <conditionalFormatting sqref="M205">
    <cfRule type="expression" dxfId="2874" priority="1815">
      <formula>M205&lt;=M134</formula>
    </cfRule>
    <cfRule type="expression" dxfId="2873" priority="1816">
      <formula>M205&gt;=M134</formula>
    </cfRule>
  </conditionalFormatting>
  <conditionalFormatting sqref="O7:O152">
    <cfRule type="expression" dxfId="2872" priority="1813">
      <formula>O7&lt;=O6</formula>
    </cfRule>
    <cfRule type="expression" dxfId="2871" priority="1814">
      <formula>O7&gt;=O6</formula>
    </cfRule>
  </conditionalFormatting>
  <conditionalFormatting sqref="O7:O205">
    <cfRule type="expression" dxfId="2870" priority="1811">
      <formula>O7&lt;=O6</formula>
    </cfRule>
    <cfRule type="expression" dxfId="2869" priority="1812">
      <formula>O7&gt;=O6</formula>
    </cfRule>
  </conditionalFormatting>
  <conditionalFormatting sqref="O145:O146">
    <cfRule type="expression" dxfId="2868" priority="1809">
      <formula>O145&lt;=O127</formula>
    </cfRule>
    <cfRule type="expression" dxfId="2867" priority="1810">
      <formula>O145&gt;=O127</formula>
    </cfRule>
  </conditionalFormatting>
  <conditionalFormatting sqref="O141:O153 O129:O130">
    <cfRule type="expression" dxfId="2866" priority="1807">
      <formula>O129&lt;=O127</formula>
    </cfRule>
    <cfRule type="expression" dxfId="2865" priority="1808">
      <formula>O129&gt;=O127</formula>
    </cfRule>
  </conditionalFormatting>
  <conditionalFormatting sqref="O138:O153">
    <cfRule type="expression" dxfId="2864" priority="1805">
      <formula>O138&lt;=O127</formula>
    </cfRule>
    <cfRule type="expression" dxfId="2863" priority="1806">
      <formula>O138&gt;=O127</formula>
    </cfRule>
  </conditionalFormatting>
  <conditionalFormatting sqref="O138">
    <cfRule type="expression" dxfId="2862" priority="1803">
      <formula>O138&lt;=O128</formula>
    </cfRule>
    <cfRule type="expression" dxfId="2861" priority="1804">
      <formula>O138&gt;=O128</formula>
    </cfRule>
  </conditionalFormatting>
  <conditionalFormatting sqref="O137:O153">
    <cfRule type="expression" dxfId="2860" priority="1801">
      <formula>O137&lt;=O128</formula>
    </cfRule>
    <cfRule type="expression" dxfId="2859" priority="1802">
      <formula>O137&gt;=O128</formula>
    </cfRule>
  </conditionalFormatting>
  <conditionalFormatting sqref="O136">
    <cfRule type="expression" dxfId="2858" priority="1799">
      <formula>O136&lt;=O128</formula>
    </cfRule>
    <cfRule type="expression" dxfId="2857" priority="1800">
      <formula>O136&gt;=O128</formula>
    </cfRule>
  </conditionalFormatting>
  <conditionalFormatting sqref="O135">
    <cfRule type="expression" dxfId="2856" priority="1797">
      <formula>O135&lt;=O128</formula>
    </cfRule>
    <cfRule type="expression" dxfId="2855" priority="1798">
      <formula>O135&gt;=O128</formula>
    </cfRule>
  </conditionalFormatting>
  <conditionalFormatting sqref="O134:O148">
    <cfRule type="expression" dxfId="2854" priority="1795">
      <formula>O134&lt;=O128</formula>
    </cfRule>
    <cfRule type="expression" dxfId="2853" priority="1796">
      <formula>O134&gt;=O128</formula>
    </cfRule>
  </conditionalFormatting>
  <conditionalFormatting sqref="O133:O148">
    <cfRule type="expression" dxfId="2852" priority="1793">
      <formula>O133&lt;=O128</formula>
    </cfRule>
    <cfRule type="expression" dxfId="2851" priority="1794">
      <formula>O133&gt;=O128</formula>
    </cfRule>
  </conditionalFormatting>
  <conditionalFormatting sqref="O132">
    <cfRule type="expression" dxfId="2850" priority="1791">
      <formula>O132&lt;=O128</formula>
    </cfRule>
    <cfRule type="expression" dxfId="2849" priority="1792">
      <formula>O132&gt;=O128</formula>
    </cfRule>
  </conditionalFormatting>
  <conditionalFormatting sqref="O131">
    <cfRule type="expression" dxfId="2848" priority="1789">
      <formula>O131&lt;=O128</formula>
    </cfRule>
    <cfRule type="expression" dxfId="2847" priority="1790">
      <formula>O131&gt;=O128</formula>
    </cfRule>
  </conditionalFormatting>
  <conditionalFormatting sqref="O141:O153">
    <cfRule type="expression" dxfId="2846" priority="1787">
      <formula>O141&lt;=O129</formula>
    </cfRule>
    <cfRule type="expression" dxfId="2845" priority="1788">
      <formula>O141&gt;=O129</formula>
    </cfRule>
  </conditionalFormatting>
  <conditionalFormatting sqref="O147:O148">
    <cfRule type="expression" dxfId="2844" priority="1785">
      <formula>O147&lt;=O128</formula>
    </cfRule>
    <cfRule type="expression" dxfId="2843" priority="1786">
      <formula>O147&gt;=O128</formula>
    </cfRule>
  </conditionalFormatting>
  <conditionalFormatting sqref="O164">
    <cfRule type="expression" dxfId="2842" priority="1783">
      <formula>O164&lt;=O130</formula>
    </cfRule>
    <cfRule type="expression" dxfId="2841" priority="1784">
      <formula>O164&gt;=O130</formula>
    </cfRule>
  </conditionalFormatting>
  <conditionalFormatting sqref="O154">
    <cfRule type="expression" dxfId="2840" priority="1781">
      <formula>O154&lt;=O129</formula>
    </cfRule>
    <cfRule type="expression" dxfId="2839" priority="1782">
      <formula>O154&gt;=O129</formula>
    </cfRule>
  </conditionalFormatting>
  <conditionalFormatting sqref="O153">
    <cfRule type="expression" dxfId="2838" priority="1779">
      <formula>O153&lt;=O129</formula>
    </cfRule>
    <cfRule type="expression" dxfId="2837" priority="1780">
      <formula>O153&gt;=O129</formula>
    </cfRule>
  </conditionalFormatting>
  <conditionalFormatting sqref="O152">
    <cfRule type="expression" dxfId="2836" priority="1777">
      <formula>O152&lt;=O129</formula>
    </cfRule>
    <cfRule type="expression" dxfId="2835" priority="1778">
      <formula>O152&gt;=O129</formula>
    </cfRule>
  </conditionalFormatting>
  <conditionalFormatting sqref="O151">
    <cfRule type="expression" dxfId="2834" priority="1775">
      <formula>O151&lt;=O129</formula>
    </cfRule>
    <cfRule type="expression" dxfId="2833" priority="1776">
      <formula>O151&gt;=O129</formula>
    </cfRule>
  </conditionalFormatting>
  <conditionalFormatting sqref="O150">
    <cfRule type="expression" dxfId="2832" priority="1773">
      <formula>O150&lt;=O129</formula>
    </cfRule>
    <cfRule type="expression" dxfId="2831" priority="1774">
      <formula>O150&gt;=O129</formula>
    </cfRule>
  </conditionalFormatting>
  <conditionalFormatting sqref="O149">
    <cfRule type="expression" dxfId="2830" priority="1771">
      <formula>O149&lt;=O129</formula>
    </cfRule>
    <cfRule type="expression" dxfId="2829" priority="1772">
      <formula>O149&gt;=O129</formula>
    </cfRule>
  </conditionalFormatting>
  <conditionalFormatting sqref="O166">
    <cfRule type="expression" dxfId="2828" priority="1769">
      <formula>O166&lt;=O130</formula>
    </cfRule>
    <cfRule type="expression" dxfId="2827" priority="1770">
      <formula>O166&gt;=O130</formula>
    </cfRule>
  </conditionalFormatting>
  <conditionalFormatting sqref="O165">
    <cfRule type="expression" dxfId="2826" priority="1767">
      <formula>O165&lt;=O130</formula>
    </cfRule>
    <cfRule type="expression" dxfId="2825" priority="1768">
      <formula>O165&gt;=O130</formula>
    </cfRule>
  </conditionalFormatting>
  <conditionalFormatting sqref="O187:O188">
    <cfRule type="expression" dxfId="2824" priority="1765">
      <formula>O187&lt;=O131</formula>
    </cfRule>
    <cfRule type="expression" dxfId="2823" priority="1766">
      <formula>O187&gt;=O131</formula>
    </cfRule>
  </conditionalFormatting>
  <conditionalFormatting sqref="O163">
    <cfRule type="expression" dxfId="2822" priority="1763">
      <formula>O163&lt;=O130</formula>
    </cfRule>
    <cfRule type="expression" dxfId="2821" priority="1764">
      <formula>O163&gt;=O130</formula>
    </cfRule>
  </conditionalFormatting>
  <conditionalFormatting sqref="O162">
    <cfRule type="expression" dxfId="2820" priority="1761">
      <formula>O162&lt;=O130</formula>
    </cfRule>
    <cfRule type="expression" dxfId="2819" priority="1762">
      <formula>O162&gt;=O130</formula>
    </cfRule>
  </conditionalFormatting>
  <conditionalFormatting sqref="O161">
    <cfRule type="expression" dxfId="2818" priority="1759">
      <formula>O161&lt;=O130</formula>
    </cfRule>
    <cfRule type="expression" dxfId="2817" priority="1760">
      <formula>O161&gt;=O130</formula>
    </cfRule>
  </conditionalFormatting>
  <conditionalFormatting sqref="O160">
    <cfRule type="expression" dxfId="2816" priority="1757">
      <formula>O160&lt;=O130</formula>
    </cfRule>
    <cfRule type="expression" dxfId="2815" priority="1758">
      <formula>O160&gt;=O130</formula>
    </cfRule>
  </conditionalFormatting>
  <conditionalFormatting sqref="O159">
    <cfRule type="expression" dxfId="2814" priority="1755">
      <formula>O159&lt;=O130</formula>
    </cfRule>
    <cfRule type="expression" dxfId="2813" priority="1756">
      <formula>O159&gt;=O130</formula>
    </cfRule>
  </conditionalFormatting>
  <conditionalFormatting sqref="O173">
    <cfRule type="expression" dxfId="2812" priority="1753">
      <formula>O173&lt;=O130</formula>
    </cfRule>
    <cfRule type="expression" dxfId="2811" priority="1754">
      <formula>O173&gt;=O130</formula>
    </cfRule>
  </conditionalFormatting>
  <conditionalFormatting sqref="O158">
    <cfRule type="expression" dxfId="2810" priority="1751">
      <formula>O158&lt;=O130</formula>
    </cfRule>
    <cfRule type="expression" dxfId="2809" priority="1752">
      <formula>O158&gt;=O130</formula>
    </cfRule>
  </conditionalFormatting>
  <conditionalFormatting sqref="O172">
    <cfRule type="expression" dxfId="2808" priority="1749">
      <formula>O172&lt;=O130</formula>
    </cfRule>
    <cfRule type="expression" dxfId="2807" priority="1750">
      <formula>O172&gt;=O130</formula>
    </cfRule>
  </conditionalFormatting>
  <conditionalFormatting sqref="O157">
    <cfRule type="expression" dxfId="2806" priority="1747">
      <formula>O157&lt;=O130</formula>
    </cfRule>
    <cfRule type="expression" dxfId="2805" priority="1748">
      <formula>O157&gt;=O130</formula>
    </cfRule>
  </conditionalFormatting>
  <conditionalFormatting sqref="O171">
    <cfRule type="expression" dxfId="2804" priority="1745">
      <formula>O171&lt;=O130</formula>
    </cfRule>
    <cfRule type="expression" dxfId="2803" priority="1746">
      <formula>O171&gt;=O130</formula>
    </cfRule>
  </conditionalFormatting>
  <conditionalFormatting sqref="O155:O156">
    <cfRule type="expression" dxfId="2802" priority="1743">
      <formula>O155&lt;=O129</formula>
    </cfRule>
    <cfRule type="expression" dxfId="2801" priority="1744">
      <formula>O155&gt;=O129</formula>
    </cfRule>
  </conditionalFormatting>
  <conditionalFormatting sqref="O170">
    <cfRule type="expression" dxfId="2800" priority="1741">
      <formula>O170&lt;=O130</formula>
    </cfRule>
    <cfRule type="expression" dxfId="2799" priority="1742">
      <formula>O170&gt;=O130</formula>
    </cfRule>
  </conditionalFormatting>
  <conditionalFormatting sqref="O169">
    <cfRule type="expression" dxfId="2798" priority="1739">
      <formula>O169&lt;=O130</formula>
    </cfRule>
    <cfRule type="expression" dxfId="2797" priority="1740">
      <formula>O169&gt;=O130</formula>
    </cfRule>
  </conditionalFormatting>
  <conditionalFormatting sqref="O168">
    <cfRule type="expression" dxfId="2796" priority="1737">
      <formula>O168&lt;=O130</formula>
    </cfRule>
    <cfRule type="expression" dxfId="2795" priority="1738">
      <formula>O168&gt;=O130</formula>
    </cfRule>
  </conditionalFormatting>
  <conditionalFormatting sqref="O167">
    <cfRule type="expression" dxfId="2794" priority="1735">
      <formula>O167&lt;=O130</formula>
    </cfRule>
    <cfRule type="expression" dxfId="2793" priority="1736">
      <formula>O167&gt;=O130</formula>
    </cfRule>
  </conditionalFormatting>
  <conditionalFormatting sqref="O186">
    <cfRule type="expression" dxfId="2792" priority="1733">
      <formula>O186&lt;=O131</formula>
    </cfRule>
    <cfRule type="expression" dxfId="2791" priority="1734">
      <formula>O186&gt;=O131</formula>
    </cfRule>
  </conditionalFormatting>
  <conditionalFormatting sqref="O185">
    <cfRule type="expression" dxfId="2790" priority="1731">
      <formula>O185&lt;=O131</formula>
    </cfRule>
    <cfRule type="expression" dxfId="2789" priority="1732">
      <formula>O185&gt;=O131</formula>
    </cfRule>
  </conditionalFormatting>
  <conditionalFormatting sqref="O184">
    <cfRule type="expression" dxfId="2788" priority="1729">
      <formula>O184&lt;=O131</formula>
    </cfRule>
    <cfRule type="expression" dxfId="2787" priority="1730">
      <formula>O184&gt;=O131</formula>
    </cfRule>
  </conditionalFormatting>
  <conditionalFormatting sqref="O183">
    <cfRule type="expression" dxfId="2786" priority="1727">
      <formula>O183&lt;=O131</formula>
    </cfRule>
    <cfRule type="expression" dxfId="2785" priority="1728">
      <formula>O183&gt;=O131</formula>
    </cfRule>
  </conditionalFormatting>
  <conditionalFormatting sqref="O182">
    <cfRule type="expression" dxfId="2784" priority="1725">
      <formula>O182&lt;=O131</formula>
    </cfRule>
    <cfRule type="expression" dxfId="2783" priority="1726">
      <formula>O182&gt;=O131</formula>
    </cfRule>
  </conditionalFormatting>
  <conditionalFormatting sqref="O181">
    <cfRule type="expression" dxfId="2782" priority="1723">
      <formula>O181&lt;=O131</formula>
    </cfRule>
    <cfRule type="expression" dxfId="2781" priority="1724">
      <formula>O181&gt;=O131</formula>
    </cfRule>
  </conditionalFormatting>
  <conditionalFormatting sqref="O180">
    <cfRule type="expression" dxfId="2780" priority="1721">
      <formula>O180&lt;=O131</formula>
    </cfRule>
    <cfRule type="expression" dxfId="2779" priority="1722">
      <formula>O180&gt;=O131</formula>
    </cfRule>
  </conditionalFormatting>
  <conditionalFormatting sqref="O179">
    <cfRule type="expression" dxfId="2778" priority="1719">
      <formula>O179&lt;=O131</formula>
    </cfRule>
    <cfRule type="expression" dxfId="2777" priority="1720">
      <formula>O179&gt;=O131</formula>
    </cfRule>
  </conditionalFormatting>
  <conditionalFormatting sqref="O178">
    <cfRule type="expression" dxfId="2776" priority="1717">
      <formula>O178&lt;=O131</formula>
    </cfRule>
    <cfRule type="expression" dxfId="2775" priority="1718">
      <formula>O178&gt;=O131</formula>
    </cfRule>
  </conditionalFormatting>
  <conditionalFormatting sqref="O177">
    <cfRule type="expression" dxfId="2774" priority="1715">
      <formula>O177&lt;=O131</formula>
    </cfRule>
    <cfRule type="expression" dxfId="2773" priority="1716">
      <formula>O177&gt;=O131</formula>
    </cfRule>
  </conditionalFormatting>
  <conditionalFormatting sqref="O176">
    <cfRule type="expression" dxfId="2772" priority="1713">
      <formula>O176&lt;=O131</formula>
    </cfRule>
    <cfRule type="expression" dxfId="2771" priority="1714">
      <formula>O176&gt;=O131</formula>
    </cfRule>
  </conditionalFormatting>
  <conditionalFormatting sqref="O174:O175">
    <cfRule type="expression" dxfId="2770" priority="1711">
      <formula>O174&lt;=O130</formula>
    </cfRule>
    <cfRule type="expression" dxfId="2769" priority="1712">
      <formula>O174&gt;=O130</formula>
    </cfRule>
  </conditionalFormatting>
  <conditionalFormatting sqref="O197">
    <cfRule type="expression" dxfId="2768" priority="1709">
      <formula>O197&lt;=O133</formula>
    </cfRule>
    <cfRule type="expression" dxfId="2767" priority="1710">
      <formula>O197&gt;=O133</formula>
    </cfRule>
  </conditionalFormatting>
  <conditionalFormatting sqref="O191">
    <cfRule type="expression" dxfId="2766" priority="1707">
      <formula>O191&lt;=O132</formula>
    </cfRule>
    <cfRule type="expression" dxfId="2765" priority="1708">
      <formula>O191&gt;=O132</formula>
    </cfRule>
  </conditionalFormatting>
  <conditionalFormatting sqref="O190">
    <cfRule type="expression" dxfId="2764" priority="1705">
      <formula>O190&lt;=O132</formula>
    </cfRule>
    <cfRule type="expression" dxfId="2763" priority="1706">
      <formula>O190&gt;=O132</formula>
    </cfRule>
  </conditionalFormatting>
  <conditionalFormatting sqref="O189">
    <cfRule type="expression" dxfId="2762" priority="1703">
      <formula>O189&lt;=O132</formula>
    </cfRule>
    <cfRule type="expression" dxfId="2761" priority="1704">
      <formula>O189&gt;=O132</formula>
    </cfRule>
  </conditionalFormatting>
  <conditionalFormatting sqref="O203:O204">
    <cfRule type="expression" dxfId="2760" priority="1701">
      <formula>O203&lt;=O133</formula>
    </cfRule>
    <cfRule type="expression" dxfId="2759" priority="1702">
      <formula>O203&gt;=O133</formula>
    </cfRule>
  </conditionalFormatting>
  <conditionalFormatting sqref="O202">
    <cfRule type="expression" dxfId="2758" priority="1699">
      <formula>O202&lt;=O133</formula>
    </cfRule>
    <cfRule type="expression" dxfId="2757" priority="1700">
      <formula>O202&gt;=O133</formula>
    </cfRule>
  </conditionalFormatting>
  <conditionalFormatting sqref="O201">
    <cfRule type="expression" dxfId="2756" priority="1697">
      <formula>O201&lt;=O133</formula>
    </cfRule>
    <cfRule type="expression" dxfId="2755" priority="1698">
      <formula>O201&gt;=O133</formula>
    </cfRule>
  </conditionalFormatting>
  <conditionalFormatting sqref="O200">
    <cfRule type="expression" dxfId="2754" priority="1695">
      <formula>O200&lt;=O133</formula>
    </cfRule>
    <cfRule type="expression" dxfId="2753" priority="1696">
      <formula>O200&gt;=O133</formula>
    </cfRule>
  </conditionalFormatting>
  <conditionalFormatting sqref="O199">
    <cfRule type="expression" dxfId="2752" priority="1693">
      <formula>O199&lt;=O133</formula>
    </cfRule>
    <cfRule type="expression" dxfId="2751" priority="1694">
      <formula>O199&gt;=O133</formula>
    </cfRule>
  </conditionalFormatting>
  <conditionalFormatting sqref="O198">
    <cfRule type="expression" dxfId="2750" priority="1691">
      <formula>O198&lt;=O133</formula>
    </cfRule>
    <cfRule type="expression" dxfId="2749" priority="1692">
      <formula>O198&gt;=O133</formula>
    </cfRule>
  </conditionalFormatting>
  <conditionalFormatting sqref="O196">
    <cfRule type="expression" dxfId="2748" priority="1689">
      <formula>O196&lt;=O133</formula>
    </cfRule>
    <cfRule type="expression" dxfId="2747" priority="1690">
      <formula>O196&gt;=O133</formula>
    </cfRule>
  </conditionalFormatting>
  <conditionalFormatting sqref="O194">
    <cfRule type="expression" dxfId="2746" priority="1687">
      <formula>O194&lt;=O133</formula>
    </cfRule>
    <cfRule type="expression" dxfId="2745" priority="1688">
      <formula>O194&gt;=O133</formula>
    </cfRule>
  </conditionalFormatting>
  <conditionalFormatting sqref="O195">
    <cfRule type="expression" dxfId="2744" priority="1685">
      <formula>O195&lt;=O133</formula>
    </cfRule>
    <cfRule type="expression" dxfId="2743" priority="1686">
      <formula>O195&gt;=O133</formula>
    </cfRule>
  </conditionalFormatting>
  <conditionalFormatting sqref="O192:O193">
    <cfRule type="expression" dxfId="2742" priority="1683">
      <formula>O192&lt;=O132</formula>
    </cfRule>
    <cfRule type="expression" dxfId="2741" priority="1684">
      <formula>O192&gt;=O132</formula>
    </cfRule>
  </conditionalFormatting>
  <conditionalFormatting sqref="O195">
    <cfRule type="expression" dxfId="2740" priority="1681">
      <formula>O195&lt;=O134</formula>
    </cfRule>
    <cfRule type="expression" dxfId="2739" priority="1682">
      <formula>O195&gt;=O134</formula>
    </cfRule>
  </conditionalFormatting>
  <conditionalFormatting sqref="O194">
    <cfRule type="expression" dxfId="2738" priority="1679">
      <formula>O194&lt;=O134</formula>
    </cfRule>
    <cfRule type="expression" dxfId="2737" priority="1680">
      <formula>O194&gt;=O134</formula>
    </cfRule>
  </conditionalFormatting>
  <conditionalFormatting sqref="O192">
    <cfRule type="expression" dxfId="2736" priority="1677">
      <formula>O192&lt;=O133</formula>
    </cfRule>
    <cfRule type="expression" dxfId="2735" priority="1678">
      <formula>O192&gt;=O133</formula>
    </cfRule>
  </conditionalFormatting>
  <conditionalFormatting sqref="O205">
    <cfRule type="expression" dxfId="2734" priority="1675">
      <formula>O205&lt;=O134</formula>
    </cfRule>
    <cfRule type="expression" dxfId="2733" priority="1676">
      <formula>O205&gt;=O134</formula>
    </cfRule>
  </conditionalFormatting>
  <conditionalFormatting sqref="Q173 Q163">
    <cfRule type="expression" dxfId="2732" priority="1673">
      <formula>Q163&lt;=Q145</formula>
    </cfRule>
    <cfRule type="expression" dxfId="2731" priority="1674">
      <formula>Q163&gt;=Q145</formula>
    </cfRule>
  </conditionalFormatting>
  <conditionalFormatting sqref="Q134">
    <cfRule type="expression" dxfId="2730" priority="1671">
      <formula>Q134&lt;=Q125</formula>
    </cfRule>
    <cfRule type="expression" dxfId="2729" priority="1672">
      <formula>Q134&gt;=Q125</formula>
    </cfRule>
  </conditionalFormatting>
  <conditionalFormatting sqref="Q164 Q174:Q175">
    <cfRule type="expression" dxfId="2728" priority="1669">
      <formula>Q164&lt;=Q145</formula>
    </cfRule>
    <cfRule type="expression" dxfId="2727" priority="1670">
      <formula>Q164&gt;=Q145</formula>
    </cfRule>
  </conditionalFormatting>
  <conditionalFormatting sqref="Q180 Q191">
    <cfRule type="expression" dxfId="2726" priority="1667">
      <formula>Q180&lt;=Q146</formula>
    </cfRule>
    <cfRule type="expression" dxfId="2725" priority="1668">
      <formula>Q180&gt;=Q146</formula>
    </cfRule>
  </conditionalFormatting>
  <conditionalFormatting sqref="Q170 Q181">
    <cfRule type="expression" dxfId="2724" priority="1665">
      <formula>Q170&lt;=Q145</formula>
    </cfRule>
    <cfRule type="expression" dxfId="2723" priority="1666">
      <formula>Q170&gt;=Q145</formula>
    </cfRule>
  </conditionalFormatting>
  <conditionalFormatting sqref="Q169 Q180">
    <cfRule type="expression" dxfId="2722" priority="1663">
      <formula>Q169&lt;=Q145</formula>
    </cfRule>
    <cfRule type="expression" dxfId="2721" priority="1664">
      <formula>Q169&gt;=Q145</formula>
    </cfRule>
  </conditionalFormatting>
  <conditionalFormatting sqref="Q168 Q179">
    <cfRule type="expression" dxfId="2720" priority="1661">
      <formula>Q168&lt;=Q145</formula>
    </cfRule>
    <cfRule type="expression" dxfId="2719" priority="1662">
      <formula>Q168&gt;=Q145</formula>
    </cfRule>
  </conditionalFormatting>
  <conditionalFormatting sqref="Q167 Q178">
    <cfRule type="expression" dxfId="2718" priority="1659">
      <formula>Q167&lt;=Q145</formula>
    </cfRule>
    <cfRule type="expression" dxfId="2717" priority="1660">
      <formula>Q167&gt;=Q145</formula>
    </cfRule>
  </conditionalFormatting>
  <conditionalFormatting sqref="Q166 Q177">
    <cfRule type="expression" dxfId="2716" priority="1657">
      <formula>Q166&lt;=Q145</formula>
    </cfRule>
    <cfRule type="expression" dxfId="2715" priority="1658">
      <formula>Q166&gt;=Q145</formula>
    </cfRule>
  </conditionalFormatting>
  <conditionalFormatting sqref="Q165 Q176">
    <cfRule type="expression" dxfId="2714" priority="1655">
      <formula>Q165&lt;=Q145</formula>
    </cfRule>
    <cfRule type="expression" dxfId="2713" priority="1656">
      <formula>Q165&gt;=Q145</formula>
    </cfRule>
  </conditionalFormatting>
  <conditionalFormatting sqref="Q182 Q194">
    <cfRule type="expression" dxfId="2712" priority="1653">
      <formula>Q182&lt;=Q146</formula>
    </cfRule>
    <cfRule type="expression" dxfId="2711" priority="1654">
      <formula>Q182&gt;=Q146</formula>
    </cfRule>
  </conditionalFormatting>
  <conditionalFormatting sqref="Q181 Q192:Q193">
    <cfRule type="expression" dxfId="2710" priority="1651">
      <formula>Q181&lt;=Q146</formula>
    </cfRule>
    <cfRule type="expression" dxfId="2709" priority="1652">
      <formula>Q181&gt;=Q146</formula>
    </cfRule>
  </conditionalFormatting>
  <conditionalFormatting sqref="Q205">
    <cfRule type="expression" dxfId="2708" priority="1649">
      <formula>Q205&lt;=Q149</formula>
    </cfRule>
    <cfRule type="expression" dxfId="2707" priority="1650">
      <formula>Q205&gt;=Q149</formula>
    </cfRule>
  </conditionalFormatting>
  <conditionalFormatting sqref="Q179 Q190">
    <cfRule type="expression" dxfId="2706" priority="1647">
      <formula>Q179&lt;=Q146</formula>
    </cfRule>
    <cfRule type="expression" dxfId="2705" priority="1648">
      <formula>Q179&gt;=Q146</formula>
    </cfRule>
  </conditionalFormatting>
  <conditionalFormatting sqref="Q178 Q189">
    <cfRule type="expression" dxfId="2704" priority="1645">
      <formula>Q178&lt;=Q146</formula>
    </cfRule>
    <cfRule type="expression" dxfId="2703" priority="1646">
      <formula>Q178&gt;=Q146</formula>
    </cfRule>
  </conditionalFormatting>
  <conditionalFormatting sqref="Q177 Q187:Q188">
    <cfRule type="expression" dxfId="2702" priority="1643">
      <formula>Q177&lt;=Q146</formula>
    </cfRule>
    <cfRule type="expression" dxfId="2701" priority="1644">
      <formula>Q177&gt;=Q146</formula>
    </cfRule>
  </conditionalFormatting>
  <conditionalFormatting sqref="Q176 Q186">
    <cfRule type="expression" dxfId="2700" priority="1641">
      <formula>Q176&lt;=Q146</formula>
    </cfRule>
    <cfRule type="expression" dxfId="2699" priority="1642">
      <formula>Q176&gt;=Q146</formula>
    </cfRule>
  </conditionalFormatting>
  <conditionalFormatting sqref="Q174:Q175 Q185">
    <cfRule type="expression" dxfId="2698" priority="1639">
      <formula>Q174&lt;=Q145</formula>
    </cfRule>
    <cfRule type="expression" dxfId="2697" priority="1640">
      <formula>Q174&gt;=Q145</formula>
    </cfRule>
  </conditionalFormatting>
  <conditionalFormatting sqref="Q190 Q201">
    <cfRule type="expression" dxfId="2696" priority="1637">
      <formula>Q190&lt;=Q147</formula>
    </cfRule>
    <cfRule type="expression" dxfId="2695" priority="1638">
      <formula>Q190&gt;=Q147</formula>
    </cfRule>
  </conditionalFormatting>
  <conditionalFormatting sqref="Q173 Q184">
    <cfRule type="expression" dxfId="2694" priority="1635">
      <formula>Q173&lt;=Q145</formula>
    </cfRule>
    <cfRule type="expression" dxfId="2693" priority="1636">
      <formula>Q173&gt;=Q145</formula>
    </cfRule>
  </conditionalFormatting>
  <conditionalFormatting sqref="Q189 Q200">
    <cfRule type="expression" dxfId="2692" priority="1633">
      <formula>Q189&lt;=Q147</formula>
    </cfRule>
    <cfRule type="expression" dxfId="2691" priority="1634">
      <formula>Q189&gt;=Q147</formula>
    </cfRule>
  </conditionalFormatting>
  <conditionalFormatting sqref="Q172 Q183">
    <cfRule type="expression" dxfId="2690" priority="1631">
      <formula>Q172&lt;=Q145</formula>
    </cfRule>
    <cfRule type="expression" dxfId="2689" priority="1632">
      <formula>Q172&gt;=Q145</formula>
    </cfRule>
  </conditionalFormatting>
  <conditionalFormatting sqref="Q187:Q188 Q199">
    <cfRule type="expression" dxfId="2688" priority="1629">
      <formula>Q187&lt;=Q146</formula>
    </cfRule>
    <cfRule type="expression" dxfId="2687" priority="1630">
      <formula>Q187&gt;=Q146</formula>
    </cfRule>
  </conditionalFormatting>
  <conditionalFormatting sqref="Q171 Q182">
    <cfRule type="expression" dxfId="2686" priority="1627">
      <formula>Q171&lt;=Q145</formula>
    </cfRule>
    <cfRule type="expression" dxfId="2685" priority="1628">
      <formula>Q171&gt;=Q145</formula>
    </cfRule>
  </conditionalFormatting>
  <conditionalFormatting sqref="Q186 Q198">
    <cfRule type="expression" dxfId="2684" priority="1625">
      <formula>Q186&lt;=Q146</formula>
    </cfRule>
    <cfRule type="expression" dxfId="2683" priority="1626">
      <formula>Q186&gt;=Q146</formula>
    </cfRule>
  </conditionalFormatting>
  <conditionalFormatting sqref="Q185 Q197">
    <cfRule type="expression" dxfId="2682" priority="1623">
      <formula>Q185&lt;=Q146</formula>
    </cfRule>
    <cfRule type="expression" dxfId="2681" priority="1624">
      <formula>Q185&gt;=Q146</formula>
    </cfRule>
  </conditionalFormatting>
  <conditionalFormatting sqref="Q184 Q196">
    <cfRule type="expression" dxfId="2680" priority="1621">
      <formula>Q184&lt;=Q146</formula>
    </cfRule>
    <cfRule type="expression" dxfId="2679" priority="1622">
      <formula>Q184&gt;=Q146</formula>
    </cfRule>
  </conditionalFormatting>
  <conditionalFormatting sqref="Q183 Q195">
    <cfRule type="expression" dxfId="2678" priority="1619">
      <formula>Q183&lt;=Q146</formula>
    </cfRule>
    <cfRule type="expression" dxfId="2677" priority="1620">
      <formula>Q183&gt;=Q146</formula>
    </cfRule>
  </conditionalFormatting>
  <conditionalFormatting sqref="Q172 Q162">
    <cfRule type="expression" dxfId="2676" priority="1617">
      <formula>Q162&lt;=Q145</formula>
    </cfRule>
    <cfRule type="expression" dxfId="2675" priority="1618">
      <formula>Q162&gt;=Q145</formula>
    </cfRule>
  </conditionalFormatting>
  <conditionalFormatting sqref="Q171 Q161">
    <cfRule type="expression" dxfId="2674" priority="1615">
      <formula>Q161&lt;=Q145</formula>
    </cfRule>
    <cfRule type="expression" dxfId="2673" priority="1616">
      <formula>Q161&gt;=Q145</formula>
    </cfRule>
  </conditionalFormatting>
  <conditionalFormatting sqref="Q170 Q160">
    <cfRule type="expression" dxfId="2672" priority="1613">
      <formula>Q160&lt;=Q145</formula>
    </cfRule>
    <cfRule type="expression" dxfId="2671" priority="1614">
      <formula>Q160&gt;=Q145</formula>
    </cfRule>
  </conditionalFormatting>
  <conditionalFormatting sqref="Q169 Q159">
    <cfRule type="expression" dxfId="2670" priority="1611">
      <formula>Q159&lt;=Q145</formula>
    </cfRule>
    <cfRule type="expression" dxfId="2669" priority="1612">
      <formula>Q159&gt;=Q145</formula>
    </cfRule>
  </conditionalFormatting>
  <conditionalFormatting sqref="Q168 Q158">
    <cfRule type="expression" dxfId="2668" priority="1609">
      <formula>Q158&lt;=Q145</formula>
    </cfRule>
    <cfRule type="expression" dxfId="2667" priority="1610">
      <formula>Q158&gt;=Q145</formula>
    </cfRule>
  </conditionalFormatting>
  <conditionalFormatting sqref="Q203:Q204">
    <cfRule type="expression" dxfId="2666" priority="1607">
      <formula>Q203&lt;=Q148</formula>
    </cfRule>
    <cfRule type="expression" dxfId="2665" priority="1608">
      <formula>Q203&gt;=Q148</formula>
    </cfRule>
  </conditionalFormatting>
  <conditionalFormatting sqref="Q202">
    <cfRule type="expression" dxfId="2664" priority="1605">
      <formula>Q202&lt;=Q148</formula>
    </cfRule>
    <cfRule type="expression" dxfId="2663" priority="1606">
      <formula>Q202&gt;=Q148</formula>
    </cfRule>
  </conditionalFormatting>
  <conditionalFormatting sqref="Q201">
    <cfRule type="expression" dxfId="2662" priority="1603">
      <formula>Q201&lt;=Q148</formula>
    </cfRule>
    <cfRule type="expression" dxfId="2661" priority="1604">
      <formula>Q201&gt;=Q148</formula>
    </cfRule>
  </conditionalFormatting>
  <conditionalFormatting sqref="Q200">
    <cfRule type="expression" dxfId="2660" priority="1601">
      <formula>Q200&lt;=Q148</formula>
    </cfRule>
    <cfRule type="expression" dxfId="2659" priority="1602">
      <formula>Q200&gt;=Q148</formula>
    </cfRule>
  </conditionalFormatting>
  <conditionalFormatting sqref="Q199">
    <cfRule type="expression" dxfId="2658" priority="1599">
      <formula>Q199&lt;=Q148</formula>
    </cfRule>
    <cfRule type="expression" dxfId="2657" priority="1600">
      <formula>Q199&gt;=Q148</formula>
    </cfRule>
  </conditionalFormatting>
  <conditionalFormatting sqref="Q198">
    <cfRule type="expression" dxfId="2656" priority="1597">
      <formula>Q198&lt;=Q148</formula>
    </cfRule>
    <cfRule type="expression" dxfId="2655" priority="1598">
      <formula>Q198&gt;=Q148</formula>
    </cfRule>
  </conditionalFormatting>
  <conditionalFormatting sqref="Q197">
    <cfRule type="expression" dxfId="2654" priority="1595">
      <formula>Q197&lt;=Q148</formula>
    </cfRule>
    <cfRule type="expression" dxfId="2653" priority="1596">
      <formula>Q197&gt;=Q148</formula>
    </cfRule>
  </conditionalFormatting>
  <conditionalFormatting sqref="Q196">
    <cfRule type="expression" dxfId="2652" priority="1593">
      <formula>Q196&lt;=Q148</formula>
    </cfRule>
    <cfRule type="expression" dxfId="2651" priority="1594">
      <formula>Q196&gt;=Q148</formula>
    </cfRule>
  </conditionalFormatting>
  <conditionalFormatting sqref="Q195">
    <cfRule type="expression" dxfId="2650" priority="1591">
      <formula>Q195&lt;=Q148</formula>
    </cfRule>
    <cfRule type="expression" dxfId="2649" priority="1592">
      <formula>Q195&gt;=Q148</formula>
    </cfRule>
  </conditionalFormatting>
  <conditionalFormatting sqref="Q194 Q205">
    <cfRule type="expression" dxfId="2648" priority="1589">
      <formula>Q194&lt;=Q148</formula>
    </cfRule>
    <cfRule type="expression" dxfId="2647" priority="1590">
      <formula>Q194&gt;=Q148</formula>
    </cfRule>
  </conditionalFormatting>
  <conditionalFormatting sqref="Q192:Q193 Q203:Q204">
    <cfRule type="expression" dxfId="2646" priority="1587">
      <formula>Q192&lt;=Q147</formula>
    </cfRule>
    <cfRule type="expression" dxfId="2645" priority="1588">
      <formula>Q192&gt;=Q147</formula>
    </cfRule>
  </conditionalFormatting>
  <conditionalFormatting sqref="Q191 Q202">
    <cfRule type="expression" dxfId="2644" priority="1585">
      <formula>Q191&lt;=Q147</formula>
    </cfRule>
    <cfRule type="expression" dxfId="2643" priority="1586">
      <formula>Q191&gt;=Q147</formula>
    </cfRule>
  </conditionalFormatting>
  <conditionalFormatting sqref="Q7:Q152">
    <cfRule type="expression" dxfId="2642" priority="1583">
      <formula>Q7&lt;=Q6</formula>
    </cfRule>
    <cfRule type="expression" dxfId="2641" priority="1584">
      <formula>Q7&gt;=Q6</formula>
    </cfRule>
  </conditionalFormatting>
  <conditionalFormatting sqref="Q7:Q205">
    <cfRule type="expression" dxfId="2640" priority="1581">
      <formula>Q7&lt;=Q6</formula>
    </cfRule>
    <cfRule type="expression" dxfId="2639" priority="1582">
      <formula>Q7&gt;=Q6</formula>
    </cfRule>
  </conditionalFormatting>
  <conditionalFormatting sqref="Q145:Q146">
    <cfRule type="expression" dxfId="2638" priority="1579">
      <formula>Q145&lt;=Q127</formula>
    </cfRule>
    <cfRule type="expression" dxfId="2637" priority="1580">
      <formula>Q145&gt;=Q127</formula>
    </cfRule>
  </conditionalFormatting>
  <conditionalFormatting sqref="Q141:Q153 Q129:Q130">
    <cfRule type="expression" dxfId="2636" priority="1577">
      <formula>Q129&lt;=Q127</formula>
    </cfRule>
    <cfRule type="expression" dxfId="2635" priority="1578">
      <formula>Q129&gt;=Q127</formula>
    </cfRule>
  </conditionalFormatting>
  <conditionalFormatting sqref="Q138:Q153">
    <cfRule type="expression" dxfId="2634" priority="1575">
      <formula>Q138&lt;=Q127</formula>
    </cfRule>
    <cfRule type="expression" dxfId="2633" priority="1576">
      <formula>Q138&gt;=Q127</formula>
    </cfRule>
  </conditionalFormatting>
  <conditionalFormatting sqref="Q138">
    <cfRule type="expression" dxfId="2632" priority="1573">
      <formula>Q138&lt;=Q128</formula>
    </cfRule>
    <cfRule type="expression" dxfId="2631" priority="1574">
      <formula>Q138&gt;=Q128</formula>
    </cfRule>
  </conditionalFormatting>
  <conditionalFormatting sqref="Q137:Q153">
    <cfRule type="expression" dxfId="2630" priority="1571">
      <formula>Q137&lt;=Q128</formula>
    </cfRule>
    <cfRule type="expression" dxfId="2629" priority="1572">
      <formula>Q137&gt;=Q128</formula>
    </cfRule>
  </conditionalFormatting>
  <conditionalFormatting sqref="Q136">
    <cfRule type="expression" dxfId="2628" priority="1569">
      <formula>Q136&lt;=Q128</formula>
    </cfRule>
    <cfRule type="expression" dxfId="2627" priority="1570">
      <formula>Q136&gt;=Q128</formula>
    </cfRule>
  </conditionalFormatting>
  <conditionalFormatting sqref="Q135">
    <cfRule type="expression" dxfId="2626" priority="1567">
      <formula>Q135&lt;=Q128</formula>
    </cfRule>
    <cfRule type="expression" dxfId="2625" priority="1568">
      <formula>Q135&gt;=Q128</formula>
    </cfRule>
  </conditionalFormatting>
  <conditionalFormatting sqref="Q134:Q148">
    <cfRule type="expression" dxfId="2624" priority="1565">
      <formula>Q134&lt;=Q128</formula>
    </cfRule>
    <cfRule type="expression" dxfId="2623" priority="1566">
      <formula>Q134&gt;=Q128</formula>
    </cfRule>
  </conditionalFormatting>
  <conditionalFormatting sqref="Q133:Q148">
    <cfRule type="expression" dxfId="2622" priority="1563">
      <formula>Q133&lt;=Q128</formula>
    </cfRule>
    <cfRule type="expression" dxfId="2621" priority="1564">
      <formula>Q133&gt;=Q128</formula>
    </cfRule>
  </conditionalFormatting>
  <conditionalFormatting sqref="Q132">
    <cfRule type="expression" dxfId="2620" priority="1561">
      <formula>Q132&lt;=Q128</formula>
    </cfRule>
    <cfRule type="expression" dxfId="2619" priority="1562">
      <formula>Q132&gt;=Q128</formula>
    </cfRule>
  </conditionalFormatting>
  <conditionalFormatting sqref="Q131">
    <cfRule type="expression" dxfId="2618" priority="1559">
      <formula>Q131&lt;=Q128</formula>
    </cfRule>
    <cfRule type="expression" dxfId="2617" priority="1560">
      <formula>Q131&gt;=Q128</formula>
    </cfRule>
  </conditionalFormatting>
  <conditionalFormatting sqref="Q141:Q153">
    <cfRule type="expression" dxfId="2616" priority="1557">
      <formula>Q141&lt;=Q129</formula>
    </cfRule>
    <cfRule type="expression" dxfId="2615" priority="1558">
      <formula>Q141&gt;=Q129</formula>
    </cfRule>
  </conditionalFormatting>
  <conditionalFormatting sqref="Q147:Q148">
    <cfRule type="expression" dxfId="2614" priority="1555">
      <formula>Q147&lt;=Q128</formula>
    </cfRule>
    <cfRule type="expression" dxfId="2613" priority="1556">
      <formula>Q147&gt;=Q128</formula>
    </cfRule>
  </conditionalFormatting>
  <conditionalFormatting sqref="Q164">
    <cfRule type="expression" dxfId="2612" priority="1553">
      <formula>Q164&lt;=Q130</formula>
    </cfRule>
    <cfRule type="expression" dxfId="2611" priority="1554">
      <formula>Q164&gt;=Q130</formula>
    </cfRule>
  </conditionalFormatting>
  <conditionalFormatting sqref="Q154">
    <cfRule type="expression" dxfId="2610" priority="1551">
      <formula>Q154&lt;=Q129</formula>
    </cfRule>
    <cfRule type="expression" dxfId="2609" priority="1552">
      <formula>Q154&gt;=Q129</formula>
    </cfRule>
  </conditionalFormatting>
  <conditionalFormatting sqref="Q153">
    <cfRule type="expression" dxfId="2608" priority="1549">
      <formula>Q153&lt;=Q129</formula>
    </cfRule>
    <cfRule type="expression" dxfId="2607" priority="1550">
      <formula>Q153&gt;=Q129</formula>
    </cfRule>
  </conditionalFormatting>
  <conditionalFormatting sqref="Q152">
    <cfRule type="expression" dxfId="2606" priority="1547">
      <formula>Q152&lt;=Q129</formula>
    </cfRule>
    <cfRule type="expression" dxfId="2605" priority="1548">
      <formula>Q152&gt;=Q129</formula>
    </cfRule>
  </conditionalFormatting>
  <conditionalFormatting sqref="Q151">
    <cfRule type="expression" dxfId="2604" priority="1545">
      <formula>Q151&lt;=Q129</formula>
    </cfRule>
    <cfRule type="expression" dxfId="2603" priority="1546">
      <formula>Q151&gt;=Q129</formula>
    </cfRule>
  </conditionalFormatting>
  <conditionalFormatting sqref="Q150">
    <cfRule type="expression" dxfId="2602" priority="1543">
      <formula>Q150&lt;=Q129</formula>
    </cfRule>
    <cfRule type="expression" dxfId="2601" priority="1544">
      <formula>Q150&gt;=Q129</formula>
    </cfRule>
  </conditionalFormatting>
  <conditionalFormatting sqref="Q149">
    <cfRule type="expression" dxfId="2600" priority="1541">
      <formula>Q149&lt;=Q129</formula>
    </cfRule>
    <cfRule type="expression" dxfId="2599" priority="1542">
      <formula>Q149&gt;=Q129</formula>
    </cfRule>
  </conditionalFormatting>
  <conditionalFormatting sqref="Q166">
    <cfRule type="expression" dxfId="2598" priority="1539">
      <formula>Q166&lt;=Q130</formula>
    </cfRule>
    <cfRule type="expression" dxfId="2597" priority="1540">
      <formula>Q166&gt;=Q130</formula>
    </cfRule>
  </conditionalFormatting>
  <conditionalFormatting sqref="Q165">
    <cfRule type="expression" dxfId="2596" priority="1537">
      <formula>Q165&lt;=Q130</formula>
    </cfRule>
    <cfRule type="expression" dxfId="2595" priority="1538">
      <formula>Q165&gt;=Q130</formula>
    </cfRule>
  </conditionalFormatting>
  <conditionalFormatting sqref="Q187:Q188">
    <cfRule type="expression" dxfId="2594" priority="1535">
      <formula>Q187&lt;=Q131</formula>
    </cfRule>
    <cfRule type="expression" dxfId="2593" priority="1536">
      <formula>Q187&gt;=Q131</formula>
    </cfRule>
  </conditionalFormatting>
  <conditionalFormatting sqref="Q163">
    <cfRule type="expression" dxfId="2592" priority="1533">
      <formula>Q163&lt;=Q130</formula>
    </cfRule>
    <cfRule type="expression" dxfId="2591" priority="1534">
      <formula>Q163&gt;=Q130</formula>
    </cfRule>
  </conditionalFormatting>
  <conditionalFormatting sqref="Q162">
    <cfRule type="expression" dxfId="2590" priority="1531">
      <formula>Q162&lt;=Q130</formula>
    </cfRule>
    <cfRule type="expression" dxfId="2589" priority="1532">
      <formula>Q162&gt;=Q130</formula>
    </cfRule>
  </conditionalFormatting>
  <conditionalFormatting sqref="Q161">
    <cfRule type="expression" dxfId="2588" priority="1529">
      <formula>Q161&lt;=Q130</formula>
    </cfRule>
    <cfRule type="expression" dxfId="2587" priority="1530">
      <formula>Q161&gt;=Q130</formula>
    </cfRule>
  </conditionalFormatting>
  <conditionalFormatting sqref="Q160">
    <cfRule type="expression" dxfId="2586" priority="1527">
      <formula>Q160&lt;=Q130</formula>
    </cfRule>
    <cfRule type="expression" dxfId="2585" priority="1528">
      <formula>Q160&gt;=Q130</formula>
    </cfRule>
  </conditionalFormatting>
  <conditionalFormatting sqref="Q159">
    <cfRule type="expression" dxfId="2584" priority="1525">
      <formula>Q159&lt;=Q130</formula>
    </cfRule>
    <cfRule type="expression" dxfId="2583" priority="1526">
      <formula>Q159&gt;=Q130</formula>
    </cfRule>
  </conditionalFormatting>
  <conditionalFormatting sqref="Q173">
    <cfRule type="expression" dxfId="2582" priority="1523">
      <formula>Q173&lt;=Q130</formula>
    </cfRule>
    <cfRule type="expression" dxfId="2581" priority="1524">
      <formula>Q173&gt;=Q130</formula>
    </cfRule>
  </conditionalFormatting>
  <conditionalFormatting sqref="Q158">
    <cfRule type="expression" dxfId="2580" priority="1521">
      <formula>Q158&lt;=Q130</formula>
    </cfRule>
    <cfRule type="expression" dxfId="2579" priority="1522">
      <formula>Q158&gt;=Q130</formula>
    </cfRule>
  </conditionalFormatting>
  <conditionalFormatting sqref="Q172">
    <cfRule type="expression" dxfId="2578" priority="1519">
      <formula>Q172&lt;=Q130</formula>
    </cfRule>
    <cfRule type="expression" dxfId="2577" priority="1520">
      <formula>Q172&gt;=Q130</formula>
    </cfRule>
  </conditionalFormatting>
  <conditionalFormatting sqref="Q157">
    <cfRule type="expression" dxfId="2576" priority="1517">
      <formula>Q157&lt;=Q130</formula>
    </cfRule>
    <cfRule type="expression" dxfId="2575" priority="1518">
      <formula>Q157&gt;=Q130</formula>
    </cfRule>
  </conditionalFormatting>
  <conditionalFormatting sqref="Q171">
    <cfRule type="expression" dxfId="2574" priority="1515">
      <formula>Q171&lt;=Q130</formula>
    </cfRule>
    <cfRule type="expression" dxfId="2573" priority="1516">
      <formula>Q171&gt;=Q130</formula>
    </cfRule>
  </conditionalFormatting>
  <conditionalFormatting sqref="Q155:Q156">
    <cfRule type="expression" dxfId="2572" priority="1513">
      <formula>Q155&lt;=Q129</formula>
    </cfRule>
    <cfRule type="expression" dxfId="2571" priority="1514">
      <formula>Q155&gt;=Q129</formula>
    </cfRule>
  </conditionalFormatting>
  <conditionalFormatting sqref="Q170">
    <cfRule type="expression" dxfId="2570" priority="1511">
      <formula>Q170&lt;=Q130</formula>
    </cfRule>
    <cfRule type="expression" dxfId="2569" priority="1512">
      <formula>Q170&gt;=Q130</formula>
    </cfRule>
  </conditionalFormatting>
  <conditionalFormatting sqref="Q169">
    <cfRule type="expression" dxfId="2568" priority="1509">
      <formula>Q169&lt;=Q130</formula>
    </cfRule>
    <cfRule type="expression" dxfId="2567" priority="1510">
      <formula>Q169&gt;=Q130</formula>
    </cfRule>
  </conditionalFormatting>
  <conditionalFormatting sqref="Q168">
    <cfRule type="expression" dxfId="2566" priority="1507">
      <formula>Q168&lt;=Q130</formula>
    </cfRule>
    <cfRule type="expression" dxfId="2565" priority="1508">
      <formula>Q168&gt;=Q130</formula>
    </cfRule>
  </conditionalFormatting>
  <conditionalFormatting sqref="Q167">
    <cfRule type="expression" dxfId="2564" priority="1505">
      <formula>Q167&lt;=Q130</formula>
    </cfRule>
    <cfRule type="expression" dxfId="2563" priority="1506">
      <formula>Q167&gt;=Q130</formula>
    </cfRule>
  </conditionalFormatting>
  <conditionalFormatting sqref="Q186">
    <cfRule type="expression" dxfId="2562" priority="1503">
      <formula>Q186&lt;=Q131</formula>
    </cfRule>
    <cfRule type="expression" dxfId="2561" priority="1504">
      <formula>Q186&gt;=Q131</formula>
    </cfRule>
  </conditionalFormatting>
  <conditionalFormatting sqref="Q185">
    <cfRule type="expression" dxfId="2560" priority="1501">
      <formula>Q185&lt;=Q131</formula>
    </cfRule>
    <cfRule type="expression" dxfId="2559" priority="1502">
      <formula>Q185&gt;=Q131</formula>
    </cfRule>
  </conditionalFormatting>
  <conditionalFormatting sqref="Q184">
    <cfRule type="expression" dxfId="2558" priority="1499">
      <formula>Q184&lt;=Q131</formula>
    </cfRule>
    <cfRule type="expression" dxfId="2557" priority="1500">
      <formula>Q184&gt;=Q131</formula>
    </cfRule>
  </conditionalFormatting>
  <conditionalFormatting sqref="Q183">
    <cfRule type="expression" dxfId="2556" priority="1497">
      <formula>Q183&lt;=Q131</formula>
    </cfRule>
    <cfRule type="expression" dxfId="2555" priority="1498">
      <formula>Q183&gt;=Q131</formula>
    </cfRule>
  </conditionalFormatting>
  <conditionalFormatting sqref="Q182">
    <cfRule type="expression" dxfId="2554" priority="1495">
      <formula>Q182&lt;=Q131</formula>
    </cfRule>
    <cfRule type="expression" dxfId="2553" priority="1496">
      <formula>Q182&gt;=Q131</formula>
    </cfRule>
  </conditionalFormatting>
  <conditionalFormatting sqref="Q181">
    <cfRule type="expression" dxfId="2552" priority="1493">
      <formula>Q181&lt;=Q131</formula>
    </cfRule>
    <cfRule type="expression" dxfId="2551" priority="1494">
      <formula>Q181&gt;=Q131</formula>
    </cfRule>
  </conditionalFormatting>
  <conditionalFormatting sqref="Q180">
    <cfRule type="expression" dxfId="2550" priority="1491">
      <formula>Q180&lt;=Q131</formula>
    </cfRule>
    <cfRule type="expression" dxfId="2549" priority="1492">
      <formula>Q180&gt;=Q131</formula>
    </cfRule>
  </conditionalFormatting>
  <conditionalFormatting sqref="Q179">
    <cfRule type="expression" dxfId="2548" priority="1489">
      <formula>Q179&lt;=Q131</formula>
    </cfRule>
    <cfRule type="expression" dxfId="2547" priority="1490">
      <formula>Q179&gt;=Q131</formula>
    </cfRule>
  </conditionalFormatting>
  <conditionalFormatting sqref="Q178">
    <cfRule type="expression" dxfId="2546" priority="1487">
      <formula>Q178&lt;=Q131</formula>
    </cfRule>
    <cfRule type="expression" dxfId="2545" priority="1488">
      <formula>Q178&gt;=Q131</formula>
    </cfRule>
  </conditionalFormatting>
  <conditionalFormatting sqref="Q177">
    <cfRule type="expression" dxfId="2544" priority="1485">
      <formula>Q177&lt;=Q131</formula>
    </cfRule>
    <cfRule type="expression" dxfId="2543" priority="1486">
      <formula>Q177&gt;=Q131</formula>
    </cfRule>
  </conditionalFormatting>
  <conditionalFormatting sqref="Q176">
    <cfRule type="expression" dxfId="2542" priority="1483">
      <formula>Q176&lt;=Q131</formula>
    </cfRule>
    <cfRule type="expression" dxfId="2541" priority="1484">
      <formula>Q176&gt;=Q131</formula>
    </cfRule>
  </conditionalFormatting>
  <conditionalFormatting sqref="Q174:Q175">
    <cfRule type="expression" dxfId="2540" priority="1481">
      <formula>Q174&lt;=Q130</formula>
    </cfRule>
    <cfRule type="expression" dxfId="2539" priority="1482">
      <formula>Q174&gt;=Q130</formula>
    </cfRule>
  </conditionalFormatting>
  <conditionalFormatting sqref="Q197">
    <cfRule type="expression" dxfId="2538" priority="1479">
      <formula>Q197&lt;=Q133</formula>
    </cfRule>
    <cfRule type="expression" dxfId="2537" priority="1480">
      <formula>Q197&gt;=Q133</formula>
    </cfRule>
  </conditionalFormatting>
  <conditionalFormatting sqref="Q191">
    <cfRule type="expression" dxfId="2536" priority="1477">
      <formula>Q191&lt;=Q132</formula>
    </cfRule>
    <cfRule type="expression" dxfId="2535" priority="1478">
      <formula>Q191&gt;=Q132</formula>
    </cfRule>
  </conditionalFormatting>
  <conditionalFormatting sqref="Q190">
    <cfRule type="expression" dxfId="2534" priority="1475">
      <formula>Q190&lt;=Q132</formula>
    </cfRule>
    <cfRule type="expression" dxfId="2533" priority="1476">
      <formula>Q190&gt;=Q132</formula>
    </cfRule>
  </conditionalFormatting>
  <conditionalFormatting sqref="Q189">
    <cfRule type="expression" dxfId="2532" priority="1473">
      <formula>Q189&lt;=Q132</formula>
    </cfRule>
    <cfRule type="expression" dxfId="2531" priority="1474">
      <formula>Q189&gt;=Q132</formula>
    </cfRule>
  </conditionalFormatting>
  <conditionalFormatting sqref="Q203:Q204">
    <cfRule type="expression" dxfId="2530" priority="1471">
      <formula>Q203&lt;=Q133</formula>
    </cfRule>
    <cfRule type="expression" dxfId="2529" priority="1472">
      <formula>Q203&gt;=Q133</formula>
    </cfRule>
  </conditionalFormatting>
  <conditionalFormatting sqref="Q202">
    <cfRule type="expression" dxfId="2528" priority="1469">
      <formula>Q202&lt;=Q133</formula>
    </cfRule>
    <cfRule type="expression" dxfId="2527" priority="1470">
      <formula>Q202&gt;=Q133</formula>
    </cfRule>
  </conditionalFormatting>
  <conditionalFormatting sqref="Q201">
    <cfRule type="expression" dxfId="2526" priority="1467">
      <formula>Q201&lt;=Q133</formula>
    </cfRule>
    <cfRule type="expression" dxfId="2525" priority="1468">
      <formula>Q201&gt;=Q133</formula>
    </cfRule>
  </conditionalFormatting>
  <conditionalFormatting sqref="Q200">
    <cfRule type="expression" dxfId="2524" priority="1465">
      <formula>Q200&lt;=Q133</formula>
    </cfRule>
    <cfRule type="expression" dxfId="2523" priority="1466">
      <formula>Q200&gt;=Q133</formula>
    </cfRule>
  </conditionalFormatting>
  <conditionalFormatting sqref="Q199">
    <cfRule type="expression" dxfId="2522" priority="1463">
      <formula>Q199&lt;=Q133</formula>
    </cfRule>
    <cfRule type="expression" dxfId="2521" priority="1464">
      <formula>Q199&gt;=Q133</formula>
    </cfRule>
  </conditionalFormatting>
  <conditionalFormatting sqref="Q198">
    <cfRule type="expression" dxfId="2520" priority="1461">
      <formula>Q198&lt;=Q133</formula>
    </cfRule>
    <cfRule type="expression" dxfId="2519" priority="1462">
      <formula>Q198&gt;=Q133</formula>
    </cfRule>
  </conditionalFormatting>
  <conditionalFormatting sqref="Q196">
    <cfRule type="expression" dxfId="2518" priority="1459">
      <formula>Q196&lt;=Q133</formula>
    </cfRule>
    <cfRule type="expression" dxfId="2517" priority="1460">
      <formula>Q196&gt;=Q133</formula>
    </cfRule>
  </conditionalFormatting>
  <conditionalFormatting sqref="Q194">
    <cfRule type="expression" dxfId="2516" priority="1457">
      <formula>Q194&lt;=Q133</formula>
    </cfRule>
    <cfRule type="expression" dxfId="2515" priority="1458">
      <formula>Q194&gt;=Q133</formula>
    </cfRule>
  </conditionalFormatting>
  <conditionalFormatting sqref="Q195">
    <cfRule type="expression" dxfId="2514" priority="1455">
      <formula>Q195&lt;=Q133</formula>
    </cfRule>
    <cfRule type="expression" dxfId="2513" priority="1456">
      <formula>Q195&gt;=Q133</formula>
    </cfRule>
  </conditionalFormatting>
  <conditionalFormatting sqref="Q192:Q193">
    <cfRule type="expression" dxfId="2512" priority="1453">
      <formula>Q192&lt;=Q132</formula>
    </cfRule>
    <cfRule type="expression" dxfId="2511" priority="1454">
      <formula>Q192&gt;=Q132</formula>
    </cfRule>
  </conditionalFormatting>
  <conditionalFormatting sqref="Q195">
    <cfRule type="expression" dxfId="2510" priority="1451">
      <formula>Q195&lt;=Q134</formula>
    </cfRule>
    <cfRule type="expression" dxfId="2509" priority="1452">
      <formula>Q195&gt;=Q134</formula>
    </cfRule>
  </conditionalFormatting>
  <conditionalFormatting sqref="Q194">
    <cfRule type="expression" dxfId="2508" priority="1449">
      <formula>Q194&lt;=Q134</formula>
    </cfRule>
    <cfRule type="expression" dxfId="2507" priority="1450">
      <formula>Q194&gt;=Q134</formula>
    </cfRule>
  </conditionalFormatting>
  <conditionalFormatting sqref="Q192">
    <cfRule type="expression" dxfId="2506" priority="1447">
      <formula>Q192&lt;=Q133</formula>
    </cfRule>
    <cfRule type="expression" dxfId="2505" priority="1448">
      <formula>Q192&gt;=Q133</formula>
    </cfRule>
  </conditionalFormatting>
  <conditionalFormatting sqref="Q205">
    <cfRule type="expression" dxfId="2504" priority="1445">
      <formula>Q205&lt;=Q134</formula>
    </cfRule>
    <cfRule type="expression" dxfId="2503" priority="1446">
      <formula>Q205&gt;=Q134</formula>
    </cfRule>
  </conditionalFormatting>
  <conditionalFormatting sqref="S144">
    <cfRule type="expression" dxfId="2502" priority="1443">
      <formula>S144&lt;=S143</formula>
    </cfRule>
    <cfRule type="expression" dxfId="2501" priority="1444">
      <formula>S144&gt;=S143</formula>
    </cfRule>
  </conditionalFormatting>
  <conditionalFormatting sqref="S173 S163">
    <cfRule type="expression" dxfId="2500" priority="1441">
      <formula>S163&lt;=S145</formula>
    </cfRule>
    <cfRule type="expression" dxfId="2499" priority="1442">
      <formula>S163&gt;=S145</formula>
    </cfRule>
  </conditionalFormatting>
  <conditionalFormatting sqref="S134">
    <cfRule type="expression" dxfId="2498" priority="1439">
      <formula>S134&lt;=S125</formula>
    </cfRule>
    <cfRule type="expression" dxfId="2497" priority="1440">
      <formula>S134&gt;=S125</formula>
    </cfRule>
  </conditionalFormatting>
  <conditionalFormatting sqref="S164 S174:S175">
    <cfRule type="expression" dxfId="2496" priority="1437">
      <formula>S164&lt;=S145</formula>
    </cfRule>
    <cfRule type="expression" dxfId="2495" priority="1438">
      <formula>S164&gt;=S145</formula>
    </cfRule>
  </conditionalFormatting>
  <conditionalFormatting sqref="S180 S191">
    <cfRule type="expression" dxfId="2494" priority="1435">
      <formula>S180&lt;=S146</formula>
    </cfRule>
    <cfRule type="expression" dxfId="2493" priority="1436">
      <formula>S180&gt;=S146</formula>
    </cfRule>
  </conditionalFormatting>
  <conditionalFormatting sqref="S170 S181">
    <cfRule type="expression" dxfId="2492" priority="1433">
      <formula>S170&lt;=S145</formula>
    </cfRule>
    <cfRule type="expression" dxfId="2491" priority="1434">
      <formula>S170&gt;=S145</formula>
    </cfRule>
  </conditionalFormatting>
  <conditionalFormatting sqref="S169 S180">
    <cfRule type="expression" dxfId="2490" priority="1431">
      <formula>S169&lt;=S145</formula>
    </cfRule>
    <cfRule type="expression" dxfId="2489" priority="1432">
      <formula>S169&gt;=S145</formula>
    </cfRule>
  </conditionalFormatting>
  <conditionalFormatting sqref="S168 S179">
    <cfRule type="expression" dxfId="2488" priority="1429">
      <formula>S168&lt;=S145</formula>
    </cfRule>
    <cfRule type="expression" dxfId="2487" priority="1430">
      <formula>S168&gt;=S145</formula>
    </cfRule>
  </conditionalFormatting>
  <conditionalFormatting sqref="S167 S178">
    <cfRule type="expression" dxfId="2486" priority="1427">
      <formula>S167&lt;=S145</formula>
    </cfRule>
    <cfRule type="expression" dxfId="2485" priority="1428">
      <formula>S167&gt;=S145</formula>
    </cfRule>
  </conditionalFormatting>
  <conditionalFormatting sqref="S166 S177">
    <cfRule type="expression" dxfId="2484" priority="1425">
      <formula>S166&lt;=S145</formula>
    </cfRule>
    <cfRule type="expression" dxfId="2483" priority="1426">
      <formula>S166&gt;=S145</formula>
    </cfRule>
  </conditionalFormatting>
  <conditionalFormatting sqref="S165 S176">
    <cfRule type="expression" dxfId="2482" priority="1423">
      <formula>S165&lt;=S145</formula>
    </cfRule>
    <cfRule type="expression" dxfId="2481" priority="1424">
      <formula>S165&gt;=S145</formula>
    </cfRule>
  </conditionalFormatting>
  <conditionalFormatting sqref="S182 S194">
    <cfRule type="expression" dxfId="2480" priority="1421">
      <formula>S182&lt;=S146</formula>
    </cfRule>
    <cfRule type="expression" dxfId="2479" priority="1422">
      <formula>S182&gt;=S146</formula>
    </cfRule>
  </conditionalFormatting>
  <conditionalFormatting sqref="S181 S192:S193">
    <cfRule type="expression" dxfId="2478" priority="1419">
      <formula>S181&lt;=S146</formula>
    </cfRule>
    <cfRule type="expression" dxfId="2477" priority="1420">
      <formula>S181&gt;=S146</formula>
    </cfRule>
  </conditionalFormatting>
  <conditionalFormatting sqref="S205">
    <cfRule type="expression" dxfId="2476" priority="1417">
      <formula>S205&lt;=S149</formula>
    </cfRule>
    <cfRule type="expression" dxfId="2475" priority="1418">
      <formula>S205&gt;=S149</formula>
    </cfRule>
  </conditionalFormatting>
  <conditionalFormatting sqref="S179 S190">
    <cfRule type="expression" dxfId="2474" priority="1415">
      <formula>S179&lt;=S146</formula>
    </cfRule>
    <cfRule type="expression" dxfId="2473" priority="1416">
      <formula>S179&gt;=S146</formula>
    </cfRule>
  </conditionalFormatting>
  <conditionalFormatting sqref="S178 S189">
    <cfRule type="expression" dxfId="2472" priority="1413">
      <formula>S178&lt;=S146</formula>
    </cfRule>
    <cfRule type="expression" dxfId="2471" priority="1414">
      <formula>S178&gt;=S146</formula>
    </cfRule>
  </conditionalFormatting>
  <conditionalFormatting sqref="S177 S187:S188">
    <cfRule type="expression" dxfId="2470" priority="1411">
      <formula>S177&lt;=S146</formula>
    </cfRule>
    <cfRule type="expression" dxfId="2469" priority="1412">
      <formula>S177&gt;=S146</formula>
    </cfRule>
  </conditionalFormatting>
  <conditionalFormatting sqref="S176 S186">
    <cfRule type="expression" dxfId="2468" priority="1409">
      <formula>S176&lt;=S146</formula>
    </cfRule>
    <cfRule type="expression" dxfId="2467" priority="1410">
      <formula>S176&gt;=S146</formula>
    </cfRule>
  </conditionalFormatting>
  <conditionalFormatting sqref="S174:S175 S185">
    <cfRule type="expression" dxfId="2466" priority="1407">
      <formula>S174&lt;=S145</formula>
    </cfRule>
    <cfRule type="expression" dxfId="2465" priority="1408">
      <formula>S174&gt;=S145</formula>
    </cfRule>
  </conditionalFormatting>
  <conditionalFormatting sqref="S190 S201">
    <cfRule type="expression" dxfId="2464" priority="1405">
      <formula>S190&lt;=S147</formula>
    </cfRule>
    <cfRule type="expression" dxfId="2463" priority="1406">
      <formula>S190&gt;=S147</formula>
    </cfRule>
  </conditionalFormatting>
  <conditionalFormatting sqref="S173 S184">
    <cfRule type="expression" dxfId="2462" priority="1403">
      <formula>S173&lt;=S145</formula>
    </cfRule>
    <cfRule type="expression" dxfId="2461" priority="1404">
      <formula>S173&gt;=S145</formula>
    </cfRule>
  </conditionalFormatting>
  <conditionalFormatting sqref="S189 S200">
    <cfRule type="expression" dxfId="2460" priority="1401">
      <formula>S189&lt;=S147</formula>
    </cfRule>
    <cfRule type="expression" dxfId="2459" priority="1402">
      <formula>S189&gt;=S147</formula>
    </cfRule>
  </conditionalFormatting>
  <conditionalFormatting sqref="S172 S183">
    <cfRule type="expression" dxfId="2458" priority="1399">
      <formula>S172&lt;=S145</formula>
    </cfRule>
    <cfRule type="expression" dxfId="2457" priority="1400">
      <formula>S172&gt;=S145</formula>
    </cfRule>
  </conditionalFormatting>
  <conditionalFormatting sqref="S187:S188 S199">
    <cfRule type="expression" dxfId="2456" priority="1397">
      <formula>S187&lt;=S146</formula>
    </cfRule>
    <cfRule type="expression" dxfId="2455" priority="1398">
      <formula>S187&gt;=S146</formula>
    </cfRule>
  </conditionalFormatting>
  <conditionalFormatting sqref="S171 S182">
    <cfRule type="expression" dxfId="2454" priority="1395">
      <formula>S171&lt;=S145</formula>
    </cfRule>
    <cfRule type="expression" dxfId="2453" priority="1396">
      <formula>S171&gt;=S145</formula>
    </cfRule>
  </conditionalFormatting>
  <conditionalFormatting sqref="S186 S198">
    <cfRule type="expression" dxfId="2452" priority="1393">
      <formula>S186&lt;=S146</formula>
    </cfRule>
    <cfRule type="expression" dxfId="2451" priority="1394">
      <formula>S186&gt;=S146</formula>
    </cfRule>
  </conditionalFormatting>
  <conditionalFormatting sqref="S185 S197">
    <cfRule type="expression" dxfId="2450" priority="1391">
      <formula>S185&lt;=S146</formula>
    </cfRule>
    <cfRule type="expression" dxfId="2449" priority="1392">
      <formula>S185&gt;=S146</formula>
    </cfRule>
  </conditionalFormatting>
  <conditionalFormatting sqref="S184 S196">
    <cfRule type="expression" dxfId="2448" priority="1389">
      <formula>S184&lt;=S146</formula>
    </cfRule>
    <cfRule type="expression" dxfId="2447" priority="1390">
      <formula>S184&gt;=S146</formula>
    </cfRule>
  </conditionalFormatting>
  <conditionalFormatting sqref="S183 S195">
    <cfRule type="expression" dxfId="2446" priority="1387">
      <formula>S183&lt;=S146</formula>
    </cfRule>
    <cfRule type="expression" dxfId="2445" priority="1388">
      <formula>S183&gt;=S146</formula>
    </cfRule>
  </conditionalFormatting>
  <conditionalFormatting sqref="S172 S162">
    <cfRule type="expression" dxfId="2444" priority="1385">
      <formula>S162&lt;=S145</formula>
    </cfRule>
    <cfRule type="expression" dxfId="2443" priority="1386">
      <formula>S162&gt;=S145</formula>
    </cfRule>
  </conditionalFormatting>
  <conditionalFormatting sqref="S171 S161">
    <cfRule type="expression" dxfId="2442" priority="1383">
      <formula>S161&lt;=S145</formula>
    </cfRule>
    <cfRule type="expression" dxfId="2441" priority="1384">
      <formula>S161&gt;=S145</formula>
    </cfRule>
  </conditionalFormatting>
  <conditionalFormatting sqref="S170 S160">
    <cfRule type="expression" dxfId="2440" priority="1381">
      <formula>S160&lt;=S145</formula>
    </cfRule>
    <cfRule type="expression" dxfId="2439" priority="1382">
      <formula>S160&gt;=S145</formula>
    </cfRule>
  </conditionalFormatting>
  <conditionalFormatting sqref="S169 S159">
    <cfRule type="expression" dxfId="2438" priority="1379">
      <formula>S159&lt;=S145</formula>
    </cfRule>
    <cfRule type="expression" dxfId="2437" priority="1380">
      <formula>S159&gt;=S145</formula>
    </cfRule>
  </conditionalFormatting>
  <conditionalFormatting sqref="S168 S158">
    <cfRule type="expression" dxfId="2436" priority="1377">
      <formula>S158&lt;=S145</formula>
    </cfRule>
    <cfRule type="expression" dxfId="2435" priority="1378">
      <formula>S158&gt;=S145</formula>
    </cfRule>
  </conditionalFormatting>
  <conditionalFormatting sqref="S203:S204">
    <cfRule type="expression" dxfId="2434" priority="1375">
      <formula>S203&lt;=S148</formula>
    </cfRule>
    <cfRule type="expression" dxfId="2433" priority="1376">
      <formula>S203&gt;=S148</formula>
    </cfRule>
  </conditionalFormatting>
  <conditionalFormatting sqref="S202">
    <cfRule type="expression" dxfId="2432" priority="1373">
      <formula>S202&lt;=S148</formula>
    </cfRule>
    <cfRule type="expression" dxfId="2431" priority="1374">
      <formula>S202&gt;=S148</formula>
    </cfRule>
  </conditionalFormatting>
  <conditionalFormatting sqref="S201">
    <cfRule type="expression" dxfId="2430" priority="1371">
      <formula>S201&lt;=S148</formula>
    </cfRule>
    <cfRule type="expression" dxfId="2429" priority="1372">
      <formula>S201&gt;=S148</formula>
    </cfRule>
  </conditionalFormatting>
  <conditionalFormatting sqref="S200">
    <cfRule type="expression" dxfId="2428" priority="1369">
      <formula>S200&lt;=S148</formula>
    </cfRule>
    <cfRule type="expression" dxfId="2427" priority="1370">
      <formula>S200&gt;=S148</formula>
    </cfRule>
  </conditionalFormatting>
  <conditionalFormatting sqref="S199">
    <cfRule type="expression" dxfId="2426" priority="1367">
      <formula>S199&lt;=S148</formula>
    </cfRule>
    <cfRule type="expression" dxfId="2425" priority="1368">
      <formula>S199&gt;=S148</formula>
    </cfRule>
  </conditionalFormatting>
  <conditionalFormatting sqref="S198">
    <cfRule type="expression" dxfId="2424" priority="1365">
      <formula>S198&lt;=S148</formula>
    </cfRule>
    <cfRule type="expression" dxfId="2423" priority="1366">
      <formula>S198&gt;=S148</formula>
    </cfRule>
  </conditionalFormatting>
  <conditionalFormatting sqref="S197">
    <cfRule type="expression" dxfId="2422" priority="1363">
      <formula>S197&lt;=S148</formula>
    </cfRule>
    <cfRule type="expression" dxfId="2421" priority="1364">
      <formula>S197&gt;=S148</formula>
    </cfRule>
  </conditionalFormatting>
  <conditionalFormatting sqref="S196">
    <cfRule type="expression" dxfId="2420" priority="1361">
      <formula>S196&lt;=S148</formula>
    </cfRule>
    <cfRule type="expression" dxfId="2419" priority="1362">
      <formula>S196&gt;=S148</formula>
    </cfRule>
  </conditionalFormatting>
  <conditionalFormatting sqref="S195">
    <cfRule type="expression" dxfId="2418" priority="1359">
      <formula>S195&lt;=S148</formula>
    </cfRule>
    <cfRule type="expression" dxfId="2417" priority="1360">
      <formula>S195&gt;=S148</formula>
    </cfRule>
  </conditionalFormatting>
  <conditionalFormatting sqref="S194 S205">
    <cfRule type="expression" dxfId="2416" priority="1357">
      <formula>S194&lt;=S148</formula>
    </cfRule>
    <cfRule type="expression" dxfId="2415" priority="1358">
      <formula>S194&gt;=S148</formula>
    </cfRule>
  </conditionalFormatting>
  <conditionalFormatting sqref="S192:S193 S203:S204">
    <cfRule type="expression" dxfId="2414" priority="1355">
      <formula>S192&lt;=S147</formula>
    </cfRule>
    <cfRule type="expression" dxfId="2413" priority="1356">
      <formula>S192&gt;=S147</formula>
    </cfRule>
  </conditionalFormatting>
  <conditionalFormatting sqref="S191 S202">
    <cfRule type="expression" dxfId="2412" priority="1353">
      <formula>S191&lt;=S147</formula>
    </cfRule>
    <cfRule type="expression" dxfId="2411" priority="1354">
      <formula>S191&gt;=S147</formula>
    </cfRule>
  </conditionalFormatting>
  <conditionalFormatting sqref="S7:S152">
    <cfRule type="expression" dxfId="2410" priority="1351">
      <formula>S7&lt;=S6</formula>
    </cfRule>
    <cfRule type="expression" dxfId="2409" priority="1352">
      <formula>S7&gt;=S6</formula>
    </cfRule>
  </conditionalFormatting>
  <conditionalFormatting sqref="S7:S205">
    <cfRule type="expression" dxfId="2408" priority="1349">
      <formula>S7&lt;=S6</formula>
    </cfRule>
    <cfRule type="expression" dxfId="2407" priority="1350">
      <formula>S7&gt;=S6</formula>
    </cfRule>
  </conditionalFormatting>
  <conditionalFormatting sqref="S145:S146">
    <cfRule type="expression" dxfId="2406" priority="1347">
      <formula>S145&lt;=S127</formula>
    </cfRule>
    <cfRule type="expression" dxfId="2405" priority="1348">
      <formula>S145&gt;=S127</formula>
    </cfRule>
  </conditionalFormatting>
  <conditionalFormatting sqref="S141:S153 S129:S130">
    <cfRule type="expression" dxfId="2404" priority="1345">
      <formula>S129&lt;=S127</formula>
    </cfRule>
    <cfRule type="expression" dxfId="2403" priority="1346">
      <formula>S129&gt;=S127</formula>
    </cfRule>
  </conditionalFormatting>
  <conditionalFormatting sqref="S138:S153">
    <cfRule type="expression" dxfId="2402" priority="1343">
      <formula>S138&lt;=S127</formula>
    </cfRule>
    <cfRule type="expression" dxfId="2401" priority="1344">
      <formula>S138&gt;=S127</formula>
    </cfRule>
  </conditionalFormatting>
  <conditionalFormatting sqref="S138">
    <cfRule type="expression" dxfId="2400" priority="1341">
      <formula>S138&lt;=S128</formula>
    </cfRule>
    <cfRule type="expression" dxfId="2399" priority="1342">
      <formula>S138&gt;=S128</formula>
    </cfRule>
  </conditionalFormatting>
  <conditionalFormatting sqref="S137:S153">
    <cfRule type="expression" dxfId="2398" priority="1339">
      <formula>S137&lt;=S128</formula>
    </cfRule>
    <cfRule type="expression" dxfId="2397" priority="1340">
      <formula>S137&gt;=S128</formula>
    </cfRule>
  </conditionalFormatting>
  <conditionalFormatting sqref="S136">
    <cfRule type="expression" dxfId="2396" priority="1337">
      <formula>S136&lt;=S128</formula>
    </cfRule>
    <cfRule type="expression" dxfId="2395" priority="1338">
      <formula>S136&gt;=S128</formula>
    </cfRule>
  </conditionalFormatting>
  <conditionalFormatting sqref="S135">
    <cfRule type="expression" dxfId="2394" priority="1335">
      <formula>S135&lt;=S128</formula>
    </cfRule>
    <cfRule type="expression" dxfId="2393" priority="1336">
      <formula>S135&gt;=S128</formula>
    </cfRule>
  </conditionalFormatting>
  <conditionalFormatting sqref="S134:S148">
    <cfRule type="expression" dxfId="2392" priority="1333">
      <formula>S134&lt;=S128</formula>
    </cfRule>
    <cfRule type="expression" dxfId="2391" priority="1334">
      <formula>S134&gt;=S128</formula>
    </cfRule>
  </conditionalFormatting>
  <conditionalFormatting sqref="S133:S148">
    <cfRule type="expression" dxfId="2390" priority="1331">
      <formula>S133&lt;=S128</formula>
    </cfRule>
    <cfRule type="expression" dxfId="2389" priority="1332">
      <formula>S133&gt;=S128</formula>
    </cfRule>
  </conditionalFormatting>
  <conditionalFormatting sqref="S132">
    <cfRule type="expression" dxfId="2388" priority="1329">
      <formula>S132&lt;=S128</formula>
    </cfRule>
    <cfRule type="expression" dxfId="2387" priority="1330">
      <formula>S132&gt;=S128</formula>
    </cfRule>
  </conditionalFormatting>
  <conditionalFormatting sqref="S131">
    <cfRule type="expression" dxfId="2386" priority="1327">
      <formula>S131&lt;=S128</formula>
    </cfRule>
    <cfRule type="expression" dxfId="2385" priority="1328">
      <formula>S131&gt;=S128</formula>
    </cfRule>
  </conditionalFormatting>
  <conditionalFormatting sqref="S141:S153">
    <cfRule type="expression" dxfId="2384" priority="1325">
      <formula>S141&lt;=S129</formula>
    </cfRule>
    <cfRule type="expression" dxfId="2383" priority="1326">
      <formula>S141&gt;=S129</formula>
    </cfRule>
  </conditionalFormatting>
  <conditionalFormatting sqref="S147:S148">
    <cfRule type="expression" dxfId="2382" priority="1323">
      <formula>S147&lt;=S128</formula>
    </cfRule>
    <cfRule type="expression" dxfId="2381" priority="1324">
      <formula>S147&gt;=S128</formula>
    </cfRule>
  </conditionalFormatting>
  <conditionalFormatting sqref="S164">
    <cfRule type="expression" dxfId="2380" priority="1321">
      <formula>S164&lt;=S130</formula>
    </cfRule>
    <cfRule type="expression" dxfId="2379" priority="1322">
      <formula>S164&gt;=S130</formula>
    </cfRule>
  </conditionalFormatting>
  <conditionalFormatting sqref="S154">
    <cfRule type="expression" dxfId="2378" priority="1319">
      <formula>S154&lt;=S129</formula>
    </cfRule>
    <cfRule type="expression" dxfId="2377" priority="1320">
      <formula>S154&gt;=S129</formula>
    </cfRule>
  </conditionalFormatting>
  <conditionalFormatting sqref="S153">
    <cfRule type="expression" dxfId="2376" priority="1317">
      <formula>S153&lt;=S129</formula>
    </cfRule>
    <cfRule type="expression" dxfId="2375" priority="1318">
      <formula>S153&gt;=S129</formula>
    </cfRule>
  </conditionalFormatting>
  <conditionalFormatting sqref="S152">
    <cfRule type="expression" dxfId="2374" priority="1315">
      <formula>S152&lt;=S129</formula>
    </cfRule>
    <cfRule type="expression" dxfId="2373" priority="1316">
      <formula>S152&gt;=S129</formula>
    </cfRule>
  </conditionalFormatting>
  <conditionalFormatting sqref="S151">
    <cfRule type="expression" dxfId="2372" priority="1313">
      <formula>S151&lt;=S129</formula>
    </cfRule>
    <cfRule type="expression" dxfId="2371" priority="1314">
      <formula>S151&gt;=S129</formula>
    </cfRule>
  </conditionalFormatting>
  <conditionalFormatting sqref="S150">
    <cfRule type="expression" dxfId="2370" priority="1311">
      <formula>S150&lt;=S129</formula>
    </cfRule>
    <cfRule type="expression" dxfId="2369" priority="1312">
      <formula>S150&gt;=S129</formula>
    </cfRule>
  </conditionalFormatting>
  <conditionalFormatting sqref="S149">
    <cfRule type="expression" dxfId="2368" priority="1309">
      <formula>S149&lt;=S129</formula>
    </cfRule>
    <cfRule type="expression" dxfId="2367" priority="1310">
      <formula>S149&gt;=S129</formula>
    </cfRule>
  </conditionalFormatting>
  <conditionalFormatting sqref="S166">
    <cfRule type="expression" dxfId="2366" priority="1307">
      <formula>S166&lt;=S130</formula>
    </cfRule>
    <cfRule type="expression" dxfId="2365" priority="1308">
      <formula>S166&gt;=S130</formula>
    </cfRule>
  </conditionalFormatting>
  <conditionalFormatting sqref="S165">
    <cfRule type="expression" dxfId="2364" priority="1305">
      <formula>S165&lt;=S130</formula>
    </cfRule>
    <cfRule type="expression" dxfId="2363" priority="1306">
      <formula>S165&gt;=S130</formula>
    </cfRule>
  </conditionalFormatting>
  <conditionalFormatting sqref="S187:S188">
    <cfRule type="expression" dxfId="2362" priority="1303">
      <formula>S187&lt;=S131</formula>
    </cfRule>
    <cfRule type="expression" dxfId="2361" priority="1304">
      <formula>S187&gt;=S131</formula>
    </cfRule>
  </conditionalFormatting>
  <conditionalFormatting sqref="S163">
    <cfRule type="expression" dxfId="2360" priority="1301">
      <formula>S163&lt;=S130</formula>
    </cfRule>
    <cfRule type="expression" dxfId="2359" priority="1302">
      <formula>S163&gt;=S130</formula>
    </cfRule>
  </conditionalFormatting>
  <conditionalFormatting sqref="S162">
    <cfRule type="expression" dxfId="2358" priority="1299">
      <formula>S162&lt;=S130</formula>
    </cfRule>
    <cfRule type="expression" dxfId="2357" priority="1300">
      <formula>S162&gt;=S130</formula>
    </cfRule>
  </conditionalFormatting>
  <conditionalFormatting sqref="S161">
    <cfRule type="expression" dxfId="2356" priority="1297">
      <formula>S161&lt;=S130</formula>
    </cfRule>
    <cfRule type="expression" dxfId="2355" priority="1298">
      <formula>S161&gt;=S130</formula>
    </cfRule>
  </conditionalFormatting>
  <conditionalFormatting sqref="S160">
    <cfRule type="expression" dxfId="2354" priority="1295">
      <formula>S160&lt;=S130</formula>
    </cfRule>
    <cfRule type="expression" dxfId="2353" priority="1296">
      <formula>S160&gt;=S130</formula>
    </cfRule>
  </conditionalFormatting>
  <conditionalFormatting sqref="S159">
    <cfRule type="expression" dxfId="2352" priority="1293">
      <formula>S159&lt;=S130</formula>
    </cfRule>
    <cfRule type="expression" dxfId="2351" priority="1294">
      <formula>S159&gt;=S130</formula>
    </cfRule>
  </conditionalFormatting>
  <conditionalFormatting sqref="S173">
    <cfRule type="expression" dxfId="2350" priority="1291">
      <formula>S173&lt;=S130</formula>
    </cfRule>
    <cfRule type="expression" dxfId="2349" priority="1292">
      <formula>S173&gt;=S130</formula>
    </cfRule>
  </conditionalFormatting>
  <conditionalFormatting sqref="S158">
    <cfRule type="expression" dxfId="2348" priority="1289">
      <formula>S158&lt;=S130</formula>
    </cfRule>
    <cfRule type="expression" dxfId="2347" priority="1290">
      <formula>S158&gt;=S130</formula>
    </cfRule>
  </conditionalFormatting>
  <conditionalFormatting sqref="S172">
    <cfRule type="expression" dxfId="2346" priority="1287">
      <formula>S172&lt;=S130</formula>
    </cfRule>
    <cfRule type="expression" dxfId="2345" priority="1288">
      <formula>S172&gt;=S130</formula>
    </cfRule>
  </conditionalFormatting>
  <conditionalFormatting sqref="S157">
    <cfRule type="expression" dxfId="2344" priority="1285">
      <formula>S157&lt;=S130</formula>
    </cfRule>
    <cfRule type="expression" dxfId="2343" priority="1286">
      <formula>S157&gt;=S130</formula>
    </cfRule>
  </conditionalFormatting>
  <conditionalFormatting sqref="S171">
    <cfRule type="expression" dxfId="2342" priority="1283">
      <formula>S171&lt;=S130</formula>
    </cfRule>
    <cfRule type="expression" dxfId="2341" priority="1284">
      <formula>S171&gt;=S130</formula>
    </cfRule>
  </conditionalFormatting>
  <conditionalFormatting sqref="S155:S156">
    <cfRule type="expression" dxfId="2340" priority="1281">
      <formula>S155&lt;=S129</formula>
    </cfRule>
    <cfRule type="expression" dxfId="2339" priority="1282">
      <formula>S155&gt;=S129</formula>
    </cfRule>
  </conditionalFormatting>
  <conditionalFormatting sqref="S170">
    <cfRule type="expression" dxfId="2338" priority="1279">
      <formula>S170&lt;=S130</formula>
    </cfRule>
    <cfRule type="expression" dxfId="2337" priority="1280">
      <formula>S170&gt;=S130</formula>
    </cfRule>
  </conditionalFormatting>
  <conditionalFormatting sqref="S169">
    <cfRule type="expression" dxfId="2336" priority="1277">
      <formula>S169&lt;=S130</formula>
    </cfRule>
    <cfRule type="expression" dxfId="2335" priority="1278">
      <formula>S169&gt;=S130</formula>
    </cfRule>
  </conditionalFormatting>
  <conditionalFormatting sqref="S168">
    <cfRule type="expression" dxfId="2334" priority="1275">
      <formula>S168&lt;=S130</formula>
    </cfRule>
    <cfRule type="expression" dxfId="2333" priority="1276">
      <formula>S168&gt;=S130</formula>
    </cfRule>
  </conditionalFormatting>
  <conditionalFormatting sqref="S167">
    <cfRule type="expression" dxfId="2332" priority="1273">
      <formula>S167&lt;=S130</formula>
    </cfRule>
    <cfRule type="expression" dxfId="2331" priority="1274">
      <formula>S167&gt;=S130</formula>
    </cfRule>
  </conditionalFormatting>
  <conditionalFormatting sqref="S186">
    <cfRule type="expression" dxfId="2330" priority="1271">
      <formula>S186&lt;=S131</formula>
    </cfRule>
    <cfRule type="expression" dxfId="2329" priority="1272">
      <formula>S186&gt;=S131</formula>
    </cfRule>
  </conditionalFormatting>
  <conditionalFormatting sqref="S185">
    <cfRule type="expression" dxfId="2328" priority="1269">
      <formula>S185&lt;=S131</formula>
    </cfRule>
    <cfRule type="expression" dxfId="2327" priority="1270">
      <formula>S185&gt;=S131</formula>
    </cfRule>
  </conditionalFormatting>
  <conditionalFormatting sqref="S184">
    <cfRule type="expression" dxfId="2326" priority="1267">
      <formula>S184&lt;=S131</formula>
    </cfRule>
    <cfRule type="expression" dxfId="2325" priority="1268">
      <formula>S184&gt;=S131</formula>
    </cfRule>
  </conditionalFormatting>
  <conditionalFormatting sqref="S183">
    <cfRule type="expression" dxfId="2324" priority="1265">
      <formula>S183&lt;=S131</formula>
    </cfRule>
    <cfRule type="expression" dxfId="2323" priority="1266">
      <formula>S183&gt;=S131</formula>
    </cfRule>
  </conditionalFormatting>
  <conditionalFormatting sqref="S182">
    <cfRule type="expression" dxfId="2322" priority="1263">
      <formula>S182&lt;=S131</formula>
    </cfRule>
    <cfRule type="expression" dxfId="2321" priority="1264">
      <formula>S182&gt;=S131</formula>
    </cfRule>
  </conditionalFormatting>
  <conditionalFormatting sqref="S181">
    <cfRule type="expression" dxfId="2320" priority="1261">
      <formula>S181&lt;=S131</formula>
    </cfRule>
    <cfRule type="expression" dxfId="2319" priority="1262">
      <formula>S181&gt;=S131</formula>
    </cfRule>
  </conditionalFormatting>
  <conditionalFormatting sqref="S180">
    <cfRule type="expression" dxfId="2318" priority="1259">
      <formula>S180&lt;=S131</formula>
    </cfRule>
    <cfRule type="expression" dxfId="2317" priority="1260">
      <formula>S180&gt;=S131</formula>
    </cfRule>
  </conditionalFormatting>
  <conditionalFormatting sqref="S179">
    <cfRule type="expression" dxfId="2316" priority="1257">
      <formula>S179&lt;=S131</formula>
    </cfRule>
    <cfRule type="expression" dxfId="2315" priority="1258">
      <formula>S179&gt;=S131</formula>
    </cfRule>
  </conditionalFormatting>
  <conditionalFormatting sqref="S178">
    <cfRule type="expression" dxfId="2314" priority="1255">
      <formula>S178&lt;=S131</formula>
    </cfRule>
    <cfRule type="expression" dxfId="2313" priority="1256">
      <formula>S178&gt;=S131</formula>
    </cfRule>
  </conditionalFormatting>
  <conditionalFormatting sqref="S177">
    <cfRule type="expression" dxfId="2312" priority="1253">
      <formula>S177&lt;=S131</formula>
    </cfRule>
    <cfRule type="expression" dxfId="2311" priority="1254">
      <formula>S177&gt;=S131</formula>
    </cfRule>
  </conditionalFormatting>
  <conditionalFormatting sqref="S176">
    <cfRule type="expression" dxfId="2310" priority="1251">
      <formula>S176&lt;=S131</formula>
    </cfRule>
    <cfRule type="expression" dxfId="2309" priority="1252">
      <formula>S176&gt;=S131</formula>
    </cfRule>
  </conditionalFormatting>
  <conditionalFormatting sqref="S174:S175">
    <cfRule type="expression" dxfId="2308" priority="1249">
      <formula>S174&lt;=S130</formula>
    </cfRule>
    <cfRule type="expression" dxfId="2307" priority="1250">
      <formula>S174&gt;=S130</formula>
    </cfRule>
  </conditionalFormatting>
  <conditionalFormatting sqref="S197">
    <cfRule type="expression" dxfId="2306" priority="1247">
      <formula>S197&lt;=S133</formula>
    </cfRule>
    <cfRule type="expression" dxfId="2305" priority="1248">
      <formula>S197&gt;=S133</formula>
    </cfRule>
  </conditionalFormatting>
  <conditionalFormatting sqref="S191">
    <cfRule type="expression" dxfId="2304" priority="1245">
      <formula>S191&lt;=S132</formula>
    </cfRule>
    <cfRule type="expression" dxfId="2303" priority="1246">
      <formula>S191&gt;=S132</formula>
    </cfRule>
  </conditionalFormatting>
  <conditionalFormatting sqref="S190">
    <cfRule type="expression" dxfId="2302" priority="1243">
      <formula>S190&lt;=S132</formula>
    </cfRule>
    <cfRule type="expression" dxfId="2301" priority="1244">
      <formula>S190&gt;=S132</formula>
    </cfRule>
  </conditionalFormatting>
  <conditionalFormatting sqref="S189">
    <cfRule type="expression" dxfId="2300" priority="1241">
      <formula>S189&lt;=S132</formula>
    </cfRule>
    <cfRule type="expression" dxfId="2299" priority="1242">
      <formula>S189&gt;=S132</formula>
    </cfRule>
  </conditionalFormatting>
  <conditionalFormatting sqref="S203:S204">
    <cfRule type="expression" dxfId="2298" priority="1239">
      <formula>S203&lt;=S133</formula>
    </cfRule>
    <cfRule type="expression" dxfId="2297" priority="1240">
      <formula>S203&gt;=S133</formula>
    </cfRule>
  </conditionalFormatting>
  <conditionalFormatting sqref="S202">
    <cfRule type="expression" dxfId="2296" priority="1237">
      <formula>S202&lt;=S133</formula>
    </cfRule>
    <cfRule type="expression" dxfId="2295" priority="1238">
      <formula>S202&gt;=S133</formula>
    </cfRule>
  </conditionalFormatting>
  <conditionalFormatting sqref="S201">
    <cfRule type="expression" dxfId="2294" priority="1235">
      <formula>S201&lt;=S133</formula>
    </cfRule>
    <cfRule type="expression" dxfId="2293" priority="1236">
      <formula>S201&gt;=S133</formula>
    </cfRule>
  </conditionalFormatting>
  <conditionalFormatting sqref="S200">
    <cfRule type="expression" dxfId="2292" priority="1233">
      <formula>S200&lt;=S133</formula>
    </cfRule>
    <cfRule type="expression" dxfId="2291" priority="1234">
      <formula>S200&gt;=S133</formula>
    </cfRule>
  </conditionalFormatting>
  <conditionalFormatting sqref="S199">
    <cfRule type="expression" dxfId="2290" priority="1231">
      <formula>S199&lt;=S133</formula>
    </cfRule>
    <cfRule type="expression" dxfId="2289" priority="1232">
      <formula>S199&gt;=S133</formula>
    </cfRule>
  </conditionalFormatting>
  <conditionalFormatting sqref="S198">
    <cfRule type="expression" dxfId="2288" priority="1229">
      <formula>S198&lt;=S133</formula>
    </cfRule>
    <cfRule type="expression" dxfId="2287" priority="1230">
      <formula>S198&gt;=S133</formula>
    </cfRule>
  </conditionalFormatting>
  <conditionalFormatting sqref="S196">
    <cfRule type="expression" dxfId="2286" priority="1227">
      <formula>S196&lt;=S133</formula>
    </cfRule>
    <cfRule type="expression" dxfId="2285" priority="1228">
      <formula>S196&gt;=S133</formula>
    </cfRule>
  </conditionalFormatting>
  <conditionalFormatting sqref="S194">
    <cfRule type="expression" dxfId="2284" priority="1225">
      <formula>S194&lt;=S133</formula>
    </cfRule>
    <cfRule type="expression" dxfId="2283" priority="1226">
      <formula>S194&gt;=S133</formula>
    </cfRule>
  </conditionalFormatting>
  <conditionalFormatting sqref="S195">
    <cfRule type="expression" dxfId="2282" priority="1223">
      <formula>S195&lt;=S133</formula>
    </cfRule>
    <cfRule type="expression" dxfId="2281" priority="1224">
      <formula>S195&gt;=S133</formula>
    </cfRule>
  </conditionalFormatting>
  <conditionalFormatting sqref="S192:S193">
    <cfRule type="expression" dxfId="2280" priority="1221">
      <formula>S192&lt;=S132</formula>
    </cfRule>
    <cfRule type="expression" dxfId="2279" priority="1222">
      <formula>S192&gt;=S132</formula>
    </cfRule>
  </conditionalFormatting>
  <conditionalFormatting sqref="S195">
    <cfRule type="expression" dxfId="2278" priority="1219">
      <formula>S195&lt;=S134</formula>
    </cfRule>
    <cfRule type="expression" dxfId="2277" priority="1220">
      <formula>S195&gt;=S134</formula>
    </cfRule>
  </conditionalFormatting>
  <conditionalFormatting sqref="S194">
    <cfRule type="expression" dxfId="2276" priority="1217">
      <formula>S194&lt;=S134</formula>
    </cfRule>
    <cfRule type="expression" dxfId="2275" priority="1218">
      <formula>S194&gt;=S134</formula>
    </cfRule>
  </conditionalFormatting>
  <conditionalFormatting sqref="S192">
    <cfRule type="expression" dxfId="2274" priority="1215">
      <formula>S192&lt;=S133</formula>
    </cfRule>
    <cfRule type="expression" dxfId="2273" priority="1216">
      <formula>S192&gt;=S133</formula>
    </cfRule>
  </conditionalFormatting>
  <conditionalFormatting sqref="S205">
    <cfRule type="expression" dxfId="2272" priority="1213">
      <formula>S205&lt;=S134</formula>
    </cfRule>
    <cfRule type="expression" dxfId="2271" priority="1214">
      <formula>S205&gt;=S134</formula>
    </cfRule>
  </conditionalFormatting>
  <conditionalFormatting sqref="U144">
    <cfRule type="expression" dxfId="2270" priority="1211">
      <formula>U144&lt;=U143</formula>
    </cfRule>
    <cfRule type="expression" dxfId="2269" priority="1212">
      <formula>U144&gt;=U143</formula>
    </cfRule>
  </conditionalFormatting>
  <conditionalFormatting sqref="U173 U163">
    <cfRule type="expression" dxfId="2268" priority="1209">
      <formula>U163&lt;=U145</formula>
    </cfRule>
    <cfRule type="expression" dxfId="2267" priority="1210">
      <formula>U163&gt;=U145</formula>
    </cfRule>
  </conditionalFormatting>
  <conditionalFormatting sqref="U134">
    <cfRule type="expression" dxfId="2266" priority="1207">
      <formula>U134&lt;=U125</formula>
    </cfRule>
    <cfRule type="expression" dxfId="2265" priority="1208">
      <formula>U134&gt;=U125</formula>
    </cfRule>
  </conditionalFormatting>
  <conditionalFormatting sqref="U164 U174:U175">
    <cfRule type="expression" dxfId="2264" priority="1205">
      <formula>U164&lt;=U145</formula>
    </cfRule>
    <cfRule type="expression" dxfId="2263" priority="1206">
      <formula>U164&gt;=U145</formula>
    </cfRule>
  </conditionalFormatting>
  <conditionalFormatting sqref="U180 U191">
    <cfRule type="expression" dxfId="2262" priority="1203">
      <formula>U180&lt;=U146</formula>
    </cfRule>
    <cfRule type="expression" dxfId="2261" priority="1204">
      <formula>U180&gt;=U146</formula>
    </cfRule>
  </conditionalFormatting>
  <conditionalFormatting sqref="U170 U181">
    <cfRule type="expression" dxfId="2260" priority="1201">
      <formula>U170&lt;=U145</formula>
    </cfRule>
    <cfRule type="expression" dxfId="2259" priority="1202">
      <formula>U170&gt;=U145</formula>
    </cfRule>
  </conditionalFormatting>
  <conditionalFormatting sqref="U169 U180">
    <cfRule type="expression" dxfId="2258" priority="1199">
      <formula>U169&lt;=U145</formula>
    </cfRule>
    <cfRule type="expression" dxfId="2257" priority="1200">
      <formula>U169&gt;=U145</formula>
    </cfRule>
  </conditionalFormatting>
  <conditionalFormatting sqref="U168 U179">
    <cfRule type="expression" dxfId="2256" priority="1197">
      <formula>U168&lt;=U145</formula>
    </cfRule>
    <cfRule type="expression" dxfId="2255" priority="1198">
      <formula>U168&gt;=U145</formula>
    </cfRule>
  </conditionalFormatting>
  <conditionalFormatting sqref="U167 U178">
    <cfRule type="expression" dxfId="2254" priority="1195">
      <formula>U167&lt;=U145</formula>
    </cfRule>
    <cfRule type="expression" dxfId="2253" priority="1196">
      <formula>U167&gt;=U145</formula>
    </cfRule>
  </conditionalFormatting>
  <conditionalFormatting sqref="U166 U177">
    <cfRule type="expression" dxfId="2252" priority="1193">
      <formula>U166&lt;=U145</formula>
    </cfRule>
    <cfRule type="expression" dxfId="2251" priority="1194">
      <formula>U166&gt;=U145</formula>
    </cfRule>
  </conditionalFormatting>
  <conditionalFormatting sqref="U165 U176">
    <cfRule type="expression" dxfId="2250" priority="1191">
      <formula>U165&lt;=U145</formula>
    </cfRule>
    <cfRule type="expression" dxfId="2249" priority="1192">
      <formula>U165&gt;=U145</formula>
    </cfRule>
  </conditionalFormatting>
  <conditionalFormatting sqref="U182 U194">
    <cfRule type="expression" dxfId="2248" priority="1189">
      <formula>U182&lt;=U146</formula>
    </cfRule>
    <cfRule type="expression" dxfId="2247" priority="1190">
      <formula>U182&gt;=U146</formula>
    </cfRule>
  </conditionalFormatting>
  <conditionalFormatting sqref="U181 U192:U193">
    <cfRule type="expression" dxfId="2246" priority="1187">
      <formula>U181&lt;=U146</formula>
    </cfRule>
    <cfRule type="expression" dxfId="2245" priority="1188">
      <formula>U181&gt;=U146</formula>
    </cfRule>
  </conditionalFormatting>
  <conditionalFormatting sqref="U205">
    <cfRule type="expression" dxfId="2244" priority="1185">
      <formula>U205&lt;=U149</formula>
    </cfRule>
    <cfRule type="expression" dxfId="2243" priority="1186">
      <formula>U205&gt;=U149</formula>
    </cfRule>
  </conditionalFormatting>
  <conditionalFormatting sqref="U179 U190">
    <cfRule type="expression" dxfId="2242" priority="1183">
      <formula>U179&lt;=U146</formula>
    </cfRule>
    <cfRule type="expression" dxfId="2241" priority="1184">
      <formula>U179&gt;=U146</formula>
    </cfRule>
  </conditionalFormatting>
  <conditionalFormatting sqref="U178 U189">
    <cfRule type="expression" dxfId="2240" priority="1181">
      <formula>U178&lt;=U146</formula>
    </cfRule>
    <cfRule type="expression" dxfId="2239" priority="1182">
      <formula>U178&gt;=U146</formula>
    </cfRule>
  </conditionalFormatting>
  <conditionalFormatting sqref="U177 U187:U188">
    <cfRule type="expression" dxfId="2238" priority="1179">
      <formula>U177&lt;=U146</formula>
    </cfRule>
    <cfRule type="expression" dxfId="2237" priority="1180">
      <formula>U177&gt;=U146</formula>
    </cfRule>
  </conditionalFormatting>
  <conditionalFormatting sqref="U176 U186">
    <cfRule type="expression" dxfId="2236" priority="1177">
      <formula>U176&lt;=U146</formula>
    </cfRule>
    <cfRule type="expression" dxfId="2235" priority="1178">
      <formula>U176&gt;=U146</formula>
    </cfRule>
  </conditionalFormatting>
  <conditionalFormatting sqref="U174:U175 U185">
    <cfRule type="expression" dxfId="2234" priority="1175">
      <formula>U174&lt;=U145</formula>
    </cfRule>
    <cfRule type="expression" dxfId="2233" priority="1176">
      <formula>U174&gt;=U145</formula>
    </cfRule>
  </conditionalFormatting>
  <conditionalFormatting sqref="U190 U201">
    <cfRule type="expression" dxfId="2232" priority="1173">
      <formula>U190&lt;=U147</formula>
    </cfRule>
    <cfRule type="expression" dxfId="2231" priority="1174">
      <formula>U190&gt;=U147</formula>
    </cfRule>
  </conditionalFormatting>
  <conditionalFormatting sqref="U173 U184">
    <cfRule type="expression" dxfId="2230" priority="1171">
      <formula>U173&lt;=U145</formula>
    </cfRule>
    <cfRule type="expression" dxfId="2229" priority="1172">
      <formula>U173&gt;=U145</formula>
    </cfRule>
  </conditionalFormatting>
  <conditionalFormatting sqref="U189 U200">
    <cfRule type="expression" dxfId="2228" priority="1169">
      <formula>U189&lt;=U147</formula>
    </cfRule>
    <cfRule type="expression" dxfId="2227" priority="1170">
      <formula>U189&gt;=U147</formula>
    </cfRule>
  </conditionalFormatting>
  <conditionalFormatting sqref="U172 U183">
    <cfRule type="expression" dxfId="2226" priority="1167">
      <formula>U172&lt;=U145</formula>
    </cfRule>
    <cfRule type="expression" dxfId="2225" priority="1168">
      <formula>U172&gt;=U145</formula>
    </cfRule>
  </conditionalFormatting>
  <conditionalFormatting sqref="U187:U188 U199">
    <cfRule type="expression" dxfId="2224" priority="1165">
      <formula>U187&lt;=U146</formula>
    </cfRule>
    <cfRule type="expression" dxfId="2223" priority="1166">
      <formula>U187&gt;=U146</formula>
    </cfRule>
  </conditionalFormatting>
  <conditionalFormatting sqref="U171 U182">
    <cfRule type="expression" dxfId="2222" priority="1163">
      <formula>U171&lt;=U145</formula>
    </cfRule>
    <cfRule type="expression" dxfId="2221" priority="1164">
      <formula>U171&gt;=U145</formula>
    </cfRule>
  </conditionalFormatting>
  <conditionalFormatting sqref="U186 U198">
    <cfRule type="expression" dxfId="2220" priority="1161">
      <formula>U186&lt;=U146</formula>
    </cfRule>
    <cfRule type="expression" dxfId="2219" priority="1162">
      <formula>U186&gt;=U146</formula>
    </cfRule>
  </conditionalFormatting>
  <conditionalFormatting sqref="U185 U197">
    <cfRule type="expression" dxfId="2218" priority="1159">
      <formula>U185&lt;=U146</formula>
    </cfRule>
    <cfRule type="expression" dxfId="2217" priority="1160">
      <formula>U185&gt;=U146</formula>
    </cfRule>
  </conditionalFormatting>
  <conditionalFormatting sqref="U184 U196">
    <cfRule type="expression" dxfId="2216" priority="1157">
      <formula>U184&lt;=U146</formula>
    </cfRule>
    <cfRule type="expression" dxfId="2215" priority="1158">
      <formula>U184&gt;=U146</formula>
    </cfRule>
  </conditionalFormatting>
  <conditionalFormatting sqref="U183 U195">
    <cfRule type="expression" dxfId="2214" priority="1155">
      <formula>U183&lt;=U146</formula>
    </cfRule>
    <cfRule type="expression" dxfId="2213" priority="1156">
      <formula>U183&gt;=U146</formula>
    </cfRule>
  </conditionalFormatting>
  <conditionalFormatting sqref="U172 U162">
    <cfRule type="expression" dxfId="2212" priority="1153">
      <formula>U162&lt;=U145</formula>
    </cfRule>
    <cfRule type="expression" dxfId="2211" priority="1154">
      <formula>U162&gt;=U145</formula>
    </cfRule>
  </conditionalFormatting>
  <conditionalFormatting sqref="U171 U161">
    <cfRule type="expression" dxfId="2210" priority="1151">
      <formula>U161&lt;=U145</formula>
    </cfRule>
    <cfRule type="expression" dxfId="2209" priority="1152">
      <formula>U161&gt;=U145</formula>
    </cfRule>
  </conditionalFormatting>
  <conditionalFormatting sqref="U170 U160">
    <cfRule type="expression" dxfId="2208" priority="1149">
      <formula>U160&lt;=U145</formula>
    </cfRule>
    <cfRule type="expression" dxfId="2207" priority="1150">
      <formula>U160&gt;=U145</formula>
    </cfRule>
  </conditionalFormatting>
  <conditionalFormatting sqref="U169 U159">
    <cfRule type="expression" dxfId="2206" priority="1147">
      <formula>U159&lt;=U145</formula>
    </cfRule>
    <cfRule type="expression" dxfId="2205" priority="1148">
      <formula>U159&gt;=U145</formula>
    </cfRule>
  </conditionalFormatting>
  <conditionalFormatting sqref="U168 U158">
    <cfRule type="expression" dxfId="2204" priority="1145">
      <formula>U158&lt;=U145</formula>
    </cfRule>
    <cfRule type="expression" dxfId="2203" priority="1146">
      <formula>U158&gt;=U145</formula>
    </cfRule>
  </conditionalFormatting>
  <conditionalFormatting sqref="U203:U204">
    <cfRule type="expression" dxfId="2202" priority="1143">
      <formula>U203&lt;=U148</formula>
    </cfRule>
    <cfRule type="expression" dxfId="2201" priority="1144">
      <formula>U203&gt;=U148</formula>
    </cfRule>
  </conditionalFormatting>
  <conditionalFormatting sqref="U202">
    <cfRule type="expression" dxfId="2200" priority="1141">
      <formula>U202&lt;=U148</formula>
    </cfRule>
    <cfRule type="expression" dxfId="2199" priority="1142">
      <formula>U202&gt;=U148</formula>
    </cfRule>
  </conditionalFormatting>
  <conditionalFormatting sqref="U201">
    <cfRule type="expression" dxfId="2198" priority="1139">
      <formula>U201&lt;=U148</formula>
    </cfRule>
    <cfRule type="expression" dxfId="2197" priority="1140">
      <formula>U201&gt;=U148</formula>
    </cfRule>
  </conditionalFormatting>
  <conditionalFormatting sqref="U200">
    <cfRule type="expression" dxfId="2196" priority="1137">
      <formula>U200&lt;=U148</formula>
    </cfRule>
    <cfRule type="expression" dxfId="2195" priority="1138">
      <formula>U200&gt;=U148</formula>
    </cfRule>
  </conditionalFormatting>
  <conditionalFormatting sqref="U199">
    <cfRule type="expression" dxfId="2194" priority="1135">
      <formula>U199&lt;=U148</formula>
    </cfRule>
    <cfRule type="expression" dxfId="2193" priority="1136">
      <formula>U199&gt;=U148</formula>
    </cfRule>
  </conditionalFormatting>
  <conditionalFormatting sqref="U198">
    <cfRule type="expression" dxfId="2192" priority="1133">
      <formula>U198&lt;=U148</formula>
    </cfRule>
    <cfRule type="expression" dxfId="2191" priority="1134">
      <formula>U198&gt;=U148</formula>
    </cfRule>
  </conditionalFormatting>
  <conditionalFormatting sqref="U197">
    <cfRule type="expression" dxfId="2190" priority="1131">
      <formula>U197&lt;=U148</formula>
    </cfRule>
    <cfRule type="expression" dxfId="2189" priority="1132">
      <formula>U197&gt;=U148</formula>
    </cfRule>
  </conditionalFormatting>
  <conditionalFormatting sqref="U196">
    <cfRule type="expression" dxfId="2188" priority="1129">
      <formula>U196&lt;=U148</formula>
    </cfRule>
    <cfRule type="expression" dxfId="2187" priority="1130">
      <formula>U196&gt;=U148</formula>
    </cfRule>
  </conditionalFormatting>
  <conditionalFormatting sqref="U195">
    <cfRule type="expression" dxfId="2186" priority="1127">
      <formula>U195&lt;=U148</formula>
    </cfRule>
    <cfRule type="expression" dxfId="2185" priority="1128">
      <formula>U195&gt;=U148</formula>
    </cfRule>
  </conditionalFormatting>
  <conditionalFormatting sqref="U194 U205">
    <cfRule type="expression" dxfId="2184" priority="1125">
      <formula>U194&lt;=U148</formula>
    </cfRule>
    <cfRule type="expression" dxfId="2183" priority="1126">
      <formula>U194&gt;=U148</formula>
    </cfRule>
  </conditionalFormatting>
  <conditionalFormatting sqref="U192:U193 U203:U204">
    <cfRule type="expression" dxfId="2182" priority="1123">
      <formula>U192&lt;=U147</formula>
    </cfRule>
    <cfRule type="expression" dxfId="2181" priority="1124">
      <formula>U192&gt;=U147</formula>
    </cfRule>
  </conditionalFormatting>
  <conditionalFormatting sqref="U191 U202">
    <cfRule type="expression" dxfId="2180" priority="1121">
      <formula>U191&lt;=U147</formula>
    </cfRule>
    <cfRule type="expression" dxfId="2179" priority="1122">
      <formula>U191&gt;=U147</formula>
    </cfRule>
  </conditionalFormatting>
  <conditionalFormatting sqref="U7:U152">
    <cfRule type="expression" dxfId="2178" priority="1119">
      <formula>U7&lt;=U6</formula>
    </cfRule>
    <cfRule type="expression" dxfId="2177" priority="1120">
      <formula>U7&gt;=U6</formula>
    </cfRule>
  </conditionalFormatting>
  <conditionalFormatting sqref="U7:U205">
    <cfRule type="expression" dxfId="2176" priority="1117">
      <formula>U7&lt;=U6</formula>
    </cfRule>
    <cfRule type="expression" dxfId="2175" priority="1118">
      <formula>U7&gt;=U6</formula>
    </cfRule>
  </conditionalFormatting>
  <conditionalFormatting sqref="U145:U146">
    <cfRule type="expression" dxfId="2174" priority="1115">
      <formula>U145&lt;=U127</formula>
    </cfRule>
    <cfRule type="expression" dxfId="2173" priority="1116">
      <formula>U145&gt;=U127</formula>
    </cfRule>
  </conditionalFormatting>
  <conditionalFormatting sqref="U141:U153 U129:U130">
    <cfRule type="expression" dxfId="2172" priority="1113">
      <formula>U129&lt;=U127</formula>
    </cfRule>
    <cfRule type="expression" dxfId="2171" priority="1114">
      <formula>U129&gt;=U127</formula>
    </cfRule>
  </conditionalFormatting>
  <conditionalFormatting sqref="U138:U153">
    <cfRule type="expression" dxfId="2170" priority="1111">
      <formula>U138&lt;=U127</formula>
    </cfRule>
    <cfRule type="expression" dxfId="2169" priority="1112">
      <formula>U138&gt;=U127</formula>
    </cfRule>
  </conditionalFormatting>
  <conditionalFormatting sqref="U138">
    <cfRule type="expression" dxfId="2168" priority="1109">
      <formula>U138&lt;=U128</formula>
    </cfRule>
    <cfRule type="expression" dxfId="2167" priority="1110">
      <formula>U138&gt;=U128</formula>
    </cfRule>
  </conditionalFormatting>
  <conditionalFormatting sqref="U137:U153">
    <cfRule type="expression" dxfId="2166" priority="1107">
      <formula>U137&lt;=U128</formula>
    </cfRule>
    <cfRule type="expression" dxfId="2165" priority="1108">
      <formula>U137&gt;=U128</formula>
    </cfRule>
  </conditionalFormatting>
  <conditionalFormatting sqref="U136">
    <cfRule type="expression" dxfId="2164" priority="1105">
      <formula>U136&lt;=U128</formula>
    </cfRule>
    <cfRule type="expression" dxfId="2163" priority="1106">
      <formula>U136&gt;=U128</formula>
    </cfRule>
  </conditionalFormatting>
  <conditionalFormatting sqref="U135">
    <cfRule type="expression" dxfId="2162" priority="1103">
      <formula>U135&lt;=U128</formula>
    </cfRule>
    <cfRule type="expression" dxfId="2161" priority="1104">
      <formula>U135&gt;=U128</formula>
    </cfRule>
  </conditionalFormatting>
  <conditionalFormatting sqref="U134:U148">
    <cfRule type="expression" dxfId="2160" priority="1101">
      <formula>U134&lt;=U128</formula>
    </cfRule>
    <cfRule type="expression" dxfId="2159" priority="1102">
      <formula>U134&gt;=U128</formula>
    </cfRule>
  </conditionalFormatting>
  <conditionalFormatting sqref="U133:U148">
    <cfRule type="expression" dxfId="2158" priority="1099">
      <formula>U133&lt;=U128</formula>
    </cfRule>
    <cfRule type="expression" dxfId="2157" priority="1100">
      <formula>U133&gt;=U128</formula>
    </cfRule>
  </conditionalFormatting>
  <conditionalFormatting sqref="U132">
    <cfRule type="expression" dxfId="2156" priority="1097">
      <formula>U132&lt;=U128</formula>
    </cfRule>
    <cfRule type="expression" dxfId="2155" priority="1098">
      <formula>U132&gt;=U128</formula>
    </cfRule>
  </conditionalFormatting>
  <conditionalFormatting sqref="U131">
    <cfRule type="expression" dxfId="2154" priority="1095">
      <formula>U131&lt;=U128</formula>
    </cfRule>
    <cfRule type="expression" dxfId="2153" priority="1096">
      <formula>U131&gt;=U128</formula>
    </cfRule>
  </conditionalFormatting>
  <conditionalFormatting sqref="U141:U153">
    <cfRule type="expression" dxfId="2152" priority="1093">
      <formula>U141&lt;=U129</formula>
    </cfRule>
    <cfRule type="expression" dxfId="2151" priority="1094">
      <formula>U141&gt;=U129</formula>
    </cfRule>
  </conditionalFormatting>
  <conditionalFormatting sqref="U147:U148">
    <cfRule type="expression" dxfId="2150" priority="1091">
      <formula>U147&lt;=U128</formula>
    </cfRule>
    <cfRule type="expression" dxfId="2149" priority="1092">
      <formula>U147&gt;=U128</formula>
    </cfRule>
  </conditionalFormatting>
  <conditionalFormatting sqref="U164">
    <cfRule type="expression" dxfId="2148" priority="1089">
      <formula>U164&lt;=U130</formula>
    </cfRule>
    <cfRule type="expression" dxfId="2147" priority="1090">
      <formula>U164&gt;=U130</formula>
    </cfRule>
  </conditionalFormatting>
  <conditionalFormatting sqref="U154">
    <cfRule type="expression" dxfId="2146" priority="1087">
      <formula>U154&lt;=U129</formula>
    </cfRule>
    <cfRule type="expression" dxfId="2145" priority="1088">
      <formula>U154&gt;=U129</formula>
    </cfRule>
  </conditionalFormatting>
  <conditionalFormatting sqref="U153">
    <cfRule type="expression" dxfId="2144" priority="1085">
      <formula>U153&lt;=U129</formula>
    </cfRule>
    <cfRule type="expression" dxfId="2143" priority="1086">
      <formula>U153&gt;=U129</formula>
    </cfRule>
  </conditionalFormatting>
  <conditionalFormatting sqref="U152">
    <cfRule type="expression" dxfId="2142" priority="1083">
      <formula>U152&lt;=U129</formula>
    </cfRule>
    <cfRule type="expression" dxfId="2141" priority="1084">
      <formula>U152&gt;=U129</formula>
    </cfRule>
  </conditionalFormatting>
  <conditionalFormatting sqref="U151">
    <cfRule type="expression" dxfId="2140" priority="1081">
      <formula>U151&lt;=U129</formula>
    </cfRule>
    <cfRule type="expression" dxfId="2139" priority="1082">
      <formula>U151&gt;=U129</formula>
    </cfRule>
  </conditionalFormatting>
  <conditionalFormatting sqref="U150">
    <cfRule type="expression" dxfId="2138" priority="1079">
      <formula>U150&lt;=U129</formula>
    </cfRule>
    <cfRule type="expression" dxfId="2137" priority="1080">
      <formula>U150&gt;=U129</formula>
    </cfRule>
  </conditionalFormatting>
  <conditionalFormatting sqref="U149">
    <cfRule type="expression" dxfId="2136" priority="1077">
      <formula>U149&lt;=U129</formula>
    </cfRule>
    <cfRule type="expression" dxfId="2135" priority="1078">
      <formula>U149&gt;=U129</formula>
    </cfRule>
  </conditionalFormatting>
  <conditionalFormatting sqref="U166">
    <cfRule type="expression" dxfId="2134" priority="1075">
      <formula>U166&lt;=U130</formula>
    </cfRule>
    <cfRule type="expression" dxfId="2133" priority="1076">
      <formula>U166&gt;=U130</formula>
    </cfRule>
  </conditionalFormatting>
  <conditionalFormatting sqref="U165">
    <cfRule type="expression" dxfId="2132" priority="1073">
      <formula>U165&lt;=U130</formula>
    </cfRule>
    <cfRule type="expression" dxfId="2131" priority="1074">
      <formula>U165&gt;=U130</formula>
    </cfRule>
  </conditionalFormatting>
  <conditionalFormatting sqref="U187:U188">
    <cfRule type="expression" dxfId="2130" priority="1071">
      <formula>U187&lt;=U131</formula>
    </cfRule>
    <cfRule type="expression" dxfId="2129" priority="1072">
      <formula>U187&gt;=U131</formula>
    </cfRule>
  </conditionalFormatting>
  <conditionalFormatting sqref="U163">
    <cfRule type="expression" dxfId="2128" priority="1069">
      <formula>U163&lt;=U130</formula>
    </cfRule>
    <cfRule type="expression" dxfId="2127" priority="1070">
      <formula>U163&gt;=U130</formula>
    </cfRule>
  </conditionalFormatting>
  <conditionalFormatting sqref="U162">
    <cfRule type="expression" dxfId="2126" priority="1067">
      <formula>U162&lt;=U130</formula>
    </cfRule>
    <cfRule type="expression" dxfId="2125" priority="1068">
      <formula>U162&gt;=U130</formula>
    </cfRule>
  </conditionalFormatting>
  <conditionalFormatting sqref="U161">
    <cfRule type="expression" dxfId="2124" priority="1065">
      <formula>U161&lt;=U130</formula>
    </cfRule>
    <cfRule type="expression" dxfId="2123" priority="1066">
      <formula>U161&gt;=U130</formula>
    </cfRule>
  </conditionalFormatting>
  <conditionalFormatting sqref="U160">
    <cfRule type="expression" dxfId="2122" priority="1063">
      <formula>U160&lt;=U130</formula>
    </cfRule>
    <cfRule type="expression" dxfId="2121" priority="1064">
      <formula>U160&gt;=U130</formula>
    </cfRule>
  </conditionalFormatting>
  <conditionalFormatting sqref="U159">
    <cfRule type="expression" dxfId="2120" priority="1061">
      <formula>U159&lt;=U130</formula>
    </cfRule>
    <cfRule type="expression" dxfId="2119" priority="1062">
      <formula>U159&gt;=U130</formula>
    </cfRule>
  </conditionalFormatting>
  <conditionalFormatting sqref="U173">
    <cfRule type="expression" dxfId="2118" priority="1059">
      <formula>U173&lt;=U130</formula>
    </cfRule>
    <cfRule type="expression" dxfId="2117" priority="1060">
      <formula>U173&gt;=U130</formula>
    </cfRule>
  </conditionalFormatting>
  <conditionalFormatting sqref="U158">
    <cfRule type="expression" dxfId="2116" priority="1057">
      <formula>U158&lt;=U130</formula>
    </cfRule>
    <cfRule type="expression" dxfId="2115" priority="1058">
      <formula>U158&gt;=U130</formula>
    </cfRule>
  </conditionalFormatting>
  <conditionalFormatting sqref="U172">
    <cfRule type="expression" dxfId="2114" priority="1055">
      <formula>U172&lt;=U130</formula>
    </cfRule>
    <cfRule type="expression" dxfId="2113" priority="1056">
      <formula>U172&gt;=U130</formula>
    </cfRule>
  </conditionalFormatting>
  <conditionalFormatting sqref="U157">
    <cfRule type="expression" dxfId="2112" priority="1053">
      <formula>U157&lt;=U130</formula>
    </cfRule>
    <cfRule type="expression" dxfId="2111" priority="1054">
      <formula>U157&gt;=U130</formula>
    </cfRule>
  </conditionalFormatting>
  <conditionalFormatting sqref="U171">
    <cfRule type="expression" dxfId="2110" priority="1051">
      <formula>U171&lt;=U130</formula>
    </cfRule>
    <cfRule type="expression" dxfId="2109" priority="1052">
      <formula>U171&gt;=U130</formula>
    </cfRule>
  </conditionalFormatting>
  <conditionalFormatting sqref="U155:U156">
    <cfRule type="expression" dxfId="2108" priority="1049">
      <formula>U155&lt;=U129</formula>
    </cfRule>
    <cfRule type="expression" dxfId="2107" priority="1050">
      <formula>U155&gt;=U129</formula>
    </cfRule>
  </conditionalFormatting>
  <conditionalFormatting sqref="U170">
    <cfRule type="expression" dxfId="2106" priority="1047">
      <formula>U170&lt;=U130</formula>
    </cfRule>
    <cfRule type="expression" dxfId="2105" priority="1048">
      <formula>U170&gt;=U130</formula>
    </cfRule>
  </conditionalFormatting>
  <conditionalFormatting sqref="U169">
    <cfRule type="expression" dxfId="2104" priority="1045">
      <formula>U169&lt;=U130</formula>
    </cfRule>
    <cfRule type="expression" dxfId="2103" priority="1046">
      <formula>U169&gt;=U130</formula>
    </cfRule>
  </conditionalFormatting>
  <conditionalFormatting sqref="U168">
    <cfRule type="expression" dxfId="2102" priority="1043">
      <formula>U168&lt;=U130</formula>
    </cfRule>
    <cfRule type="expression" dxfId="2101" priority="1044">
      <formula>U168&gt;=U130</formula>
    </cfRule>
  </conditionalFormatting>
  <conditionalFormatting sqref="U167">
    <cfRule type="expression" dxfId="2100" priority="1041">
      <formula>U167&lt;=U130</formula>
    </cfRule>
    <cfRule type="expression" dxfId="2099" priority="1042">
      <formula>U167&gt;=U130</formula>
    </cfRule>
  </conditionalFormatting>
  <conditionalFormatting sqref="U186">
    <cfRule type="expression" dxfId="2098" priority="1039">
      <formula>U186&lt;=U131</formula>
    </cfRule>
    <cfRule type="expression" dxfId="2097" priority="1040">
      <formula>U186&gt;=U131</formula>
    </cfRule>
  </conditionalFormatting>
  <conditionalFormatting sqref="U185">
    <cfRule type="expression" dxfId="2096" priority="1037">
      <formula>U185&lt;=U131</formula>
    </cfRule>
    <cfRule type="expression" dxfId="2095" priority="1038">
      <formula>U185&gt;=U131</formula>
    </cfRule>
  </conditionalFormatting>
  <conditionalFormatting sqref="U184">
    <cfRule type="expression" dxfId="2094" priority="1035">
      <formula>U184&lt;=U131</formula>
    </cfRule>
    <cfRule type="expression" dxfId="2093" priority="1036">
      <formula>U184&gt;=U131</formula>
    </cfRule>
  </conditionalFormatting>
  <conditionalFormatting sqref="U183">
    <cfRule type="expression" dxfId="2092" priority="1033">
      <formula>U183&lt;=U131</formula>
    </cfRule>
    <cfRule type="expression" dxfId="2091" priority="1034">
      <formula>U183&gt;=U131</formula>
    </cfRule>
  </conditionalFormatting>
  <conditionalFormatting sqref="U182">
    <cfRule type="expression" dxfId="2090" priority="1031">
      <formula>U182&lt;=U131</formula>
    </cfRule>
    <cfRule type="expression" dxfId="2089" priority="1032">
      <formula>U182&gt;=U131</formula>
    </cfRule>
  </conditionalFormatting>
  <conditionalFormatting sqref="U181">
    <cfRule type="expression" dxfId="2088" priority="1029">
      <formula>U181&lt;=U131</formula>
    </cfRule>
    <cfRule type="expression" dxfId="2087" priority="1030">
      <formula>U181&gt;=U131</formula>
    </cfRule>
  </conditionalFormatting>
  <conditionalFormatting sqref="U180">
    <cfRule type="expression" dxfId="2086" priority="1027">
      <formula>U180&lt;=U131</formula>
    </cfRule>
    <cfRule type="expression" dxfId="2085" priority="1028">
      <formula>U180&gt;=U131</formula>
    </cfRule>
  </conditionalFormatting>
  <conditionalFormatting sqref="U179">
    <cfRule type="expression" dxfId="2084" priority="1025">
      <formula>U179&lt;=U131</formula>
    </cfRule>
    <cfRule type="expression" dxfId="2083" priority="1026">
      <formula>U179&gt;=U131</formula>
    </cfRule>
  </conditionalFormatting>
  <conditionalFormatting sqref="U178">
    <cfRule type="expression" dxfId="2082" priority="1023">
      <formula>U178&lt;=U131</formula>
    </cfRule>
    <cfRule type="expression" dxfId="2081" priority="1024">
      <formula>U178&gt;=U131</formula>
    </cfRule>
  </conditionalFormatting>
  <conditionalFormatting sqref="U177">
    <cfRule type="expression" dxfId="2080" priority="1021">
      <formula>U177&lt;=U131</formula>
    </cfRule>
    <cfRule type="expression" dxfId="2079" priority="1022">
      <formula>U177&gt;=U131</formula>
    </cfRule>
  </conditionalFormatting>
  <conditionalFormatting sqref="U176">
    <cfRule type="expression" dxfId="2078" priority="1019">
      <formula>U176&lt;=U131</formula>
    </cfRule>
    <cfRule type="expression" dxfId="2077" priority="1020">
      <formula>U176&gt;=U131</formula>
    </cfRule>
  </conditionalFormatting>
  <conditionalFormatting sqref="U174:U175">
    <cfRule type="expression" dxfId="2076" priority="1017">
      <formula>U174&lt;=U130</formula>
    </cfRule>
    <cfRule type="expression" dxfId="2075" priority="1018">
      <formula>U174&gt;=U130</formula>
    </cfRule>
  </conditionalFormatting>
  <conditionalFormatting sqref="U197">
    <cfRule type="expression" dxfId="2074" priority="1015">
      <formula>U197&lt;=U133</formula>
    </cfRule>
    <cfRule type="expression" dxfId="2073" priority="1016">
      <formula>U197&gt;=U133</formula>
    </cfRule>
  </conditionalFormatting>
  <conditionalFormatting sqref="U191">
    <cfRule type="expression" dxfId="2072" priority="1013">
      <formula>U191&lt;=U132</formula>
    </cfRule>
    <cfRule type="expression" dxfId="2071" priority="1014">
      <formula>U191&gt;=U132</formula>
    </cfRule>
  </conditionalFormatting>
  <conditionalFormatting sqref="U190">
    <cfRule type="expression" dxfId="2070" priority="1011">
      <formula>U190&lt;=U132</formula>
    </cfRule>
    <cfRule type="expression" dxfId="2069" priority="1012">
      <formula>U190&gt;=U132</formula>
    </cfRule>
  </conditionalFormatting>
  <conditionalFormatting sqref="U189">
    <cfRule type="expression" dxfId="2068" priority="1009">
      <formula>U189&lt;=U132</formula>
    </cfRule>
    <cfRule type="expression" dxfId="2067" priority="1010">
      <formula>U189&gt;=U132</formula>
    </cfRule>
  </conditionalFormatting>
  <conditionalFormatting sqref="U203:U204">
    <cfRule type="expression" dxfId="2066" priority="1007">
      <formula>U203&lt;=U133</formula>
    </cfRule>
    <cfRule type="expression" dxfId="2065" priority="1008">
      <formula>U203&gt;=U133</formula>
    </cfRule>
  </conditionalFormatting>
  <conditionalFormatting sqref="U202">
    <cfRule type="expression" dxfId="2064" priority="1005">
      <formula>U202&lt;=U133</formula>
    </cfRule>
    <cfRule type="expression" dxfId="2063" priority="1006">
      <formula>U202&gt;=U133</formula>
    </cfRule>
  </conditionalFormatting>
  <conditionalFormatting sqref="U201">
    <cfRule type="expression" dxfId="2062" priority="1003">
      <formula>U201&lt;=U133</formula>
    </cfRule>
    <cfRule type="expression" dxfId="2061" priority="1004">
      <formula>U201&gt;=U133</formula>
    </cfRule>
  </conditionalFormatting>
  <conditionalFormatting sqref="U200">
    <cfRule type="expression" dxfId="2060" priority="1001">
      <formula>U200&lt;=U133</formula>
    </cfRule>
    <cfRule type="expression" dxfId="2059" priority="1002">
      <formula>U200&gt;=U133</formula>
    </cfRule>
  </conditionalFormatting>
  <conditionalFormatting sqref="U199">
    <cfRule type="expression" dxfId="2058" priority="999">
      <formula>U199&lt;=U133</formula>
    </cfRule>
    <cfRule type="expression" dxfId="2057" priority="1000">
      <formula>U199&gt;=U133</formula>
    </cfRule>
  </conditionalFormatting>
  <conditionalFormatting sqref="U198">
    <cfRule type="expression" dxfId="2056" priority="997">
      <formula>U198&lt;=U133</formula>
    </cfRule>
    <cfRule type="expression" dxfId="2055" priority="998">
      <formula>U198&gt;=U133</formula>
    </cfRule>
  </conditionalFormatting>
  <conditionalFormatting sqref="U196">
    <cfRule type="expression" dxfId="2054" priority="995">
      <formula>U196&lt;=U133</formula>
    </cfRule>
    <cfRule type="expression" dxfId="2053" priority="996">
      <formula>U196&gt;=U133</formula>
    </cfRule>
  </conditionalFormatting>
  <conditionalFormatting sqref="U194">
    <cfRule type="expression" dxfId="2052" priority="993">
      <formula>U194&lt;=U133</formula>
    </cfRule>
    <cfRule type="expression" dxfId="2051" priority="994">
      <formula>U194&gt;=U133</formula>
    </cfRule>
  </conditionalFormatting>
  <conditionalFormatting sqref="U195">
    <cfRule type="expression" dxfId="2050" priority="991">
      <formula>U195&lt;=U133</formula>
    </cfRule>
    <cfRule type="expression" dxfId="2049" priority="992">
      <formula>U195&gt;=U133</formula>
    </cfRule>
  </conditionalFormatting>
  <conditionalFormatting sqref="U192:U193">
    <cfRule type="expression" dxfId="2048" priority="989">
      <formula>U192&lt;=U132</formula>
    </cfRule>
    <cfRule type="expression" dxfId="2047" priority="990">
      <formula>U192&gt;=U132</formula>
    </cfRule>
  </conditionalFormatting>
  <conditionalFormatting sqref="U195">
    <cfRule type="expression" dxfId="2046" priority="987">
      <formula>U195&lt;=U134</formula>
    </cfRule>
    <cfRule type="expression" dxfId="2045" priority="988">
      <formula>U195&gt;=U134</formula>
    </cfRule>
  </conditionalFormatting>
  <conditionalFormatting sqref="U194">
    <cfRule type="expression" dxfId="2044" priority="985">
      <formula>U194&lt;=U134</formula>
    </cfRule>
    <cfRule type="expression" dxfId="2043" priority="986">
      <formula>U194&gt;=U134</formula>
    </cfRule>
  </conditionalFormatting>
  <conditionalFormatting sqref="U192">
    <cfRule type="expression" dxfId="2042" priority="983">
      <formula>U192&lt;=U133</formula>
    </cfRule>
    <cfRule type="expression" dxfId="2041" priority="984">
      <formula>U192&gt;=U133</formula>
    </cfRule>
  </conditionalFormatting>
  <conditionalFormatting sqref="U205">
    <cfRule type="expression" dxfId="2040" priority="981">
      <formula>U205&lt;=U134</formula>
    </cfRule>
    <cfRule type="expression" dxfId="2039" priority="982">
      <formula>U205&gt;=U134</formula>
    </cfRule>
  </conditionalFormatting>
  <conditionalFormatting sqref="W144">
    <cfRule type="expression" dxfId="2038" priority="979">
      <formula>W144&lt;=W143</formula>
    </cfRule>
    <cfRule type="expression" dxfId="2037" priority="980">
      <formula>W144&gt;=W143</formula>
    </cfRule>
  </conditionalFormatting>
  <conditionalFormatting sqref="W173 W163">
    <cfRule type="expression" dxfId="2036" priority="977">
      <formula>W163&lt;=W145</formula>
    </cfRule>
    <cfRule type="expression" dxfId="2035" priority="978">
      <formula>W163&gt;=W145</formula>
    </cfRule>
  </conditionalFormatting>
  <conditionalFormatting sqref="W134">
    <cfRule type="expression" dxfId="2034" priority="975">
      <formula>W134&lt;=W125</formula>
    </cfRule>
    <cfRule type="expression" dxfId="2033" priority="976">
      <formula>W134&gt;=W125</formula>
    </cfRule>
  </conditionalFormatting>
  <conditionalFormatting sqref="W164 W174:W175">
    <cfRule type="expression" dxfId="2032" priority="973">
      <formula>W164&lt;=W145</formula>
    </cfRule>
    <cfRule type="expression" dxfId="2031" priority="974">
      <formula>W164&gt;=W145</formula>
    </cfRule>
  </conditionalFormatting>
  <conditionalFormatting sqref="W180 W191">
    <cfRule type="expression" dxfId="2030" priority="971">
      <formula>W180&lt;=W146</formula>
    </cfRule>
    <cfRule type="expression" dxfId="2029" priority="972">
      <formula>W180&gt;=W146</formula>
    </cfRule>
  </conditionalFormatting>
  <conditionalFormatting sqref="W170 W181">
    <cfRule type="expression" dxfId="2028" priority="969">
      <formula>W170&lt;=W145</formula>
    </cfRule>
    <cfRule type="expression" dxfId="2027" priority="970">
      <formula>W170&gt;=W145</formula>
    </cfRule>
  </conditionalFormatting>
  <conditionalFormatting sqref="W169 W180">
    <cfRule type="expression" dxfId="2026" priority="967">
      <formula>W169&lt;=W145</formula>
    </cfRule>
    <cfRule type="expression" dxfId="2025" priority="968">
      <formula>W169&gt;=W145</formula>
    </cfRule>
  </conditionalFormatting>
  <conditionalFormatting sqref="W168 W179">
    <cfRule type="expression" dxfId="2024" priority="965">
      <formula>W168&lt;=W145</formula>
    </cfRule>
    <cfRule type="expression" dxfId="2023" priority="966">
      <formula>W168&gt;=W145</formula>
    </cfRule>
  </conditionalFormatting>
  <conditionalFormatting sqref="W167 W178">
    <cfRule type="expression" dxfId="2022" priority="963">
      <formula>W167&lt;=W145</formula>
    </cfRule>
    <cfRule type="expression" dxfId="2021" priority="964">
      <formula>W167&gt;=W145</formula>
    </cfRule>
  </conditionalFormatting>
  <conditionalFormatting sqref="W166 W177">
    <cfRule type="expression" dxfId="2020" priority="961">
      <formula>W166&lt;=W145</formula>
    </cfRule>
    <cfRule type="expression" dxfId="2019" priority="962">
      <formula>W166&gt;=W145</formula>
    </cfRule>
  </conditionalFormatting>
  <conditionalFormatting sqref="W165 W176">
    <cfRule type="expression" dxfId="2018" priority="959">
      <formula>W165&lt;=W145</formula>
    </cfRule>
    <cfRule type="expression" dxfId="2017" priority="960">
      <formula>W165&gt;=W145</formula>
    </cfRule>
  </conditionalFormatting>
  <conditionalFormatting sqref="W182 W194">
    <cfRule type="expression" dxfId="2016" priority="957">
      <formula>W182&lt;=W146</formula>
    </cfRule>
    <cfRule type="expression" dxfId="2015" priority="958">
      <formula>W182&gt;=W146</formula>
    </cfRule>
  </conditionalFormatting>
  <conditionalFormatting sqref="W181 W192:W193">
    <cfRule type="expression" dxfId="2014" priority="955">
      <formula>W181&lt;=W146</formula>
    </cfRule>
    <cfRule type="expression" dxfId="2013" priority="956">
      <formula>W181&gt;=W146</formula>
    </cfRule>
  </conditionalFormatting>
  <conditionalFormatting sqref="W205">
    <cfRule type="expression" dxfId="2012" priority="953">
      <formula>W205&lt;=W149</formula>
    </cfRule>
    <cfRule type="expression" dxfId="2011" priority="954">
      <formula>W205&gt;=W149</formula>
    </cfRule>
  </conditionalFormatting>
  <conditionalFormatting sqref="W179 W190">
    <cfRule type="expression" dxfId="2010" priority="951">
      <formula>W179&lt;=W146</formula>
    </cfRule>
    <cfRule type="expression" dxfId="2009" priority="952">
      <formula>W179&gt;=W146</formula>
    </cfRule>
  </conditionalFormatting>
  <conditionalFormatting sqref="W178 W189">
    <cfRule type="expression" dxfId="2008" priority="949">
      <formula>W178&lt;=W146</formula>
    </cfRule>
    <cfRule type="expression" dxfId="2007" priority="950">
      <formula>W178&gt;=W146</formula>
    </cfRule>
  </conditionalFormatting>
  <conditionalFormatting sqref="W177 W187:W188">
    <cfRule type="expression" dxfId="2006" priority="947">
      <formula>W177&lt;=W146</formula>
    </cfRule>
    <cfRule type="expression" dxfId="2005" priority="948">
      <formula>W177&gt;=W146</formula>
    </cfRule>
  </conditionalFormatting>
  <conditionalFormatting sqref="W176 W186">
    <cfRule type="expression" dxfId="2004" priority="945">
      <formula>W176&lt;=W146</formula>
    </cfRule>
    <cfRule type="expression" dxfId="2003" priority="946">
      <formula>W176&gt;=W146</formula>
    </cfRule>
  </conditionalFormatting>
  <conditionalFormatting sqref="W174:W175 W185">
    <cfRule type="expression" dxfId="2002" priority="943">
      <formula>W174&lt;=W145</formula>
    </cfRule>
    <cfRule type="expression" dxfId="2001" priority="944">
      <formula>W174&gt;=W145</formula>
    </cfRule>
  </conditionalFormatting>
  <conditionalFormatting sqref="W190 W201">
    <cfRule type="expression" dxfId="2000" priority="941">
      <formula>W190&lt;=W147</formula>
    </cfRule>
    <cfRule type="expression" dxfId="1999" priority="942">
      <formula>W190&gt;=W147</formula>
    </cfRule>
  </conditionalFormatting>
  <conditionalFormatting sqref="W173 W184">
    <cfRule type="expression" dxfId="1998" priority="939">
      <formula>W173&lt;=W145</formula>
    </cfRule>
    <cfRule type="expression" dxfId="1997" priority="940">
      <formula>W173&gt;=W145</formula>
    </cfRule>
  </conditionalFormatting>
  <conditionalFormatting sqref="W189 W200">
    <cfRule type="expression" dxfId="1996" priority="937">
      <formula>W189&lt;=W147</formula>
    </cfRule>
    <cfRule type="expression" dxfId="1995" priority="938">
      <formula>W189&gt;=W147</formula>
    </cfRule>
  </conditionalFormatting>
  <conditionalFormatting sqref="W172 W183">
    <cfRule type="expression" dxfId="1994" priority="935">
      <formula>W172&lt;=W145</formula>
    </cfRule>
    <cfRule type="expression" dxfId="1993" priority="936">
      <formula>W172&gt;=W145</formula>
    </cfRule>
  </conditionalFormatting>
  <conditionalFormatting sqref="W187:W188 W199">
    <cfRule type="expression" dxfId="1992" priority="933">
      <formula>W187&lt;=W146</formula>
    </cfRule>
    <cfRule type="expression" dxfId="1991" priority="934">
      <formula>W187&gt;=W146</formula>
    </cfRule>
  </conditionalFormatting>
  <conditionalFormatting sqref="W171 W182">
    <cfRule type="expression" dxfId="1990" priority="931">
      <formula>W171&lt;=W145</formula>
    </cfRule>
    <cfRule type="expression" dxfId="1989" priority="932">
      <formula>W171&gt;=W145</formula>
    </cfRule>
  </conditionalFormatting>
  <conditionalFormatting sqref="W186 W198">
    <cfRule type="expression" dxfId="1988" priority="929">
      <formula>W186&lt;=W146</formula>
    </cfRule>
    <cfRule type="expression" dxfId="1987" priority="930">
      <formula>W186&gt;=W146</formula>
    </cfRule>
  </conditionalFormatting>
  <conditionalFormatting sqref="W185 W197">
    <cfRule type="expression" dxfId="1986" priority="927">
      <formula>W185&lt;=W146</formula>
    </cfRule>
    <cfRule type="expression" dxfId="1985" priority="928">
      <formula>W185&gt;=W146</formula>
    </cfRule>
  </conditionalFormatting>
  <conditionalFormatting sqref="W184 W196">
    <cfRule type="expression" dxfId="1984" priority="925">
      <formula>W184&lt;=W146</formula>
    </cfRule>
    <cfRule type="expression" dxfId="1983" priority="926">
      <formula>W184&gt;=W146</formula>
    </cfRule>
  </conditionalFormatting>
  <conditionalFormatting sqref="W183 W195">
    <cfRule type="expression" dxfId="1982" priority="923">
      <formula>W183&lt;=W146</formula>
    </cfRule>
    <cfRule type="expression" dxfId="1981" priority="924">
      <formula>W183&gt;=W146</formula>
    </cfRule>
  </conditionalFormatting>
  <conditionalFormatting sqref="W172 W162">
    <cfRule type="expression" dxfId="1980" priority="921">
      <formula>W162&lt;=W145</formula>
    </cfRule>
    <cfRule type="expression" dxfId="1979" priority="922">
      <formula>W162&gt;=W145</formula>
    </cfRule>
  </conditionalFormatting>
  <conditionalFormatting sqref="W171 W161">
    <cfRule type="expression" dxfId="1978" priority="919">
      <formula>W161&lt;=W145</formula>
    </cfRule>
    <cfRule type="expression" dxfId="1977" priority="920">
      <formula>W161&gt;=W145</formula>
    </cfRule>
  </conditionalFormatting>
  <conditionalFormatting sqref="W170 W160">
    <cfRule type="expression" dxfId="1976" priority="917">
      <formula>W160&lt;=W145</formula>
    </cfRule>
    <cfRule type="expression" dxfId="1975" priority="918">
      <formula>W160&gt;=W145</formula>
    </cfRule>
  </conditionalFormatting>
  <conditionalFormatting sqref="W169 W159">
    <cfRule type="expression" dxfId="1974" priority="915">
      <formula>W159&lt;=W145</formula>
    </cfRule>
    <cfRule type="expression" dxfId="1973" priority="916">
      <formula>W159&gt;=W145</formula>
    </cfRule>
  </conditionalFormatting>
  <conditionalFormatting sqref="W168 W158">
    <cfRule type="expression" dxfId="1972" priority="913">
      <formula>W158&lt;=W145</formula>
    </cfRule>
    <cfRule type="expression" dxfId="1971" priority="914">
      <formula>W158&gt;=W145</formula>
    </cfRule>
  </conditionalFormatting>
  <conditionalFormatting sqref="W203:W204">
    <cfRule type="expression" dxfId="1970" priority="911">
      <formula>W203&lt;=W148</formula>
    </cfRule>
    <cfRule type="expression" dxfId="1969" priority="912">
      <formula>W203&gt;=W148</formula>
    </cfRule>
  </conditionalFormatting>
  <conditionalFormatting sqref="W202">
    <cfRule type="expression" dxfId="1968" priority="909">
      <formula>W202&lt;=W148</formula>
    </cfRule>
    <cfRule type="expression" dxfId="1967" priority="910">
      <formula>W202&gt;=W148</formula>
    </cfRule>
  </conditionalFormatting>
  <conditionalFormatting sqref="W201">
    <cfRule type="expression" dxfId="1966" priority="907">
      <formula>W201&lt;=W148</formula>
    </cfRule>
    <cfRule type="expression" dxfId="1965" priority="908">
      <formula>W201&gt;=W148</formula>
    </cfRule>
  </conditionalFormatting>
  <conditionalFormatting sqref="W200">
    <cfRule type="expression" dxfId="1964" priority="905">
      <formula>W200&lt;=W148</formula>
    </cfRule>
    <cfRule type="expression" dxfId="1963" priority="906">
      <formula>W200&gt;=W148</formula>
    </cfRule>
  </conditionalFormatting>
  <conditionalFormatting sqref="W199">
    <cfRule type="expression" dxfId="1962" priority="903">
      <formula>W199&lt;=W148</formula>
    </cfRule>
    <cfRule type="expression" dxfId="1961" priority="904">
      <formula>W199&gt;=W148</formula>
    </cfRule>
  </conditionalFormatting>
  <conditionalFormatting sqref="W198">
    <cfRule type="expression" dxfId="1960" priority="901">
      <formula>W198&lt;=W148</formula>
    </cfRule>
    <cfRule type="expression" dxfId="1959" priority="902">
      <formula>W198&gt;=W148</formula>
    </cfRule>
  </conditionalFormatting>
  <conditionalFormatting sqref="W197">
    <cfRule type="expression" dxfId="1958" priority="899">
      <formula>W197&lt;=W148</formula>
    </cfRule>
    <cfRule type="expression" dxfId="1957" priority="900">
      <formula>W197&gt;=W148</formula>
    </cfRule>
  </conditionalFormatting>
  <conditionalFormatting sqref="W196">
    <cfRule type="expression" dxfId="1956" priority="897">
      <formula>W196&lt;=W148</formula>
    </cfRule>
    <cfRule type="expression" dxfId="1955" priority="898">
      <formula>W196&gt;=W148</formula>
    </cfRule>
  </conditionalFormatting>
  <conditionalFormatting sqref="W195">
    <cfRule type="expression" dxfId="1954" priority="895">
      <formula>W195&lt;=W148</formula>
    </cfRule>
    <cfRule type="expression" dxfId="1953" priority="896">
      <formula>W195&gt;=W148</formula>
    </cfRule>
  </conditionalFormatting>
  <conditionalFormatting sqref="W194 W205">
    <cfRule type="expression" dxfId="1952" priority="893">
      <formula>W194&lt;=W148</formula>
    </cfRule>
    <cfRule type="expression" dxfId="1951" priority="894">
      <formula>W194&gt;=W148</formula>
    </cfRule>
  </conditionalFormatting>
  <conditionalFormatting sqref="W192:W193 W203:W204">
    <cfRule type="expression" dxfId="1950" priority="891">
      <formula>W192&lt;=W147</formula>
    </cfRule>
    <cfRule type="expression" dxfId="1949" priority="892">
      <formula>W192&gt;=W147</formula>
    </cfRule>
  </conditionalFormatting>
  <conditionalFormatting sqref="W191 W202">
    <cfRule type="expression" dxfId="1948" priority="889">
      <formula>W191&lt;=W147</formula>
    </cfRule>
    <cfRule type="expression" dxfId="1947" priority="890">
      <formula>W191&gt;=W147</formula>
    </cfRule>
  </conditionalFormatting>
  <conditionalFormatting sqref="W7:W152">
    <cfRule type="expression" dxfId="1946" priority="887">
      <formula>W7&lt;=W6</formula>
    </cfRule>
    <cfRule type="expression" dxfId="1945" priority="888">
      <formula>W7&gt;=W6</formula>
    </cfRule>
  </conditionalFormatting>
  <conditionalFormatting sqref="W7:W205">
    <cfRule type="expression" dxfId="1944" priority="885">
      <formula>W7&lt;=W6</formula>
    </cfRule>
    <cfRule type="expression" dxfId="1943" priority="886">
      <formula>W7&gt;=W6</formula>
    </cfRule>
  </conditionalFormatting>
  <conditionalFormatting sqref="W145:W146">
    <cfRule type="expression" dxfId="1942" priority="883">
      <formula>W145&lt;=W127</formula>
    </cfRule>
    <cfRule type="expression" dxfId="1941" priority="884">
      <formula>W145&gt;=W127</formula>
    </cfRule>
  </conditionalFormatting>
  <conditionalFormatting sqref="W141:W153 W129:W130">
    <cfRule type="expression" dxfId="1940" priority="881">
      <formula>W129&lt;=W127</formula>
    </cfRule>
    <cfRule type="expression" dxfId="1939" priority="882">
      <formula>W129&gt;=W127</formula>
    </cfRule>
  </conditionalFormatting>
  <conditionalFormatting sqref="W138:W153">
    <cfRule type="expression" dxfId="1938" priority="879">
      <formula>W138&lt;=W127</formula>
    </cfRule>
    <cfRule type="expression" dxfId="1937" priority="880">
      <formula>W138&gt;=W127</formula>
    </cfRule>
  </conditionalFormatting>
  <conditionalFormatting sqref="W138">
    <cfRule type="expression" dxfId="1936" priority="877">
      <formula>W138&lt;=W128</formula>
    </cfRule>
    <cfRule type="expression" dxfId="1935" priority="878">
      <formula>W138&gt;=W128</formula>
    </cfRule>
  </conditionalFormatting>
  <conditionalFormatting sqref="W137:W153">
    <cfRule type="expression" dxfId="1934" priority="875">
      <formula>W137&lt;=W128</formula>
    </cfRule>
    <cfRule type="expression" dxfId="1933" priority="876">
      <formula>W137&gt;=W128</formula>
    </cfRule>
  </conditionalFormatting>
  <conditionalFormatting sqref="W136">
    <cfRule type="expression" dxfId="1932" priority="873">
      <formula>W136&lt;=W128</formula>
    </cfRule>
    <cfRule type="expression" dxfId="1931" priority="874">
      <formula>W136&gt;=W128</formula>
    </cfRule>
  </conditionalFormatting>
  <conditionalFormatting sqref="W135">
    <cfRule type="expression" dxfId="1930" priority="871">
      <formula>W135&lt;=W128</formula>
    </cfRule>
    <cfRule type="expression" dxfId="1929" priority="872">
      <formula>W135&gt;=W128</formula>
    </cfRule>
  </conditionalFormatting>
  <conditionalFormatting sqref="W134:W148">
    <cfRule type="expression" dxfId="1928" priority="869">
      <formula>W134&lt;=W128</formula>
    </cfRule>
    <cfRule type="expression" dxfId="1927" priority="870">
      <formula>W134&gt;=W128</formula>
    </cfRule>
  </conditionalFormatting>
  <conditionalFormatting sqref="W133:W148">
    <cfRule type="expression" dxfId="1926" priority="867">
      <formula>W133&lt;=W128</formula>
    </cfRule>
    <cfRule type="expression" dxfId="1925" priority="868">
      <formula>W133&gt;=W128</formula>
    </cfRule>
  </conditionalFormatting>
  <conditionalFormatting sqref="W132">
    <cfRule type="expression" dxfId="1924" priority="865">
      <formula>W132&lt;=W128</formula>
    </cfRule>
    <cfRule type="expression" dxfId="1923" priority="866">
      <formula>W132&gt;=W128</formula>
    </cfRule>
  </conditionalFormatting>
  <conditionalFormatting sqref="W131">
    <cfRule type="expression" dxfId="1922" priority="863">
      <formula>W131&lt;=W128</formula>
    </cfRule>
    <cfRule type="expression" dxfId="1921" priority="864">
      <formula>W131&gt;=W128</formula>
    </cfRule>
  </conditionalFormatting>
  <conditionalFormatting sqref="W141:W153">
    <cfRule type="expression" dxfId="1920" priority="861">
      <formula>W141&lt;=W129</formula>
    </cfRule>
    <cfRule type="expression" dxfId="1919" priority="862">
      <formula>W141&gt;=W129</formula>
    </cfRule>
  </conditionalFormatting>
  <conditionalFormatting sqref="W147:W148">
    <cfRule type="expression" dxfId="1918" priority="859">
      <formula>W147&lt;=W128</formula>
    </cfRule>
    <cfRule type="expression" dxfId="1917" priority="860">
      <formula>W147&gt;=W128</formula>
    </cfRule>
  </conditionalFormatting>
  <conditionalFormatting sqref="W164">
    <cfRule type="expression" dxfId="1916" priority="857">
      <formula>W164&lt;=W130</formula>
    </cfRule>
    <cfRule type="expression" dxfId="1915" priority="858">
      <formula>W164&gt;=W130</formula>
    </cfRule>
  </conditionalFormatting>
  <conditionalFormatting sqref="W154">
    <cfRule type="expression" dxfId="1914" priority="855">
      <formula>W154&lt;=W129</formula>
    </cfRule>
    <cfRule type="expression" dxfId="1913" priority="856">
      <formula>W154&gt;=W129</formula>
    </cfRule>
  </conditionalFormatting>
  <conditionalFormatting sqref="W153">
    <cfRule type="expression" dxfId="1912" priority="853">
      <formula>W153&lt;=W129</formula>
    </cfRule>
    <cfRule type="expression" dxfId="1911" priority="854">
      <formula>W153&gt;=W129</formula>
    </cfRule>
  </conditionalFormatting>
  <conditionalFormatting sqref="W152">
    <cfRule type="expression" dxfId="1910" priority="851">
      <formula>W152&lt;=W129</formula>
    </cfRule>
    <cfRule type="expression" dxfId="1909" priority="852">
      <formula>W152&gt;=W129</formula>
    </cfRule>
  </conditionalFormatting>
  <conditionalFormatting sqref="W151">
    <cfRule type="expression" dxfId="1908" priority="849">
      <formula>W151&lt;=W129</formula>
    </cfRule>
    <cfRule type="expression" dxfId="1907" priority="850">
      <formula>W151&gt;=W129</formula>
    </cfRule>
  </conditionalFormatting>
  <conditionalFormatting sqref="W150">
    <cfRule type="expression" dxfId="1906" priority="847">
      <formula>W150&lt;=W129</formula>
    </cfRule>
    <cfRule type="expression" dxfId="1905" priority="848">
      <formula>W150&gt;=W129</formula>
    </cfRule>
  </conditionalFormatting>
  <conditionalFormatting sqref="W149">
    <cfRule type="expression" dxfId="1904" priority="845">
      <formula>W149&lt;=W129</formula>
    </cfRule>
    <cfRule type="expression" dxfId="1903" priority="846">
      <formula>W149&gt;=W129</formula>
    </cfRule>
  </conditionalFormatting>
  <conditionalFormatting sqref="W166">
    <cfRule type="expression" dxfId="1902" priority="843">
      <formula>W166&lt;=W130</formula>
    </cfRule>
    <cfRule type="expression" dxfId="1901" priority="844">
      <formula>W166&gt;=W130</formula>
    </cfRule>
  </conditionalFormatting>
  <conditionalFormatting sqref="W165">
    <cfRule type="expression" dxfId="1900" priority="841">
      <formula>W165&lt;=W130</formula>
    </cfRule>
    <cfRule type="expression" dxfId="1899" priority="842">
      <formula>W165&gt;=W130</formula>
    </cfRule>
  </conditionalFormatting>
  <conditionalFormatting sqref="W187:W188">
    <cfRule type="expression" dxfId="1898" priority="839">
      <formula>W187&lt;=W131</formula>
    </cfRule>
    <cfRule type="expression" dxfId="1897" priority="840">
      <formula>W187&gt;=W131</formula>
    </cfRule>
  </conditionalFormatting>
  <conditionalFormatting sqref="W163">
    <cfRule type="expression" dxfId="1896" priority="837">
      <formula>W163&lt;=W130</formula>
    </cfRule>
    <cfRule type="expression" dxfId="1895" priority="838">
      <formula>W163&gt;=W130</formula>
    </cfRule>
  </conditionalFormatting>
  <conditionalFormatting sqref="W162">
    <cfRule type="expression" dxfId="1894" priority="835">
      <formula>W162&lt;=W130</formula>
    </cfRule>
    <cfRule type="expression" dxfId="1893" priority="836">
      <formula>W162&gt;=W130</formula>
    </cfRule>
  </conditionalFormatting>
  <conditionalFormatting sqref="W161">
    <cfRule type="expression" dxfId="1892" priority="833">
      <formula>W161&lt;=W130</formula>
    </cfRule>
    <cfRule type="expression" dxfId="1891" priority="834">
      <formula>W161&gt;=W130</formula>
    </cfRule>
  </conditionalFormatting>
  <conditionalFormatting sqref="W160">
    <cfRule type="expression" dxfId="1890" priority="831">
      <formula>W160&lt;=W130</formula>
    </cfRule>
    <cfRule type="expression" dxfId="1889" priority="832">
      <formula>W160&gt;=W130</formula>
    </cfRule>
  </conditionalFormatting>
  <conditionalFormatting sqref="W159">
    <cfRule type="expression" dxfId="1888" priority="829">
      <formula>W159&lt;=W130</formula>
    </cfRule>
    <cfRule type="expression" dxfId="1887" priority="830">
      <formula>W159&gt;=W130</formula>
    </cfRule>
  </conditionalFormatting>
  <conditionalFormatting sqref="W173">
    <cfRule type="expression" dxfId="1886" priority="827">
      <formula>W173&lt;=W130</formula>
    </cfRule>
    <cfRule type="expression" dxfId="1885" priority="828">
      <formula>W173&gt;=W130</formula>
    </cfRule>
  </conditionalFormatting>
  <conditionalFormatting sqref="W158">
    <cfRule type="expression" dxfId="1884" priority="825">
      <formula>W158&lt;=W130</formula>
    </cfRule>
    <cfRule type="expression" dxfId="1883" priority="826">
      <formula>W158&gt;=W130</formula>
    </cfRule>
  </conditionalFormatting>
  <conditionalFormatting sqref="W172">
    <cfRule type="expression" dxfId="1882" priority="823">
      <formula>W172&lt;=W130</formula>
    </cfRule>
    <cfRule type="expression" dxfId="1881" priority="824">
      <formula>W172&gt;=W130</formula>
    </cfRule>
  </conditionalFormatting>
  <conditionalFormatting sqref="W157">
    <cfRule type="expression" dxfId="1880" priority="821">
      <formula>W157&lt;=W130</formula>
    </cfRule>
    <cfRule type="expression" dxfId="1879" priority="822">
      <formula>W157&gt;=W130</formula>
    </cfRule>
  </conditionalFormatting>
  <conditionalFormatting sqref="W171">
    <cfRule type="expression" dxfId="1878" priority="819">
      <formula>W171&lt;=W130</formula>
    </cfRule>
    <cfRule type="expression" dxfId="1877" priority="820">
      <formula>W171&gt;=W130</formula>
    </cfRule>
  </conditionalFormatting>
  <conditionalFormatting sqref="W155:W156">
    <cfRule type="expression" dxfId="1876" priority="817">
      <formula>W155&lt;=W129</formula>
    </cfRule>
    <cfRule type="expression" dxfId="1875" priority="818">
      <formula>W155&gt;=W129</formula>
    </cfRule>
  </conditionalFormatting>
  <conditionalFormatting sqref="W170">
    <cfRule type="expression" dxfId="1874" priority="815">
      <formula>W170&lt;=W130</formula>
    </cfRule>
    <cfRule type="expression" dxfId="1873" priority="816">
      <formula>W170&gt;=W130</formula>
    </cfRule>
  </conditionalFormatting>
  <conditionalFormatting sqref="W169">
    <cfRule type="expression" dxfId="1872" priority="813">
      <formula>W169&lt;=W130</formula>
    </cfRule>
    <cfRule type="expression" dxfId="1871" priority="814">
      <formula>W169&gt;=W130</formula>
    </cfRule>
  </conditionalFormatting>
  <conditionalFormatting sqref="W168">
    <cfRule type="expression" dxfId="1870" priority="811">
      <formula>W168&lt;=W130</formula>
    </cfRule>
    <cfRule type="expression" dxfId="1869" priority="812">
      <formula>W168&gt;=W130</formula>
    </cfRule>
  </conditionalFormatting>
  <conditionalFormatting sqref="W167">
    <cfRule type="expression" dxfId="1868" priority="809">
      <formula>W167&lt;=W130</formula>
    </cfRule>
    <cfRule type="expression" dxfId="1867" priority="810">
      <formula>W167&gt;=W130</formula>
    </cfRule>
  </conditionalFormatting>
  <conditionalFormatting sqref="W186">
    <cfRule type="expression" dxfId="1866" priority="807">
      <formula>W186&lt;=W131</formula>
    </cfRule>
    <cfRule type="expression" dxfId="1865" priority="808">
      <formula>W186&gt;=W131</formula>
    </cfRule>
  </conditionalFormatting>
  <conditionalFormatting sqref="W185">
    <cfRule type="expression" dxfId="1864" priority="805">
      <formula>W185&lt;=W131</formula>
    </cfRule>
    <cfRule type="expression" dxfId="1863" priority="806">
      <formula>W185&gt;=W131</formula>
    </cfRule>
  </conditionalFormatting>
  <conditionalFormatting sqref="W184">
    <cfRule type="expression" dxfId="1862" priority="803">
      <formula>W184&lt;=W131</formula>
    </cfRule>
    <cfRule type="expression" dxfId="1861" priority="804">
      <formula>W184&gt;=W131</formula>
    </cfRule>
  </conditionalFormatting>
  <conditionalFormatting sqref="W183">
    <cfRule type="expression" dxfId="1860" priority="801">
      <formula>W183&lt;=W131</formula>
    </cfRule>
    <cfRule type="expression" dxfId="1859" priority="802">
      <formula>W183&gt;=W131</formula>
    </cfRule>
  </conditionalFormatting>
  <conditionalFormatting sqref="W182">
    <cfRule type="expression" dxfId="1858" priority="799">
      <formula>W182&lt;=W131</formula>
    </cfRule>
    <cfRule type="expression" dxfId="1857" priority="800">
      <formula>W182&gt;=W131</formula>
    </cfRule>
  </conditionalFormatting>
  <conditionalFormatting sqref="W181">
    <cfRule type="expression" dxfId="1856" priority="797">
      <formula>W181&lt;=W131</formula>
    </cfRule>
    <cfRule type="expression" dxfId="1855" priority="798">
      <formula>W181&gt;=W131</formula>
    </cfRule>
  </conditionalFormatting>
  <conditionalFormatting sqref="W180">
    <cfRule type="expression" dxfId="1854" priority="795">
      <formula>W180&lt;=W131</formula>
    </cfRule>
    <cfRule type="expression" dxfId="1853" priority="796">
      <formula>W180&gt;=W131</formula>
    </cfRule>
  </conditionalFormatting>
  <conditionalFormatting sqref="W179">
    <cfRule type="expression" dxfId="1852" priority="793">
      <formula>W179&lt;=W131</formula>
    </cfRule>
    <cfRule type="expression" dxfId="1851" priority="794">
      <formula>W179&gt;=W131</formula>
    </cfRule>
  </conditionalFormatting>
  <conditionalFormatting sqref="W178">
    <cfRule type="expression" dxfId="1850" priority="791">
      <formula>W178&lt;=W131</formula>
    </cfRule>
    <cfRule type="expression" dxfId="1849" priority="792">
      <formula>W178&gt;=W131</formula>
    </cfRule>
  </conditionalFormatting>
  <conditionalFormatting sqref="W177">
    <cfRule type="expression" dxfId="1848" priority="789">
      <formula>W177&lt;=W131</formula>
    </cfRule>
    <cfRule type="expression" dxfId="1847" priority="790">
      <formula>W177&gt;=W131</formula>
    </cfRule>
  </conditionalFormatting>
  <conditionalFormatting sqref="W176">
    <cfRule type="expression" dxfId="1846" priority="787">
      <formula>W176&lt;=W131</formula>
    </cfRule>
    <cfRule type="expression" dxfId="1845" priority="788">
      <formula>W176&gt;=W131</formula>
    </cfRule>
  </conditionalFormatting>
  <conditionalFormatting sqref="W174:W175">
    <cfRule type="expression" dxfId="1844" priority="785">
      <formula>W174&lt;=W130</formula>
    </cfRule>
    <cfRule type="expression" dxfId="1843" priority="786">
      <formula>W174&gt;=W130</formula>
    </cfRule>
  </conditionalFormatting>
  <conditionalFormatting sqref="W197">
    <cfRule type="expression" dxfId="1842" priority="783">
      <formula>W197&lt;=W133</formula>
    </cfRule>
    <cfRule type="expression" dxfId="1841" priority="784">
      <formula>W197&gt;=W133</formula>
    </cfRule>
  </conditionalFormatting>
  <conditionalFormatting sqref="W191">
    <cfRule type="expression" dxfId="1840" priority="781">
      <formula>W191&lt;=W132</formula>
    </cfRule>
    <cfRule type="expression" dxfId="1839" priority="782">
      <formula>W191&gt;=W132</formula>
    </cfRule>
  </conditionalFormatting>
  <conditionalFormatting sqref="W190">
    <cfRule type="expression" dxfId="1838" priority="779">
      <formula>W190&lt;=W132</formula>
    </cfRule>
    <cfRule type="expression" dxfId="1837" priority="780">
      <formula>W190&gt;=W132</formula>
    </cfRule>
  </conditionalFormatting>
  <conditionalFormatting sqref="W189">
    <cfRule type="expression" dxfId="1836" priority="777">
      <formula>W189&lt;=W132</formula>
    </cfRule>
    <cfRule type="expression" dxfId="1835" priority="778">
      <formula>W189&gt;=W132</formula>
    </cfRule>
  </conditionalFormatting>
  <conditionalFormatting sqref="W203:W204">
    <cfRule type="expression" dxfId="1834" priority="775">
      <formula>W203&lt;=W133</formula>
    </cfRule>
    <cfRule type="expression" dxfId="1833" priority="776">
      <formula>W203&gt;=W133</formula>
    </cfRule>
  </conditionalFormatting>
  <conditionalFormatting sqref="W202">
    <cfRule type="expression" dxfId="1832" priority="773">
      <formula>W202&lt;=W133</formula>
    </cfRule>
    <cfRule type="expression" dxfId="1831" priority="774">
      <formula>W202&gt;=W133</formula>
    </cfRule>
  </conditionalFormatting>
  <conditionalFormatting sqref="W201">
    <cfRule type="expression" dxfId="1830" priority="771">
      <formula>W201&lt;=W133</formula>
    </cfRule>
    <cfRule type="expression" dxfId="1829" priority="772">
      <formula>W201&gt;=W133</formula>
    </cfRule>
  </conditionalFormatting>
  <conditionalFormatting sqref="W200">
    <cfRule type="expression" dxfId="1828" priority="769">
      <formula>W200&lt;=W133</formula>
    </cfRule>
    <cfRule type="expression" dxfId="1827" priority="770">
      <formula>W200&gt;=W133</formula>
    </cfRule>
  </conditionalFormatting>
  <conditionalFormatting sqref="W199">
    <cfRule type="expression" dxfId="1826" priority="767">
      <formula>W199&lt;=W133</formula>
    </cfRule>
    <cfRule type="expression" dxfId="1825" priority="768">
      <formula>W199&gt;=W133</formula>
    </cfRule>
  </conditionalFormatting>
  <conditionalFormatting sqref="W198">
    <cfRule type="expression" dxfId="1824" priority="765">
      <formula>W198&lt;=W133</formula>
    </cfRule>
    <cfRule type="expression" dxfId="1823" priority="766">
      <formula>W198&gt;=W133</formula>
    </cfRule>
  </conditionalFormatting>
  <conditionalFormatting sqref="W196">
    <cfRule type="expression" dxfId="1822" priority="763">
      <formula>W196&lt;=W133</formula>
    </cfRule>
    <cfRule type="expression" dxfId="1821" priority="764">
      <formula>W196&gt;=W133</formula>
    </cfRule>
  </conditionalFormatting>
  <conditionalFormatting sqref="W194">
    <cfRule type="expression" dxfId="1820" priority="761">
      <formula>W194&lt;=W133</formula>
    </cfRule>
    <cfRule type="expression" dxfId="1819" priority="762">
      <formula>W194&gt;=W133</formula>
    </cfRule>
  </conditionalFormatting>
  <conditionalFormatting sqref="W195">
    <cfRule type="expression" dxfId="1818" priority="759">
      <formula>W195&lt;=W133</formula>
    </cfRule>
    <cfRule type="expression" dxfId="1817" priority="760">
      <formula>W195&gt;=W133</formula>
    </cfRule>
  </conditionalFormatting>
  <conditionalFormatting sqref="W192:W193">
    <cfRule type="expression" dxfId="1816" priority="757">
      <formula>W192&lt;=W132</formula>
    </cfRule>
    <cfRule type="expression" dxfId="1815" priority="758">
      <formula>W192&gt;=W132</formula>
    </cfRule>
  </conditionalFormatting>
  <conditionalFormatting sqref="W195">
    <cfRule type="expression" dxfId="1814" priority="755">
      <formula>W195&lt;=W134</formula>
    </cfRule>
    <cfRule type="expression" dxfId="1813" priority="756">
      <formula>W195&gt;=W134</formula>
    </cfRule>
  </conditionalFormatting>
  <conditionalFormatting sqref="W194">
    <cfRule type="expression" dxfId="1812" priority="753">
      <formula>W194&lt;=W134</formula>
    </cfRule>
    <cfRule type="expression" dxfId="1811" priority="754">
      <formula>W194&gt;=W134</formula>
    </cfRule>
  </conditionalFormatting>
  <conditionalFormatting sqref="W192">
    <cfRule type="expression" dxfId="1810" priority="751">
      <formula>W192&lt;=W133</formula>
    </cfRule>
    <cfRule type="expression" dxfId="1809" priority="752">
      <formula>W192&gt;=W133</formula>
    </cfRule>
  </conditionalFormatting>
  <conditionalFormatting sqref="W205">
    <cfRule type="expression" dxfId="1808" priority="749">
      <formula>W205&lt;=W134</formula>
    </cfRule>
    <cfRule type="expression" dxfId="1807" priority="750">
      <formula>W205&gt;=W134</formula>
    </cfRule>
  </conditionalFormatting>
  <conditionalFormatting sqref="Y144">
    <cfRule type="expression" dxfId="1806" priority="747">
      <formula>Y144&lt;=Y143</formula>
    </cfRule>
    <cfRule type="expression" dxfId="1805" priority="748">
      <formula>Y144&gt;=Y143</formula>
    </cfRule>
  </conditionalFormatting>
  <conditionalFormatting sqref="Y173 Y163">
    <cfRule type="expression" dxfId="1804" priority="745">
      <formula>Y163&lt;=Y145</formula>
    </cfRule>
    <cfRule type="expression" dxfId="1803" priority="746">
      <formula>Y163&gt;=Y145</formula>
    </cfRule>
  </conditionalFormatting>
  <conditionalFormatting sqref="Y134">
    <cfRule type="expression" dxfId="1802" priority="743">
      <formula>Y134&lt;=Y125</formula>
    </cfRule>
    <cfRule type="expression" dxfId="1801" priority="744">
      <formula>Y134&gt;=Y125</formula>
    </cfRule>
  </conditionalFormatting>
  <conditionalFormatting sqref="Y164 Y174:Y175">
    <cfRule type="expression" dxfId="1800" priority="741">
      <formula>Y164&lt;=Y145</formula>
    </cfRule>
    <cfRule type="expression" dxfId="1799" priority="742">
      <formula>Y164&gt;=Y145</formula>
    </cfRule>
  </conditionalFormatting>
  <conditionalFormatting sqref="Y180 Y191">
    <cfRule type="expression" dxfId="1798" priority="739">
      <formula>Y180&lt;=Y146</formula>
    </cfRule>
    <cfRule type="expression" dxfId="1797" priority="740">
      <formula>Y180&gt;=Y146</formula>
    </cfRule>
  </conditionalFormatting>
  <conditionalFormatting sqref="Y170 Y181">
    <cfRule type="expression" dxfId="1796" priority="737">
      <formula>Y170&lt;=Y145</formula>
    </cfRule>
    <cfRule type="expression" dxfId="1795" priority="738">
      <formula>Y170&gt;=Y145</formula>
    </cfRule>
  </conditionalFormatting>
  <conditionalFormatting sqref="Y169 Y180">
    <cfRule type="expression" dxfId="1794" priority="735">
      <formula>Y169&lt;=Y145</formula>
    </cfRule>
    <cfRule type="expression" dxfId="1793" priority="736">
      <formula>Y169&gt;=Y145</formula>
    </cfRule>
  </conditionalFormatting>
  <conditionalFormatting sqref="Y168 Y179">
    <cfRule type="expression" dxfId="1792" priority="733">
      <formula>Y168&lt;=Y145</formula>
    </cfRule>
    <cfRule type="expression" dxfId="1791" priority="734">
      <formula>Y168&gt;=Y145</formula>
    </cfRule>
  </conditionalFormatting>
  <conditionalFormatting sqref="Y167 Y178">
    <cfRule type="expression" dxfId="1790" priority="731">
      <formula>Y167&lt;=Y145</formula>
    </cfRule>
    <cfRule type="expression" dxfId="1789" priority="732">
      <formula>Y167&gt;=Y145</formula>
    </cfRule>
  </conditionalFormatting>
  <conditionalFormatting sqref="Y166 Y177">
    <cfRule type="expression" dxfId="1788" priority="729">
      <formula>Y166&lt;=Y145</formula>
    </cfRule>
    <cfRule type="expression" dxfId="1787" priority="730">
      <formula>Y166&gt;=Y145</formula>
    </cfRule>
  </conditionalFormatting>
  <conditionalFormatting sqref="Y165 Y176">
    <cfRule type="expression" dxfId="1786" priority="727">
      <formula>Y165&lt;=Y145</formula>
    </cfRule>
    <cfRule type="expression" dxfId="1785" priority="728">
      <formula>Y165&gt;=Y145</formula>
    </cfRule>
  </conditionalFormatting>
  <conditionalFormatting sqref="Y182 Y194">
    <cfRule type="expression" dxfId="1784" priority="725">
      <formula>Y182&lt;=Y146</formula>
    </cfRule>
    <cfRule type="expression" dxfId="1783" priority="726">
      <formula>Y182&gt;=Y146</formula>
    </cfRule>
  </conditionalFormatting>
  <conditionalFormatting sqref="Y181 Y192:Y193">
    <cfRule type="expression" dxfId="1782" priority="723">
      <formula>Y181&lt;=Y146</formula>
    </cfRule>
    <cfRule type="expression" dxfId="1781" priority="724">
      <formula>Y181&gt;=Y146</formula>
    </cfRule>
  </conditionalFormatting>
  <conditionalFormatting sqref="Y205">
    <cfRule type="expression" dxfId="1780" priority="721">
      <formula>Y205&lt;=Y149</formula>
    </cfRule>
    <cfRule type="expression" dxfId="1779" priority="722">
      <formula>Y205&gt;=Y149</formula>
    </cfRule>
  </conditionalFormatting>
  <conditionalFormatting sqref="Y179 Y190">
    <cfRule type="expression" dxfId="1778" priority="719">
      <formula>Y179&lt;=Y146</formula>
    </cfRule>
    <cfRule type="expression" dxfId="1777" priority="720">
      <formula>Y179&gt;=Y146</formula>
    </cfRule>
  </conditionalFormatting>
  <conditionalFormatting sqref="Y178 Y189">
    <cfRule type="expression" dxfId="1776" priority="717">
      <formula>Y178&lt;=Y146</formula>
    </cfRule>
    <cfRule type="expression" dxfId="1775" priority="718">
      <formula>Y178&gt;=Y146</formula>
    </cfRule>
  </conditionalFormatting>
  <conditionalFormatting sqref="Y177 Y187:Y188">
    <cfRule type="expression" dxfId="1774" priority="715">
      <formula>Y177&lt;=Y146</formula>
    </cfRule>
    <cfRule type="expression" dxfId="1773" priority="716">
      <formula>Y177&gt;=Y146</formula>
    </cfRule>
  </conditionalFormatting>
  <conditionalFormatting sqref="Y176 Y186">
    <cfRule type="expression" dxfId="1772" priority="713">
      <formula>Y176&lt;=Y146</formula>
    </cfRule>
    <cfRule type="expression" dxfId="1771" priority="714">
      <formula>Y176&gt;=Y146</formula>
    </cfRule>
  </conditionalFormatting>
  <conditionalFormatting sqref="Y174:Y175 Y185">
    <cfRule type="expression" dxfId="1770" priority="711">
      <formula>Y174&lt;=Y145</formula>
    </cfRule>
    <cfRule type="expression" dxfId="1769" priority="712">
      <formula>Y174&gt;=Y145</formula>
    </cfRule>
  </conditionalFormatting>
  <conditionalFormatting sqref="Y190 Y201">
    <cfRule type="expression" dxfId="1768" priority="709">
      <formula>Y190&lt;=Y147</formula>
    </cfRule>
    <cfRule type="expression" dxfId="1767" priority="710">
      <formula>Y190&gt;=Y147</formula>
    </cfRule>
  </conditionalFormatting>
  <conditionalFormatting sqref="Y173 Y184">
    <cfRule type="expression" dxfId="1766" priority="707">
      <formula>Y173&lt;=Y145</formula>
    </cfRule>
    <cfRule type="expression" dxfId="1765" priority="708">
      <formula>Y173&gt;=Y145</formula>
    </cfRule>
  </conditionalFormatting>
  <conditionalFormatting sqref="Y189 Y200">
    <cfRule type="expression" dxfId="1764" priority="705">
      <formula>Y189&lt;=Y147</formula>
    </cfRule>
    <cfRule type="expression" dxfId="1763" priority="706">
      <formula>Y189&gt;=Y147</formula>
    </cfRule>
  </conditionalFormatting>
  <conditionalFormatting sqref="Y172 Y183">
    <cfRule type="expression" dxfId="1762" priority="703">
      <formula>Y172&lt;=Y145</formula>
    </cfRule>
    <cfRule type="expression" dxfId="1761" priority="704">
      <formula>Y172&gt;=Y145</formula>
    </cfRule>
  </conditionalFormatting>
  <conditionalFormatting sqref="Y187:Y188 Y199">
    <cfRule type="expression" dxfId="1760" priority="701">
      <formula>Y187&lt;=Y146</formula>
    </cfRule>
    <cfRule type="expression" dxfId="1759" priority="702">
      <formula>Y187&gt;=Y146</formula>
    </cfRule>
  </conditionalFormatting>
  <conditionalFormatting sqref="Y171 Y182">
    <cfRule type="expression" dxfId="1758" priority="699">
      <formula>Y171&lt;=Y145</formula>
    </cfRule>
    <cfRule type="expression" dxfId="1757" priority="700">
      <formula>Y171&gt;=Y145</formula>
    </cfRule>
  </conditionalFormatting>
  <conditionalFormatting sqref="Y186 Y198">
    <cfRule type="expression" dxfId="1756" priority="697">
      <formula>Y186&lt;=Y146</formula>
    </cfRule>
    <cfRule type="expression" dxfId="1755" priority="698">
      <formula>Y186&gt;=Y146</formula>
    </cfRule>
  </conditionalFormatting>
  <conditionalFormatting sqref="Y185 Y197">
    <cfRule type="expression" dxfId="1754" priority="695">
      <formula>Y185&lt;=Y146</formula>
    </cfRule>
    <cfRule type="expression" dxfId="1753" priority="696">
      <formula>Y185&gt;=Y146</formula>
    </cfRule>
  </conditionalFormatting>
  <conditionalFormatting sqref="Y184 Y196">
    <cfRule type="expression" dxfId="1752" priority="693">
      <formula>Y184&lt;=Y146</formula>
    </cfRule>
    <cfRule type="expression" dxfId="1751" priority="694">
      <formula>Y184&gt;=Y146</formula>
    </cfRule>
  </conditionalFormatting>
  <conditionalFormatting sqref="Y183 Y195">
    <cfRule type="expression" dxfId="1750" priority="691">
      <formula>Y183&lt;=Y146</formula>
    </cfRule>
    <cfRule type="expression" dxfId="1749" priority="692">
      <formula>Y183&gt;=Y146</formula>
    </cfRule>
  </conditionalFormatting>
  <conditionalFormatting sqref="Y172 Y162">
    <cfRule type="expression" dxfId="1748" priority="689">
      <formula>Y162&lt;=Y145</formula>
    </cfRule>
    <cfRule type="expression" dxfId="1747" priority="690">
      <formula>Y162&gt;=Y145</formula>
    </cfRule>
  </conditionalFormatting>
  <conditionalFormatting sqref="Y171 Y161">
    <cfRule type="expression" dxfId="1746" priority="687">
      <formula>Y161&lt;=Y145</formula>
    </cfRule>
    <cfRule type="expression" dxfId="1745" priority="688">
      <formula>Y161&gt;=Y145</formula>
    </cfRule>
  </conditionalFormatting>
  <conditionalFormatting sqref="Y170 Y160">
    <cfRule type="expression" dxfId="1744" priority="685">
      <formula>Y160&lt;=Y145</formula>
    </cfRule>
    <cfRule type="expression" dxfId="1743" priority="686">
      <formula>Y160&gt;=Y145</formula>
    </cfRule>
  </conditionalFormatting>
  <conditionalFormatting sqref="Y169 Y159">
    <cfRule type="expression" dxfId="1742" priority="683">
      <formula>Y159&lt;=Y145</formula>
    </cfRule>
    <cfRule type="expression" dxfId="1741" priority="684">
      <formula>Y159&gt;=Y145</formula>
    </cfRule>
  </conditionalFormatting>
  <conditionalFormatting sqref="Y168 Y158">
    <cfRule type="expression" dxfId="1740" priority="681">
      <formula>Y158&lt;=Y145</formula>
    </cfRule>
    <cfRule type="expression" dxfId="1739" priority="682">
      <formula>Y158&gt;=Y145</formula>
    </cfRule>
  </conditionalFormatting>
  <conditionalFormatting sqref="Y203:Y204">
    <cfRule type="expression" dxfId="1738" priority="679">
      <formula>Y203&lt;=Y148</formula>
    </cfRule>
    <cfRule type="expression" dxfId="1737" priority="680">
      <formula>Y203&gt;=Y148</formula>
    </cfRule>
  </conditionalFormatting>
  <conditionalFormatting sqref="Y202">
    <cfRule type="expression" dxfId="1736" priority="677">
      <formula>Y202&lt;=Y148</formula>
    </cfRule>
    <cfRule type="expression" dxfId="1735" priority="678">
      <formula>Y202&gt;=Y148</formula>
    </cfRule>
  </conditionalFormatting>
  <conditionalFormatting sqref="Y201">
    <cfRule type="expression" dxfId="1734" priority="675">
      <formula>Y201&lt;=Y148</formula>
    </cfRule>
    <cfRule type="expression" dxfId="1733" priority="676">
      <formula>Y201&gt;=Y148</formula>
    </cfRule>
  </conditionalFormatting>
  <conditionalFormatting sqref="Y200">
    <cfRule type="expression" dxfId="1732" priority="673">
      <formula>Y200&lt;=Y148</formula>
    </cfRule>
    <cfRule type="expression" dxfId="1731" priority="674">
      <formula>Y200&gt;=Y148</formula>
    </cfRule>
  </conditionalFormatting>
  <conditionalFormatting sqref="Y199">
    <cfRule type="expression" dxfId="1730" priority="671">
      <formula>Y199&lt;=Y148</formula>
    </cfRule>
    <cfRule type="expression" dxfId="1729" priority="672">
      <formula>Y199&gt;=Y148</formula>
    </cfRule>
  </conditionalFormatting>
  <conditionalFormatting sqref="Y198">
    <cfRule type="expression" dxfId="1728" priority="669">
      <formula>Y198&lt;=Y148</formula>
    </cfRule>
    <cfRule type="expression" dxfId="1727" priority="670">
      <formula>Y198&gt;=Y148</formula>
    </cfRule>
  </conditionalFormatting>
  <conditionalFormatting sqref="Y197">
    <cfRule type="expression" dxfId="1726" priority="667">
      <formula>Y197&lt;=Y148</formula>
    </cfRule>
    <cfRule type="expression" dxfId="1725" priority="668">
      <formula>Y197&gt;=Y148</formula>
    </cfRule>
  </conditionalFormatting>
  <conditionalFormatting sqref="Y196">
    <cfRule type="expression" dxfId="1724" priority="665">
      <formula>Y196&lt;=Y148</formula>
    </cfRule>
    <cfRule type="expression" dxfId="1723" priority="666">
      <formula>Y196&gt;=Y148</formula>
    </cfRule>
  </conditionalFormatting>
  <conditionalFormatting sqref="Y195">
    <cfRule type="expression" dxfId="1722" priority="663">
      <formula>Y195&lt;=Y148</formula>
    </cfRule>
    <cfRule type="expression" dxfId="1721" priority="664">
      <formula>Y195&gt;=Y148</formula>
    </cfRule>
  </conditionalFormatting>
  <conditionalFormatting sqref="Y194 Y205">
    <cfRule type="expression" dxfId="1720" priority="661">
      <formula>Y194&lt;=Y148</formula>
    </cfRule>
    <cfRule type="expression" dxfId="1719" priority="662">
      <formula>Y194&gt;=Y148</formula>
    </cfRule>
  </conditionalFormatting>
  <conditionalFormatting sqref="Y192:Y193 Y203:Y204">
    <cfRule type="expression" dxfId="1718" priority="659">
      <formula>Y192&lt;=Y147</formula>
    </cfRule>
    <cfRule type="expression" dxfId="1717" priority="660">
      <formula>Y192&gt;=Y147</formula>
    </cfRule>
  </conditionalFormatting>
  <conditionalFormatting sqref="Y191 Y202">
    <cfRule type="expression" dxfId="1716" priority="657">
      <formula>Y191&lt;=Y147</formula>
    </cfRule>
    <cfRule type="expression" dxfId="1715" priority="658">
      <formula>Y191&gt;=Y147</formula>
    </cfRule>
  </conditionalFormatting>
  <conditionalFormatting sqref="Y7:Y152">
    <cfRule type="expression" dxfId="1714" priority="655">
      <formula>Y7&lt;=Y6</formula>
    </cfRule>
    <cfRule type="expression" dxfId="1713" priority="656">
      <formula>Y7&gt;=Y6</formula>
    </cfRule>
  </conditionalFormatting>
  <conditionalFormatting sqref="Y7:Y205">
    <cfRule type="expression" dxfId="1712" priority="653">
      <formula>Y7&lt;=Y6</formula>
    </cfRule>
    <cfRule type="expression" dxfId="1711" priority="654">
      <formula>Y7&gt;=Y6</formula>
    </cfRule>
  </conditionalFormatting>
  <conditionalFormatting sqref="Y145:Y146">
    <cfRule type="expression" dxfId="1710" priority="651">
      <formula>Y145&lt;=Y127</formula>
    </cfRule>
    <cfRule type="expression" dxfId="1709" priority="652">
      <formula>Y145&gt;=Y127</formula>
    </cfRule>
  </conditionalFormatting>
  <conditionalFormatting sqref="Y141:Y153 Y129:Y130">
    <cfRule type="expression" dxfId="1708" priority="649">
      <formula>Y129&lt;=Y127</formula>
    </cfRule>
    <cfRule type="expression" dxfId="1707" priority="650">
      <formula>Y129&gt;=Y127</formula>
    </cfRule>
  </conditionalFormatting>
  <conditionalFormatting sqref="Y138:Y153">
    <cfRule type="expression" dxfId="1706" priority="647">
      <formula>Y138&lt;=Y127</formula>
    </cfRule>
    <cfRule type="expression" dxfId="1705" priority="648">
      <formula>Y138&gt;=Y127</formula>
    </cfRule>
  </conditionalFormatting>
  <conditionalFormatting sqref="Y138">
    <cfRule type="expression" dxfId="1704" priority="645">
      <formula>Y138&lt;=Y128</formula>
    </cfRule>
    <cfRule type="expression" dxfId="1703" priority="646">
      <formula>Y138&gt;=Y128</formula>
    </cfRule>
  </conditionalFormatting>
  <conditionalFormatting sqref="Y137:Y153">
    <cfRule type="expression" dxfId="1702" priority="643">
      <formula>Y137&lt;=Y128</formula>
    </cfRule>
    <cfRule type="expression" dxfId="1701" priority="644">
      <formula>Y137&gt;=Y128</formula>
    </cfRule>
  </conditionalFormatting>
  <conditionalFormatting sqref="Y136">
    <cfRule type="expression" dxfId="1700" priority="641">
      <formula>Y136&lt;=Y128</formula>
    </cfRule>
    <cfRule type="expression" dxfId="1699" priority="642">
      <formula>Y136&gt;=Y128</formula>
    </cfRule>
  </conditionalFormatting>
  <conditionalFormatting sqref="Y135">
    <cfRule type="expression" dxfId="1698" priority="639">
      <formula>Y135&lt;=Y128</formula>
    </cfRule>
    <cfRule type="expression" dxfId="1697" priority="640">
      <formula>Y135&gt;=Y128</formula>
    </cfRule>
  </conditionalFormatting>
  <conditionalFormatting sqref="Y134:Y148">
    <cfRule type="expression" dxfId="1696" priority="637">
      <formula>Y134&lt;=Y128</formula>
    </cfRule>
    <cfRule type="expression" dxfId="1695" priority="638">
      <formula>Y134&gt;=Y128</formula>
    </cfRule>
  </conditionalFormatting>
  <conditionalFormatting sqref="Y133:Y148">
    <cfRule type="expression" dxfId="1694" priority="635">
      <formula>Y133&lt;=Y128</formula>
    </cfRule>
    <cfRule type="expression" dxfId="1693" priority="636">
      <formula>Y133&gt;=Y128</formula>
    </cfRule>
  </conditionalFormatting>
  <conditionalFormatting sqref="Y132">
    <cfRule type="expression" dxfId="1692" priority="633">
      <formula>Y132&lt;=Y128</formula>
    </cfRule>
    <cfRule type="expression" dxfId="1691" priority="634">
      <formula>Y132&gt;=Y128</formula>
    </cfRule>
  </conditionalFormatting>
  <conditionalFormatting sqref="Y131">
    <cfRule type="expression" dxfId="1690" priority="631">
      <formula>Y131&lt;=Y128</formula>
    </cfRule>
    <cfRule type="expression" dxfId="1689" priority="632">
      <formula>Y131&gt;=Y128</formula>
    </cfRule>
  </conditionalFormatting>
  <conditionalFormatting sqref="Y141:Y153">
    <cfRule type="expression" dxfId="1688" priority="629">
      <formula>Y141&lt;=Y129</formula>
    </cfRule>
    <cfRule type="expression" dxfId="1687" priority="630">
      <formula>Y141&gt;=Y129</formula>
    </cfRule>
  </conditionalFormatting>
  <conditionalFormatting sqref="Y147:Y148">
    <cfRule type="expression" dxfId="1686" priority="627">
      <formula>Y147&lt;=Y128</formula>
    </cfRule>
    <cfRule type="expression" dxfId="1685" priority="628">
      <formula>Y147&gt;=Y128</formula>
    </cfRule>
  </conditionalFormatting>
  <conditionalFormatting sqref="Y164">
    <cfRule type="expression" dxfId="1684" priority="625">
      <formula>Y164&lt;=Y130</formula>
    </cfRule>
    <cfRule type="expression" dxfId="1683" priority="626">
      <formula>Y164&gt;=Y130</formula>
    </cfRule>
  </conditionalFormatting>
  <conditionalFormatting sqref="Y154">
    <cfRule type="expression" dxfId="1682" priority="623">
      <formula>Y154&lt;=Y129</formula>
    </cfRule>
    <cfRule type="expression" dxfId="1681" priority="624">
      <formula>Y154&gt;=Y129</formula>
    </cfRule>
  </conditionalFormatting>
  <conditionalFormatting sqref="Y153">
    <cfRule type="expression" dxfId="1680" priority="621">
      <formula>Y153&lt;=Y129</formula>
    </cfRule>
    <cfRule type="expression" dxfId="1679" priority="622">
      <formula>Y153&gt;=Y129</formula>
    </cfRule>
  </conditionalFormatting>
  <conditionalFormatting sqref="Y152">
    <cfRule type="expression" dxfId="1678" priority="619">
      <formula>Y152&lt;=Y129</formula>
    </cfRule>
    <cfRule type="expression" dxfId="1677" priority="620">
      <formula>Y152&gt;=Y129</formula>
    </cfRule>
  </conditionalFormatting>
  <conditionalFormatting sqref="Y151">
    <cfRule type="expression" dxfId="1676" priority="617">
      <formula>Y151&lt;=Y129</formula>
    </cfRule>
    <cfRule type="expression" dxfId="1675" priority="618">
      <formula>Y151&gt;=Y129</formula>
    </cfRule>
  </conditionalFormatting>
  <conditionalFormatting sqref="Y150">
    <cfRule type="expression" dxfId="1674" priority="615">
      <formula>Y150&lt;=Y129</formula>
    </cfRule>
    <cfRule type="expression" dxfId="1673" priority="616">
      <formula>Y150&gt;=Y129</formula>
    </cfRule>
  </conditionalFormatting>
  <conditionalFormatting sqref="Y149">
    <cfRule type="expression" dxfId="1672" priority="613">
      <formula>Y149&lt;=Y129</formula>
    </cfRule>
    <cfRule type="expression" dxfId="1671" priority="614">
      <formula>Y149&gt;=Y129</formula>
    </cfRule>
  </conditionalFormatting>
  <conditionalFormatting sqref="Y166">
    <cfRule type="expression" dxfId="1670" priority="611">
      <formula>Y166&lt;=Y130</formula>
    </cfRule>
    <cfRule type="expression" dxfId="1669" priority="612">
      <formula>Y166&gt;=Y130</formula>
    </cfRule>
  </conditionalFormatting>
  <conditionalFormatting sqref="Y165">
    <cfRule type="expression" dxfId="1668" priority="609">
      <formula>Y165&lt;=Y130</formula>
    </cfRule>
    <cfRule type="expression" dxfId="1667" priority="610">
      <formula>Y165&gt;=Y130</formula>
    </cfRule>
  </conditionalFormatting>
  <conditionalFormatting sqref="Y187:Y188">
    <cfRule type="expression" dxfId="1666" priority="607">
      <formula>Y187&lt;=Y131</formula>
    </cfRule>
    <cfRule type="expression" dxfId="1665" priority="608">
      <formula>Y187&gt;=Y131</formula>
    </cfRule>
  </conditionalFormatting>
  <conditionalFormatting sqref="Y163">
    <cfRule type="expression" dxfId="1664" priority="605">
      <formula>Y163&lt;=Y130</formula>
    </cfRule>
    <cfRule type="expression" dxfId="1663" priority="606">
      <formula>Y163&gt;=Y130</formula>
    </cfRule>
  </conditionalFormatting>
  <conditionalFormatting sqref="Y162">
    <cfRule type="expression" dxfId="1662" priority="603">
      <formula>Y162&lt;=Y130</formula>
    </cfRule>
    <cfRule type="expression" dxfId="1661" priority="604">
      <formula>Y162&gt;=Y130</formula>
    </cfRule>
  </conditionalFormatting>
  <conditionalFormatting sqref="Y161">
    <cfRule type="expression" dxfId="1660" priority="601">
      <formula>Y161&lt;=Y130</formula>
    </cfRule>
    <cfRule type="expression" dxfId="1659" priority="602">
      <formula>Y161&gt;=Y130</formula>
    </cfRule>
  </conditionalFormatting>
  <conditionalFormatting sqref="Y160">
    <cfRule type="expression" dxfId="1658" priority="599">
      <formula>Y160&lt;=Y130</formula>
    </cfRule>
    <cfRule type="expression" dxfId="1657" priority="600">
      <formula>Y160&gt;=Y130</formula>
    </cfRule>
  </conditionalFormatting>
  <conditionalFormatting sqref="Y159">
    <cfRule type="expression" dxfId="1656" priority="597">
      <formula>Y159&lt;=Y130</formula>
    </cfRule>
    <cfRule type="expression" dxfId="1655" priority="598">
      <formula>Y159&gt;=Y130</formula>
    </cfRule>
  </conditionalFormatting>
  <conditionalFormatting sqref="Y173">
    <cfRule type="expression" dxfId="1654" priority="595">
      <formula>Y173&lt;=Y130</formula>
    </cfRule>
    <cfRule type="expression" dxfId="1653" priority="596">
      <formula>Y173&gt;=Y130</formula>
    </cfRule>
  </conditionalFormatting>
  <conditionalFormatting sqref="Y158">
    <cfRule type="expression" dxfId="1652" priority="593">
      <formula>Y158&lt;=Y130</formula>
    </cfRule>
    <cfRule type="expression" dxfId="1651" priority="594">
      <formula>Y158&gt;=Y130</formula>
    </cfRule>
  </conditionalFormatting>
  <conditionalFormatting sqref="Y172">
    <cfRule type="expression" dxfId="1650" priority="591">
      <formula>Y172&lt;=Y130</formula>
    </cfRule>
    <cfRule type="expression" dxfId="1649" priority="592">
      <formula>Y172&gt;=Y130</formula>
    </cfRule>
  </conditionalFormatting>
  <conditionalFormatting sqref="Y157">
    <cfRule type="expression" dxfId="1648" priority="589">
      <formula>Y157&lt;=Y130</formula>
    </cfRule>
    <cfRule type="expression" dxfId="1647" priority="590">
      <formula>Y157&gt;=Y130</formula>
    </cfRule>
  </conditionalFormatting>
  <conditionalFormatting sqref="Y171">
    <cfRule type="expression" dxfId="1646" priority="587">
      <formula>Y171&lt;=Y130</formula>
    </cfRule>
    <cfRule type="expression" dxfId="1645" priority="588">
      <formula>Y171&gt;=Y130</formula>
    </cfRule>
  </conditionalFormatting>
  <conditionalFormatting sqref="Y155:Y156">
    <cfRule type="expression" dxfId="1644" priority="585">
      <formula>Y155&lt;=Y129</formula>
    </cfRule>
    <cfRule type="expression" dxfId="1643" priority="586">
      <formula>Y155&gt;=Y129</formula>
    </cfRule>
  </conditionalFormatting>
  <conditionalFormatting sqref="Y170">
    <cfRule type="expression" dxfId="1642" priority="583">
      <formula>Y170&lt;=Y130</formula>
    </cfRule>
    <cfRule type="expression" dxfId="1641" priority="584">
      <formula>Y170&gt;=Y130</formula>
    </cfRule>
  </conditionalFormatting>
  <conditionalFormatting sqref="Y169">
    <cfRule type="expression" dxfId="1640" priority="581">
      <formula>Y169&lt;=Y130</formula>
    </cfRule>
    <cfRule type="expression" dxfId="1639" priority="582">
      <formula>Y169&gt;=Y130</formula>
    </cfRule>
  </conditionalFormatting>
  <conditionalFormatting sqref="Y168">
    <cfRule type="expression" dxfId="1638" priority="579">
      <formula>Y168&lt;=Y130</formula>
    </cfRule>
    <cfRule type="expression" dxfId="1637" priority="580">
      <formula>Y168&gt;=Y130</formula>
    </cfRule>
  </conditionalFormatting>
  <conditionalFormatting sqref="Y167">
    <cfRule type="expression" dxfId="1636" priority="577">
      <formula>Y167&lt;=Y130</formula>
    </cfRule>
    <cfRule type="expression" dxfId="1635" priority="578">
      <formula>Y167&gt;=Y130</formula>
    </cfRule>
  </conditionalFormatting>
  <conditionalFormatting sqref="Y186">
    <cfRule type="expression" dxfId="1634" priority="575">
      <formula>Y186&lt;=Y131</formula>
    </cfRule>
    <cfRule type="expression" dxfId="1633" priority="576">
      <formula>Y186&gt;=Y131</formula>
    </cfRule>
  </conditionalFormatting>
  <conditionalFormatting sqref="Y185">
    <cfRule type="expression" dxfId="1632" priority="573">
      <formula>Y185&lt;=Y131</formula>
    </cfRule>
    <cfRule type="expression" dxfId="1631" priority="574">
      <formula>Y185&gt;=Y131</formula>
    </cfRule>
  </conditionalFormatting>
  <conditionalFormatting sqref="Y184">
    <cfRule type="expression" dxfId="1630" priority="571">
      <formula>Y184&lt;=Y131</formula>
    </cfRule>
    <cfRule type="expression" dxfId="1629" priority="572">
      <formula>Y184&gt;=Y131</formula>
    </cfRule>
  </conditionalFormatting>
  <conditionalFormatting sqref="Y183">
    <cfRule type="expression" dxfId="1628" priority="569">
      <formula>Y183&lt;=Y131</formula>
    </cfRule>
    <cfRule type="expression" dxfId="1627" priority="570">
      <formula>Y183&gt;=Y131</formula>
    </cfRule>
  </conditionalFormatting>
  <conditionalFormatting sqref="Y182">
    <cfRule type="expression" dxfId="1626" priority="567">
      <formula>Y182&lt;=Y131</formula>
    </cfRule>
    <cfRule type="expression" dxfId="1625" priority="568">
      <formula>Y182&gt;=Y131</formula>
    </cfRule>
  </conditionalFormatting>
  <conditionalFormatting sqref="Y181">
    <cfRule type="expression" dxfId="1624" priority="565">
      <formula>Y181&lt;=Y131</formula>
    </cfRule>
    <cfRule type="expression" dxfId="1623" priority="566">
      <formula>Y181&gt;=Y131</formula>
    </cfRule>
  </conditionalFormatting>
  <conditionalFormatting sqref="Y180">
    <cfRule type="expression" dxfId="1622" priority="563">
      <formula>Y180&lt;=Y131</formula>
    </cfRule>
    <cfRule type="expression" dxfId="1621" priority="564">
      <formula>Y180&gt;=Y131</formula>
    </cfRule>
  </conditionalFormatting>
  <conditionalFormatting sqref="Y179">
    <cfRule type="expression" dxfId="1620" priority="561">
      <formula>Y179&lt;=Y131</formula>
    </cfRule>
    <cfRule type="expression" dxfId="1619" priority="562">
      <formula>Y179&gt;=Y131</formula>
    </cfRule>
  </conditionalFormatting>
  <conditionalFormatting sqref="Y178">
    <cfRule type="expression" dxfId="1618" priority="559">
      <formula>Y178&lt;=Y131</formula>
    </cfRule>
    <cfRule type="expression" dxfId="1617" priority="560">
      <formula>Y178&gt;=Y131</formula>
    </cfRule>
  </conditionalFormatting>
  <conditionalFormatting sqref="Y177">
    <cfRule type="expression" dxfId="1616" priority="557">
      <formula>Y177&lt;=Y131</formula>
    </cfRule>
    <cfRule type="expression" dxfId="1615" priority="558">
      <formula>Y177&gt;=Y131</formula>
    </cfRule>
  </conditionalFormatting>
  <conditionalFormatting sqref="Y176">
    <cfRule type="expression" dxfId="1614" priority="555">
      <formula>Y176&lt;=Y131</formula>
    </cfRule>
    <cfRule type="expression" dxfId="1613" priority="556">
      <formula>Y176&gt;=Y131</formula>
    </cfRule>
  </conditionalFormatting>
  <conditionalFormatting sqref="Y174:Y175">
    <cfRule type="expression" dxfId="1612" priority="553">
      <formula>Y174&lt;=Y130</formula>
    </cfRule>
    <cfRule type="expression" dxfId="1611" priority="554">
      <formula>Y174&gt;=Y130</formula>
    </cfRule>
  </conditionalFormatting>
  <conditionalFormatting sqref="Y197">
    <cfRule type="expression" dxfId="1610" priority="551">
      <formula>Y197&lt;=Y133</formula>
    </cfRule>
    <cfRule type="expression" dxfId="1609" priority="552">
      <formula>Y197&gt;=Y133</formula>
    </cfRule>
  </conditionalFormatting>
  <conditionalFormatting sqref="Y191">
    <cfRule type="expression" dxfId="1608" priority="549">
      <formula>Y191&lt;=Y132</formula>
    </cfRule>
    <cfRule type="expression" dxfId="1607" priority="550">
      <formula>Y191&gt;=Y132</formula>
    </cfRule>
  </conditionalFormatting>
  <conditionalFormatting sqref="Y190">
    <cfRule type="expression" dxfId="1606" priority="547">
      <formula>Y190&lt;=Y132</formula>
    </cfRule>
    <cfRule type="expression" dxfId="1605" priority="548">
      <formula>Y190&gt;=Y132</formula>
    </cfRule>
  </conditionalFormatting>
  <conditionalFormatting sqref="Y189">
    <cfRule type="expression" dxfId="1604" priority="545">
      <formula>Y189&lt;=Y132</formula>
    </cfRule>
    <cfRule type="expression" dxfId="1603" priority="546">
      <formula>Y189&gt;=Y132</formula>
    </cfRule>
  </conditionalFormatting>
  <conditionalFormatting sqref="Y203:Y204">
    <cfRule type="expression" dxfId="1602" priority="543">
      <formula>Y203&lt;=Y133</formula>
    </cfRule>
    <cfRule type="expression" dxfId="1601" priority="544">
      <formula>Y203&gt;=Y133</formula>
    </cfRule>
  </conditionalFormatting>
  <conditionalFormatting sqref="Y202">
    <cfRule type="expression" dxfId="1600" priority="541">
      <formula>Y202&lt;=Y133</formula>
    </cfRule>
    <cfRule type="expression" dxfId="1599" priority="542">
      <formula>Y202&gt;=Y133</formula>
    </cfRule>
  </conditionalFormatting>
  <conditionalFormatting sqref="Y201">
    <cfRule type="expression" dxfId="1598" priority="539">
      <formula>Y201&lt;=Y133</formula>
    </cfRule>
    <cfRule type="expression" dxfId="1597" priority="540">
      <formula>Y201&gt;=Y133</formula>
    </cfRule>
  </conditionalFormatting>
  <conditionalFormatting sqref="Y200">
    <cfRule type="expression" dxfId="1596" priority="537">
      <formula>Y200&lt;=Y133</formula>
    </cfRule>
    <cfRule type="expression" dxfId="1595" priority="538">
      <formula>Y200&gt;=Y133</formula>
    </cfRule>
  </conditionalFormatting>
  <conditionalFormatting sqref="Y199">
    <cfRule type="expression" dxfId="1594" priority="535">
      <formula>Y199&lt;=Y133</formula>
    </cfRule>
    <cfRule type="expression" dxfId="1593" priority="536">
      <formula>Y199&gt;=Y133</formula>
    </cfRule>
  </conditionalFormatting>
  <conditionalFormatting sqref="Y198">
    <cfRule type="expression" dxfId="1592" priority="533">
      <formula>Y198&lt;=Y133</formula>
    </cfRule>
    <cfRule type="expression" dxfId="1591" priority="534">
      <formula>Y198&gt;=Y133</formula>
    </cfRule>
  </conditionalFormatting>
  <conditionalFormatting sqref="Y196">
    <cfRule type="expression" dxfId="1590" priority="531">
      <formula>Y196&lt;=Y133</formula>
    </cfRule>
    <cfRule type="expression" dxfId="1589" priority="532">
      <formula>Y196&gt;=Y133</formula>
    </cfRule>
  </conditionalFormatting>
  <conditionalFormatting sqref="Y194">
    <cfRule type="expression" dxfId="1588" priority="529">
      <formula>Y194&lt;=Y133</formula>
    </cfRule>
    <cfRule type="expression" dxfId="1587" priority="530">
      <formula>Y194&gt;=Y133</formula>
    </cfRule>
  </conditionalFormatting>
  <conditionalFormatting sqref="Y195">
    <cfRule type="expression" dxfId="1586" priority="527">
      <formula>Y195&lt;=Y133</formula>
    </cfRule>
    <cfRule type="expression" dxfId="1585" priority="528">
      <formula>Y195&gt;=Y133</formula>
    </cfRule>
  </conditionalFormatting>
  <conditionalFormatting sqref="Y192:Y193">
    <cfRule type="expression" dxfId="1584" priority="525">
      <formula>Y192&lt;=Y132</formula>
    </cfRule>
    <cfRule type="expression" dxfId="1583" priority="526">
      <formula>Y192&gt;=Y132</formula>
    </cfRule>
  </conditionalFormatting>
  <conditionalFormatting sqref="Y195">
    <cfRule type="expression" dxfId="1582" priority="523">
      <formula>Y195&lt;=Y134</formula>
    </cfRule>
    <cfRule type="expression" dxfId="1581" priority="524">
      <formula>Y195&gt;=Y134</formula>
    </cfRule>
  </conditionalFormatting>
  <conditionalFormatting sqref="Y194">
    <cfRule type="expression" dxfId="1580" priority="521">
      <formula>Y194&lt;=Y134</formula>
    </cfRule>
    <cfRule type="expression" dxfId="1579" priority="522">
      <formula>Y194&gt;=Y134</formula>
    </cfRule>
  </conditionalFormatting>
  <conditionalFormatting sqref="Y192">
    <cfRule type="expression" dxfId="1578" priority="519">
      <formula>Y192&lt;=Y133</formula>
    </cfRule>
    <cfRule type="expression" dxfId="1577" priority="520">
      <formula>Y192&gt;=Y133</formula>
    </cfRule>
  </conditionalFormatting>
  <conditionalFormatting sqref="Y205">
    <cfRule type="expression" dxfId="1576" priority="517">
      <formula>Y205&lt;=Y134</formula>
    </cfRule>
    <cfRule type="expression" dxfId="1575" priority="518">
      <formula>Y205&gt;=Y134</formula>
    </cfRule>
  </conditionalFormatting>
  <conditionalFormatting sqref="AA173">
    <cfRule type="expression" dxfId="1574" priority="515">
      <formula>AA173&lt;=AA148</formula>
    </cfRule>
    <cfRule type="expression" dxfId="1573" priority="516">
      <formula>AA173&gt;=AA148</formula>
    </cfRule>
  </conditionalFormatting>
  <conditionalFormatting sqref="AA172">
    <cfRule type="expression" dxfId="1572" priority="513">
      <formula>AA172&lt;=AA148</formula>
    </cfRule>
    <cfRule type="expression" dxfId="1571" priority="514">
      <formula>AA172&gt;=AA148</formula>
    </cfRule>
  </conditionalFormatting>
  <conditionalFormatting sqref="AA171">
    <cfRule type="expression" dxfId="1570" priority="511">
      <formula>AA171&lt;=AA148</formula>
    </cfRule>
    <cfRule type="expression" dxfId="1569" priority="512">
      <formula>AA171&gt;=AA148</formula>
    </cfRule>
  </conditionalFormatting>
  <conditionalFormatting sqref="AA170">
    <cfRule type="expression" dxfId="1568" priority="509">
      <formula>AA170&lt;=AA148</formula>
    </cfRule>
    <cfRule type="expression" dxfId="1567" priority="510">
      <formula>AA170&gt;=AA148</formula>
    </cfRule>
  </conditionalFormatting>
  <conditionalFormatting sqref="AA169">
    <cfRule type="expression" dxfId="1566" priority="507">
      <formula>AA169&lt;=AA148</formula>
    </cfRule>
    <cfRule type="expression" dxfId="1565" priority="508">
      <formula>AA169&gt;=AA148</formula>
    </cfRule>
  </conditionalFormatting>
  <conditionalFormatting sqref="AA168">
    <cfRule type="expression" dxfId="1564" priority="505">
      <formula>AA168&lt;=AA148</formula>
    </cfRule>
    <cfRule type="expression" dxfId="1563" priority="506">
      <formula>AA168&gt;=AA148</formula>
    </cfRule>
  </conditionalFormatting>
  <conditionalFormatting sqref="AA167">
    <cfRule type="expression" dxfId="1562" priority="503">
      <formula>AA167&lt;=AA148</formula>
    </cfRule>
    <cfRule type="expression" dxfId="1561" priority="504">
      <formula>AA167&gt;=AA148</formula>
    </cfRule>
  </conditionalFormatting>
  <conditionalFormatting sqref="AA166">
    <cfRule type="expression" dxfId="1560" priority="501">
      <formula>AA166&lt;=AA148</formula>
    </cfRule>
    <cfRule type="expression" dxfId="1559" priority="502">
      <formula>AA166&gt;=AA148</formula>
    </cfRule>
  </conditionalFormatting>
  <conditionalFormatting sqref="AA165 AA172">
    <cfRule type="expression" dxfId="1558" priority="499">
      <formula>AA165&lt;=AA148</formula>
    </cfRule>
    <cfRule type="expression" dxfId="1557" priority="500">
      <formula>AA165&gt;=AA148</formula>
    </cfRule>
  </conditionalFormatting>
  <conditionalFormatting sqref="AA164 AA171">
    <cfRule type="expression" dxfId="1556" priority="497">
      <formula>AA164&lt;=AA148</formula>
    </cfRule>
    <cfRule type="expression" dxfId="1555" priority="498">
      <formula>AA164&gt;=AA148</formula>
    </cfRule>
  </conditionalFormatting>
  <conditionalFormatting sqref="AA163 AA170">
    <cfRule type="expression" dxfId="1554" priority="495">
      <formula>AA163&lt;=AA148</formula>
    </cfRule>
    <cfRule type="expression" dxfId="1553" priority="496">
      <formula>AA163&gt;=AA148</formula>
    </cfRule>
  </conditionalFormatting>
  <conditionalFormatting sqref="AA162 AA169">
    <cfRule type="expression" dxfId="1552" priority="493">
      <formula>AA162&lt;=AA148</formula>
    </cfRule>
    <cfRule type="expression" dxfId="1551" priority="494">
      <formula>AA162&gt;=AA148</formula>
    </cfRule>
  </conditionalFormatting>
  <conditionalFormatting sqref="AA161 AA168">
    <cfRule type="expression" dxfId="1550" priority="491">
      <formula>AA161&lt;=AA148</formula>
    </cfRule>
    <cfRule type="expression" dxfId="1549" priority="492">
      <formula>AA161&gt;=AA148</formula>
    </cfRule>
  </conditionalFormatting>
  <conditionalFormatting sqref="AA144">
    <cfRule type="expression" dxfId="1548" priority="489">
      <formula>AA144&lt;=AA143</formula>
    </cfRule>
    <cfRule type="expression" dxfId="1547" priority="490">
      <formula>AA144&gt;=AA143</formula>
    </cfRule>
  </conditionalFormatting>
  <conditionalFormatting sqref="AA173 AA163">
    <cfRule type="expression" dxfId="1546" priority="487">
      <formula>AA163&lt;=AA145</formula>
    </cfRule>
    <cfRule type="expression" dxfId="1545" priority="488">
      <formula>AA163&gt;=AA145</formula>
    </cfRule>
  </conditionalFormatting>
  <conditionalFormatting sqref="AA134">
    <cfRule type="expression" dxfId="1544" priority="485">
      <formula>AA134&lt;=AA125</formula>
    </cfRule>
    <cfRule type="expression" dxfId="1543" priority="486">
      <formula>AA134&gt;=AA125</formula>
    </cfRule>
  </conditionalFormatting>
  <conditionalFormatting sqref="AA164 AA174:AA175">
    <cfRule type="expression" dxfId="1542" priority="483">
      <formula>AA164&lt;=AA145</formula>
    </cfRule>
    <cfRule type="expression" dxfId="1541" priority="484">
      <formula>AA164&gt;=AA145</formula>
    </cfRule>
  </conditionalFormatting>
  <conditionalFormatting sqref="AA180 AA191">
    <cfRule type="expression" dxfId="1540" priority="481">
      <formula>AA180&lt;=AA146</formula>
    </cfRule>
    <cfRule type="expression" dxfId="1539" priority="482">
      <formula>AA180&gt;=AA146</formula>
    </cfRule>
  </conditionalFormatting>
  <conditionalFormatting sqref="AA170 AA181">
    <cfRule type="expression" dxfId="1538" priority="479">
      <formula>AA170&lt;=AA145</formula>
    </cfRule>
    <cfRule type="expression" dxfId="1537" priority="480">
      <formula>AA170&gt;=AA145</formula>
    </cfRule>
  </conditionalFormatting>
  <conditionalFormatting sqref="AA169 AA180">
    <cfRule type="expression" dxfId="1536" priority="477">
      <formula>AA169&lt;=AA145</formula>
    </cfRule>
    <cfRule type="expression" dxfId="1535" priority="478">
      <formula>AA169&gt;=AA145</formula>
    </cfRule>
  </conditionalFormatting>
  <conditionalFormatting sqref="AA168 AA179">
    <cfRule type="expression" dxfId="1534" priority="475">
      <formula>AA168&lt;=AA145</formula>
    </cfRule>
    <cfRule type="expression" dxfId="1533" priority="476">
      <formula>AA168&gt;=AA145</formula>
    </cfRule>
  </conditionalFormatting>
  <conditionalFormatting sqref="AA167 AA178">
    <cfRule type="expression" dxfId="1532" priority="473">
      <formula>AA167&lt;=AA145</formula>
    </cfRule>
    <cfRule type="expression" dxfId="1531" priority="474">
      <formula>AA167&gt;=AA145</formula>
    </cfRule>
  </conditionalFormatting>
  <conditionalFormatting sqref="AA166 AA177">
    <cfRule type="expression" dxfId="1530" priority="471">
      <formula>AA166&lt;=AA145</formula>
    </cfRule>
    <cfRule type="expression" dxfId="1529" priority="472">
      <formula>AA166&gt;=AA145</formula>
    </cfRule>
  </conditionalFormatting>
  <conditionalFormatting sqref="AA165 AA176">
    <cfRule type="expression" dxfId="1528" priority="469">
      <formula>AA165&lt;=AA145</formula>
    </cfRule>
    <cfRule type="expression" dxfId="1527" priority="470">
      <formula>AA165&gt;=AA145</formula>
    </cfRule>
  </conditionalFormatting>
  <conditionalFormatting sqref="AA182 AA194">
    <cfRule type="expression" dxfId="1526" priority="467">
      <formula>AA182&lt;=AA146</formula>
    </cfRule>
    <cfRule type="expression" dxfId="1525" priority="468">
      <formula>AA182&gt;=AA146</formula>
    </cfRule>
  </conditionalFormatting>
  <conditionalFormatting sqref="AA181 AA192:AA193">
    <cfRule type="expression" dxfId="1524" priority="465">
      <formula>AA181&lt;=AA146</formula>
    </cfRule>
    <cfRule type="expression" dxfId="1523" priority="466">
      <formula>AA181&gt;=AA146</formula>
    </cfRule>
  </conditionalFormatting>
  <conditionalFormatting sqref="AA205">
    <cfRule type="expression" dxfId="1522" priority="463">
      <formula>AA205&lt;=AA149</formula>
    </cfRule>
    <cfRule type="expression" dxfId="1521" priority="464">
      <formula>AA205&gt;=AA149</formula>
    </cfRule>
  </conditionalFormatting>
  <conditionalFormatting sqref="AA179 AA190">
    <cfRule type="expression" dxfId="1520" priority="461">
      <formula>AA179&lt;=AA146</formula>
    </cfRule>
    <cfRule type="expression" dxfId="1519" priority="462">
      <formula>AA179&gt;=AA146</formula>
    </cfRule>
  </conditionalFormatting>
  <conditionalFormatting sqref="AA178 AA189">
    <cfRule type="expression" dxfId="1518" priority="459">
      <formula>AA178&lt;=AA146</formula>
    </cfRule>
    <cfRule type="expression" dxfId="1517" priority="460">
      <formula>AA178&gt;=AA146</formula>
    </cfRule>
  </conditionalFormatting>
  <conditionalFormatting sqref="AA177 AA187:AA188">
    <cfRule type="expression" dxfId="1516" priority="457">
      <formula>AA177&lt;=AA146</formula>
    </cfRule>
    <cfRule type="expression" dxfId="1515" priority="458">
      <formula>AA177&gt;=AA146</formula>
    </cfRule>
  </conditionalFormatting>
  <conditionalFormatting sqref="AA176 AA186">
    <cfRule type="expression" dxfId="1514" priority="455">
      <formula>AA176&lt;=AA146</formula>
    </cfRule>
    <cfRule type="expression" dxfId="1513" priority="456">
      <formula>AA176&gt;=AA146</formula>
    </cfRule>
  </conditionalFormatting>
  <conditionalFormatting sqref="AA174:AA175 AA185">
    <cfRule type="expression" dxfId="1512" priority="453">
      <formula>AA174&lt;=AA145</formula>
    </cfRule>
    <cfRule type="expression" dxfId="1511" priority="454">
      <formula>AA174&gt;=AA145</formula>
    </cfRule>
  </conditionalFormatting>
  <conditionalFormatting sqref="AA190 AA201">
    <cfRule type="expression" dxfId="1510" priority="451">
      <formula>AA190&lt;=AA147</formula>
    </cfRule>
    <cfRule type="expression" dxfId="1509" priority="452">
      <formula>AA190&gt;=AA147</formula>
    </cfRule>
  </conditionalFormatting>
  <conditionalFormatting sqref="AA173 AA184">
    <cfRule type="expression" dxfId="1508" priority="449">
      <formula>AA173&lt;=AA145</formula>
    </cfRule>
    <cfRule type="expression" dxfId="1507" priority="450">
      <formula>AA173&gt;=AA145</formula>
    </cfRule>
  </conditionalFormatting>
  <conditionalFormatting sqref="AA189 AA200">
    <cfRule type="expression" dxfId="1506" priority="447">
      <formula>AA189&lt;=AA147</formula>
    </cfRule>
    <cfRule type="expression" dxfId="1505" priority="448">
      <formula>AA189&gt;=AA147</formula>
    </cfRule>
  </conditionalFormatting>
  <conditionalFormatting sqref="AA172 AA183">
    <cfRule type="expression" dxfId="1504" priority="445">
      <formula>AA172&lt;=AA145</formula>
    </cfRule>
    <cfRule type="expression" dxfId="1503" priority="446">
      <formula>AA172&gt;=AA145</formula>
    </cfRule>
  </conditionalFormatting>
  <conditionalFormatting sqref="AA187:AA188 AA199">
    <cfRule type="expression" dxfId="1502" priority="443">
      <formula>AA187&lt;=AA146</formula>
    </cfRule>
    <cfRule type="expression" dxfId="1501" priority="444">
      <formula>AA187&gt;=AA146</formula>
    </cfRule>
  </conditionalFormatting>
  <conditionalFormatting sqref="AA171 AA182">
    <cfRule type="expression" dxfId="1500" priority="441">
      <formula>AA171&lt;=AA145</formula>
    </cfRule>
    <cfRule type="expression" dxfId="1499" priority="442">
      <formula>AA171&gt;=AA145</formula>
    </cfRule>
  </conditionalFormatting>
  <conditionalFormatting sqref="AA186 AA198">
    <cfRule type="expression" dxfId="1498" priority="439">
      <formula>AA186&lt;=AA146</formula>
    </cfRule>
    <cfRule type="expression" dxfId="1497" priority="440">
      <formula>AA186&gt;=AA146</formula>
    </cfRule>
  </conditionalFormatting>
  <conditionalFormatting sqref="AA185 AA197">
    <cfRule type="expression" dxfId="1496" priority="437">
      <formula>AA185&lt;=AA146</formula>
    </cfRule>
    <cfRule type="expression" dxfId="1495" priority="438">
      <formula>AA185&gt;=AA146</formula>
    </cfRule>
  </conditionalFormatting>
  <conditionalFormatting sqref="AA184 AA196">
    <cfRule type="expression" dxfId="1494" priority="435">
      <formula>AA184&lt;=AA146</formula>
    </cfRule>
    <cfRule type="expression" dxfId="1493" priority="436">
      <formula>AA184&gt;=AA146</formula>
    </cfRule>
  </conditionalFormatting>
  <conditionalFormatting sqref="AA183 AA195">
    <cfRule type="expression" dxfId="1492" priority="433">
      <formula>AA183&lt;=AA146</formula>
    </cfRule>
    <cfRule type="expression" dxfId="1491" priority="434">
      <formula>AA183&gt;=AA146</formula>
    </cfRule>
  </conditionalFormatting>
  <conditionalFormatting sqref="AA172 AA162">
    <cfRule type="expression" dxfId="1490" priority="431">
      <formula>AA162&lt;=AA145</formula>
    </cfRule>
    <cfRule type="expression" dxfId="1489" priority="432">
      <formula>AA162&gt;=AA145</formula>
    </cfRule>
  </conditionalFormatting>
  <conditionalFormatting sqref="AA171 AA161">
    <cfRule type="expression" dxfId="1488" priority="429">
      <formula>AA161&lt;=AA145</formula>
    </cfRule>
    <cfRule type="expression" dxfId="1487" priority="430">
      <formula>AA161&gt;=AA145</formula>
    </cfRule>
  </conditionalFormatting>
  <conditionalFormatting sqref="AA170 AA160">
    <cfRule type="expression" dxfId="1486" priority="427">
      <formula>AA160&lt;=AA145</formula>
    </cfRule>
    <cfRule type="expression" dxfId="1485" priority="428">
      <formula>AA160&gt;=AA145</formula>
    </cfRule>
  </conditionalFormatting>
  <conditionalFormatting sqref="AA169 AA159">
    <cfRule type="expression" dxfId="1484" priority="425">
      <formula>AA159&lt;=AA145</formula>
    </cfRule>
    <cfRule type="expression" dxfId="1483" priority="426">
      <formula>AA159&gt;=AA145</formula>
    </cfRule>
  </conditionalFormatting>
  <conditionalFormatting sqref="AA168 AA158">
    <cfRule type="expression" dxfId="1482" priority="423">
      <formula>AA158&lt;=AA145</formula>
    </cfRule>
    <cfRule type="expression" dxfId="1481" priority="424">
      <formula>AA158&gt;=AA145</formula>
    </cfRule>
  </conditionalFormatting>
  <conditionalFormatting sqref="AA203:AA204">
    <cfRule type="expression" dxfId="1480" priority="421">
      <formula>AA203&lt;=AA148</formula>
    </cfRule>
    <cfRule type="expression" dxfId="1479" priority="422">
      <formula>AA203&gt;=AA148</formula>
    </cfRule>
  </conditionalFormatting>
  <conditionalFormatting sqref="AA202">
    <cfRule type="expression" dxfId="1478" priority="419">
      <formula>AA202&lt;=AA148</formula>
    </cfRule>
    <cfRule type="expression" dxfId="1477" priority="420">
      <formula>AA202&gt;=AA148</formula>
    </cfRule>
  </conditionalFormatting>
  <conditionalFormatting sqref="AA201">
    <cfRule type="expression" dxfId="1476" priority="417">
      <formula>AA201&lt;=AA148</formula>
    </cfRule>
    <cfRule type="expression" dxfId="1475" priority="418">
      <formula>AA201&gt;=AA148</formula>
    </cfRule>
  </conditionalFormatting>
  <conditionalFormatting sqref="AA200">
    <cfRule type="expression" dxfId="1474" priority="415">
      <formula>AA200&lt;=AA148</formula>
    </cfRule>
    <cfRule type="expression" dxfId="1473" priority="416">
      <formula>AA200&gt;=AA148</formula>
    </cfRule>
  </conditionalFormatting>
  <conditionalFormatting sqref="AA199">
    <cfRule type="expression" dxfId="1472" priority="413">
      <formula>AA199&lt;=AA148</formula>
    </cfRule>
    <cfRule type="expression" dxfId="1471" priority="414">
      <formula>AA199&gt;=AA148</formula>
    </cfRule>
  </conditionalFormatting>
  <conditionalFormatting sqref="AA198">
    <cfRule type="expression" dxfId="1470" priority="411">
      <formula>AA198&lt;=AA148</formula>
    </cfRule>
    <cfRule type="expression" dxfId="1469" priority="412">
      <formula>AA198&gt;=AA148</formula>
    </cfRule>
  </conditionalFormatting>
  <conditionalFormatting sqref="AA197">
    <cfRule type="expression" dxfId="1468" priority="409">
      <formula>AA197&lt;=AA148</formula>
    </cfRule>
    <cfRule type="expression" dxfId="1467" priority="410">
      <formula>AA197&gt;=AA148</formula>
    </cfRule>
  </conditionalFormatting>
  <conditionalFormatting sqref="AA196">
    <cfRule type="expression" dxfId="1466" priority="407">
      <formula>AA196&lt;=AA148</formula>
    </cfRule>
    <cfRule type="expression" dxfId="1465" priority="408">
      <formula>AA196&gt;=AA148</formula>
    </cfRule>
  </conditionalFormatting>
  <conditionalFormatting sqref="AA195">
    <cfRule type="expression" dxfId="1464" priority="405">
      <formula>AA195&lt;=AA148</formula>
    </cfRule>
    <cfRule type="expression" dxfId="1463" priority="406">
      <formula>AA195&gt;=AA148</formula>
    </cfRule>
  </conditionalFormatting>
  <conditionalFormatting sqref="AA194 AA205">
    <cfRule type="expression" dxfId="1462" priority="403">
      <formula>AA194&lt;=AA148</formula>
    </cfRule>
    <cfRule type="expression" dxfId="1461" priority="404">
      <formula>AA194&gt;=AA148</formula>
    </cfRule>
  </conditionalFormatting>
  <conditionalFormatting sqref="AA192:AA193 AA203:AA204">
    <cfRule type="expression" dxfId="1460" priority="401">
      <formula>AA192&lt;=AA147</formula>
    </cfRule>
    <cfRule type="expression" dxfId="1459" priority="402">
      <formula>AA192&gt;=AA147</formula>
    </cfRule>
  </conditionalFormatting>
  <conditionalFormatting sqref="AA191 AA202">
    <cfRule type="expression" dxfId="1458" priority="399">
      <formula>AA191&lt;=AA147</formula>
    </cfRule>
    <cfRule type="expression" dxfId="1457" priority="400">
      <formula>AA191&gt;=AA147</formula>
    </cfRule>
  </conditionalFormatting>
  <conditionalFormatting sqref="AA7:AA152">
    <cfRule type="expression" dxfId="1456" priority="397">
      <formula>AA7&lt;=AA6</formula>
    </cfRule>
    <cfRule type="expression" dxfId="1455" priority="398">
      <formula>AA7&gt;=AA6</formula>
    </cfRule>
  </conditionalFormatting>
  <conditionalFormatting sqref="AA7:AA205">
    <cfRule type="expression" dxfId="1454" priority="395">
      <formula>AA7&lt;=AA6</formula>
    </cfRule>
    <cfRule type="expression" dxfId="1453" priority="396">
      <formula>AA7&gt;=AA6</formula>
    </cfRule>
  </conditionalFormatting>
  <conditionalFormatting sqref="AA145:AA146">
    <cfRule type="expression" dxfId="1452" priority="393">
      <formula>AA145&lt;=AA127</formula>
    </cfRule>
    <cfRule type="expression" dxfId="1451" priority="394">
      <formula>AA145&gt;=AA127</formula>
    </cfRule>
  </conditionalFormatting>
  <conditionalFormatting sqref="AA141:AA153 AA129:AA130">
    <cfRule type="expression" dxfId="1450" priority="391">
      <formula>AA129&lt;=AA127</formula>
    </cfRule>
    <cfRule type="expression" dxfId="1449" priority="392">
      <formula>AA129&gt;=AA127</formula>
    </cfRule>
  </conditionalFormatting>
  <conditionalFormatting sqref="AA138:AA153">
    <cfRule type="expression" dxfId="1448" priority="389">
      <formula>AA138&lt;=AA127</formula>
    </cfRule>
    <cfRule type="expression" dxfId="1447" priority="390">
      <formula>AA138&gt;=AA127</formula>
    </cfRule>
  </conditionalFormatting>
  <conditionalFormatting sqref="AA138">
    <cfRule type="expression" dxfId="1446" priority="387">
      <formula>AA138&lt;=AA128</formula>
    </cfRule>
    <cfRule type="expression" dxfId="1445" priority="388">
      <formula>AA138&gt;=AA128</formula>
    </cfRule>
  </conditionalFormatting>
  <conditionalFormatting sqref="AA137:AA153">
    <cfRule type="expression" dxfId="1444" priority="385">
      <formula>AA137&lt;=AA128</formula>
    </cfRule>
    <cfRule type="expression" dxfId="1443" priority="386">
      <formula>AA137&gt;=AA128</formula>
    </cfRule>
  </conditionalFormatting>
  <conditionalFormatting sqref="AA136">
    <cfRule type="expression" dxfId="1442" priority="383">
      <formula>AA136&lt;=AA128</formula>
    </cfRule>
    <cfRule type="expression" dxfId="1441" priority="384">
      <formula>AA136&gt;=AA128</formula>
    </cfRule>
  </conditionalFormatting>
  <conditionalFormatting sqref="AA135">
    <cfRule type="expression" dxfId="1440" priority="381">
      <formula>AA135&lt;=AA128</formula>
    </cfRule>
    <cfRule type="expression" dxfId="1439" priority="382">
      <formula>AA135&gt;=AA128</formula>
    </cfRule>
  </conditionalFormatting>
  <conditionalFormatting sqref="AA134:AA148">
    <cfRule type="expression" dxfId="1438" priority="379">
      <formula>AA134&lt;=AA128</formula>
    </cfRule>
    <cfRule type="expression" dxfId="1437" priority="380">
      <formula>AA134&gt;=AA128</formula>
    </cfRule>
  </conditionalFormatting>
  <conditionalFormatting sqref="AA133:AA148">
    <cfRule type="expression" dxfId="1436" priority="377">
      <formula>AA133&lt;=AA128</formula>
    </cfRule>
    <cfRule type="expression" dxfId="1435" priority="378">
      <formula>AA133&gt;=AA128</formula>
    </cfRule>
  </conditionalFormatting>
  <conditionalFormatting sqref="AA132">
    <cfRule type="expression" dxfId="1434" priority="375">
      <formula>AA132&lt;=AA128</formula>
    </cfRule>
    <cfRule type="expression" dxfId="1433" priority="376">
      <formula>AA132&gt;=AA128</formula>
    </cfRule>
  </conditionalFormatting>
  <conditionalFormatting sqref="AA131">
    <cfRule type="expression" dxfId="1432" priority="373">
      <formula>AA131&lt;=AA128</formula>
    </cfRule>
    <cfRule type="expression" dxfId="1431" priority="374">
      <formula>AA131&gt;=AA128</formula>
    </cfRule>
  </conditionalFormatting>
  <conditionalFormatting sqref="AA141:AA153">
    <cfRule type="expression" dxfId="1430" priority="371">
      <formula>AA141&lt;=AA129</formula>
    </cfRule>
    <cfRule type="expression" dxfId="1429" priority="372">
      <formula>AA141&gt;=AA129</formula>
    </cfRule>
  </conditionalFormatting>
  <conditionalFormatting sqref="AA147:AA148">
    <cfRule type="expression" dxfId="1428" priority="369">
      <formula>AA147&lt;=AA128</formula>
    </cfRule>
    <cfRule type="expression" dxfId="1427" priority="370">
      <formula>AA147&gt;=AA128</formula>
    </cfRule>
  </conditionalFormatting>
  <conditionalFormatting sqref="AA164">
    <cfRule type="expression" dxfId="1426" priority="367">
      <formula>AA164&lt;=AA130</formula>
    </cfRule>
    <cfRule type="expression" dxfId="1425" priority="368">
      <formula>AA164&gt;=AA130</formula>
    </cfRule>
  </conditionalFormatting>
  <conditionalFormatting sqref="AA154">
    <cfRule type="expression" dxfId="1424" priority="365">
      <formula>AA154&lt;=AA129</formula>
    </cfRule>
    <cfRule type="expression" dxfId="1423" priority="366">
      <formula>AA154&gt;=AA129</formula>
    </cfRule>
  </conditionalFormatting>
  <conditionalFormatting sqref="AA153">
    <cfRule type="expression" dxfId="1422" priority="363">
      <formula>AA153&lt;=AA129</formula>
    </cfRule>
    <cfRule type="expression" dxfId="1421" priority="364">
      <formula>AA153&gt;=AA129</formula>
    </cfRule>
  </conditionalFormatting>
  <conditionalFormatting sqref="AA152">
    <cfRule type="expression" dxfId="1420" priority="361">
      <formula>AA152&lt;=AA129</formula>
    </cfRule>
    <cfRule type="expression" dxfId="1419" priority="362">
      <formula>AA152&gt;=AA129</formula>
    </cfRule>
  </conditionalFormatting>
  <conditionalFormatting sqref="AA151">
    <cfRule type="expression" dxfId="1418" priority="359">
      <formula>AA151&lt;=AA129</formula>
    </cfRule>
    <cfRule type="expression" dxfId="1417" priority="360">
      <formula>AA151&gt;=AA129</formula>
    </cfRule>
  </conditionalFormatting>
  <conditionalFormatting sqref="AA150">
    <cfRule type="expression" dxfId="1416" priority="357">
      <formula>AA150&lt;=AA129</formula>
    </cfRule>
    <cfRule type="expression" dxfId="1415" priority="358">
      <formula>AA150&gt;=AA129</formula>
    </cfRule>
  </conditionalFormatting>
  <conditionalFormatting sqref="AA149">
    <cfRule type="expression" dxfId="1414" priority="355">
      <formula>AA149&lt;=AA129</formula>
    </cfRule>
    <cfRule type="expression" dxfId="1413" priority="356">
      <formula>AA149&gt;=AA129</formula>
    </cfRule>
  </conditionalFormatting>
  <conditionalFormatting sqref="AA166">
    <cfRule type="expression" dxfId="1412" priority="353">
      <formula>AA166&lt;=AA130</formula>
    </cfRule>
    <cfRule type="expression" dxfId="1411" priority="354">
      <formula>AA166&gt;=AA130</formula>
    </cfRule>
  </conditionalFormatting>
  <conditionalFormatting sqref="AA165">
    <cfRule type="expression" dxfId="1410" priority="351">
      <formula>AA165&lt;=AA130</formula>
    </cfRule>
    <cfRule type="expression" dxfId="1409" priority="352">
      <formula>AA165&gt;=AA130</formula>
    </cfRule>
  </conditionalFormatting>
  <conditionalFormatting sqref="AA187:AA188">
    <cfRule type="expression" dxfId="1408" priority="349">
      <formula>AA187&lt;=AA131</formula>
    </cfRule>
    <cfRule type="expression" dxfId="1407" priority="350">
      <formula>AA187&gt;=AA131</formula>
    </cfRule>
  </conditionalFormatting>
  <conditionalFormatting sqref="AA163">
    <cfRule type="expression" dxfId="1406" priority="347">
      <formula>AA163&lt;=AA130</formula>
    </cfRule>
    <cfRule type="expression" dxfId="1405" priority="348">
      <formula>AA163&gt;=AA130</formula>
    </cfRule>
  </conditionalFormatting>
  <conditionalFormatting sqref="AA162">
    <cfRule type="expression" dxfId="1404" priority="345">
      <formula>AA162&lt;=AA130</formula>
    </cfRule>
    <cfRule type="expression" dxfId="1403" priority="346">
      <formula>AA162&gt;=AA130</formula>
    </cfRule>
  </conditionalFormatting>
  <conditionalFormatting sqref="AA161">
    <cfRule type="expression" dxfId="1402" priority="343">
      <formula>AA161&lt;=AA130</formula>
    </cfRule>
    <cfRule type="expression" dxfId="1401" priority="344">
      <formula>AA161&gt;=AA130</formula>
    </cfRule>
  </conditionalFormatting>
  <conditionalFormatting sqref="AA160">
    <cfRule type="expression" dxfId="1400" priority="341">
      <formula>AA160&lt;=AA130</formula>
    </cfRule>
    <cfRule type="expression" dxfId="1399" priority="342">
      <formula>AA160&gt;=AA130</formula>
    </cfRule>
  </conditionalFormatting>
  <conditionalFormatting sqref="AA159">
    <cfRule type="expression" dxfId="1398" priority="339">
      <formula>AA159&lt;=AA130</formula>
    </cfRule>
    <cfRule type="expression" dxfId="1397" priority="340">
      <formula>AA159&gt;=AA130</formula>
    </cfRule>
  </conditionalFormatting>
  <conditionalFormatting sqref="AA173">
    <cfRule type="expression" dxfId="1396" priority="337">
      <formula>AA173&lt;=AA130</formula>
    </cfRule>
    <cfRule type="expression" dxfId="1395" priority="338">
      <formula>AA173&gt;=AA130</formula>
    </cfRule>
  </conditionalFormatting>
  <conditionalFormatting sqref="AA158">
    <cfRule type="expression" dxfId="1394" priority="335">
      <formula>AA158&lt;=AA130</formula>
    </cfRule>
    <cfRule type="expression" dxfId="1393" priority="336">
      <formula>AA158&gt;=AA130</formula>
    </cfRule>
  </conditionalFormatting>
  <conditionalFormatting sqref="AA172">
    <cfRule type="expression" dxfId="1392" priority="333">
      <formula>AA172&lt;=AA130</formula>
    </cfRule>
    <cfRule type="expression" dxfId="1391" priority="334">
      <formula>AA172&gt;=AA130</formula>
    </cfRule>
  </conditionalFormatting>
  <conditionalFormatting sqref="AA157">
    <cfRule type="expression" dxfId="1390" priority="331">
      <formula>AA157&lt;=AA130</formula>
    </cfRule>
    <cfRule type="expression" dxfId="1389" priority="332">
      <formula>AA157&gt;=AA130</formula>
    </cfRule>
  </conditionalFormatting>
  <conditionalFormatting sqref="AA171">
    <cfRule type="expression" dxfId="1388" priority="329">
      <formula>AA171&lt;=AA130</formula>
    </cfRule>
    <cfRule type="expression" dxfId="1387" priority="330">
      <formula>AA171&gt;=AA130</formula>
    </cfRule>
  </conditionalFormatting>
  <conditionalFormatting sqref="AA155:AA156">
    <cfRule type="expression" dxfId="1386" priority="327">
      <formula>AA155&lt;=AA129</formula>
    </cfRule>
    <cfRule type="expression" dxfId="1385" priority="328">
      <formula>AA155&gt;=AA129</formula>
    </cfRule>
  </conditionalFormatting>
  <conditionalFormatting sqref="AA170">
    <cfRule type="expression" dxfId="1384" priority="325">
      <formula>AA170&lt;=AA130</formula>
    </cfRule>
    <cfRule type="expression" dxfId="1383" priority="326">
      <formula>AA170&gt;=AA130</formula>
    </cfRule>
  </conditionalFormatting>
  <conditionalFormatting sqref="AA169">
    <cfRule type="expression" dxfId="1382" priority="323">
      <formula>AA169&lt;=AA130</formula>
    </cfRule>
    <cfRule type="expression" dxfId="1381" priority="324">
      <formula>AA169&gt;=AA130</formula>
    </cfRule>
  </conditionalFormatting>
  <conditionalFormatting sqref="AA168">
    <cfRule type="expression" dxfId="1380" priority="321">
      <formula>AA168&lt;=AA130</formula>
    </cfRule>
    <cfRule type="expression" dxfId="1379" priority="322">
      <formula>AA168&gt;=AA130</formula>
    </cfRule>
  </conditionalFormatting>
  <conditionalFormatting sqref="AA167">
    <cfRule type="expression" dxfId="1378" priority="319">
      <formula>AA167&lt;=AA130</formula>
    </cfRule>
    <cfRule type="expression" dxfId="1377" priority="320">
      <formula>AA167&gt;=AA130</formula>
    </cfRule>
  </conditionalFormatting>
  <conditionalFormatting sqref="AA186">
    <cfRule type="expression" dxfId="1376" priority="317">
      <formula>AA186&lt;=AA131</formula>
    </cfRule>
    <cfRule type="expression" dxfId="1375" priority="318">
      <formula>AA186&gt;=AA131</formula>
    </cfRule>
  </conditionalFormatting>
  <conditionalFormatting sqref="AA185">
    <cfRule type="expression" dxfId="1374" priority="315">
      <formula>AA185&lt;=AA131</formula>
    </cfRule>
    <cfRule type="expression" dxfId="1373" priority="316">
      <formula>AA185&gt;=AA131</formula>
    </cfRule>
  </conditionalFormatting>
  <conditionalFormatting sqref="AA184">
    <cfRule type="expression" dxfId="1372" priority="313">
      <formula>AA184&lt;=AA131</formula>
    </cfRule>
    <cfRule type="expression" dxfId="1371" priority="314">
      <formula>AA184&gt;=AA131</formula>
    </cfRule>
  </conditionalFormatting>
  <conditionalFormatting sqref="AA183">
    <cfRule type="expression" dxfId="1370" priority="311">
      <formula>AA183&lt;=AA131</formula>
    </cfRule>
    <cfRule type="expression" dxfId="1369" priority="312">
      <formula>AA183&gt;=AA131</formula>
    </cfRule>
  </conditionalFormatting>
  <conditionalFormatting sqref="AA182">
    <cfRule type="expression" dxfId="1368" priority="309">
      <formula>AA182&lt;=AA131</formula>
    </cfRule>
    <cfRule type="expression" dxfId="1367" priority="310">
      <formula>AA182&gt;=AA131</formula>
    </cfRule>
  </conditionalFormatting>
  <conditionalFormatting sqref="AA181">
    <cfRule type="expression" dxfId="1366" priority="307">
      <formula>AA181&lt;=AA131</formula>
    </cfRule>
    <cfRule type="expression" dxfId="1365" priority="308">
      <formula>AA181&gt;=AA131</formula>
    </cfRule>
  </conditionalFormatting>
  <conditionalFormatting sqref="AA180">
    <cfRule type="expression" dxfId="1364" priority="305">
      <formula>AA180&lt;=AA131</formula>
    </cfRule>
    <cfRule type="expression" dxfId="1363" priority="306">
      <formula>AA180&gt;=AA131</formula>
    </cfRule>
  </conditionalFormatting>
  <conditionalFormatting sqref="AA179">
    <cfRule type="expression" dxfId="1362" priority="303">
      <formula>AA179&lt;=AA131</formula>
    </cfRule>
    <cfRule type="expression" dxfId="1361" priority="304">
      <formula>AA179&gt;=AA131</formula>
    </cfRule>
  </conditionalFormatting>
  <conditionalFormatting sqref="AA178">
    <cfRule type="expression" dxfId="1360" priority="301">
      <formula>AA178&lt;=AA131</formula>
    </cfRule>
    <cfRule type="expression" dxfId="1359" priority="302">
      <formula>AA178&gt;=AA131</formula>
    </cfRule>
  </conditionalFormatting>
  <conditionalFormatting sqref="AA177">
    <cfRule type="expression" dxfId="1358" priority="299">
      <formula>AA177&lt;=AA131</formula>
    </cfRule>
    <cfRule type="expression" dxfId="1357" priority="300">
      <formula>AA177&gt;=AA131</formula>
    </cfRule>
  </conditionalFormatting>
  <conditionalFormatting sqref="AA176">
    <cfRule type="expression" dxfId="1356" priority="297">
      <formula>AA176&lt;=AA131</formula>
    </cfRule>
    <cfRule type="expression" dxfId="1355" priority="298">
      <formula>AA176&gt;=AA131</formula>
    </cfRule>
  </conditionalFormatting>
  <conditionalFormatting sqref="AA174:AA175">
    <cfRule type="expression" dxfId="1354" priority="295">
      <formula>AA174&lt;=AA130</formula>
    </cfRule>
    <cfRule type="expression" dxfId="1353" priority="296">
      <formula>AA174&gt;=AA130</formula>
    </cfRule>
  </conditionalFormatting>
  <conditionalFormatting sqref="AA197">
    <cfRule type="expression" dxfId="1352" priority="293">
      <formula>AA197&lt;=AA133</formula>
    </cfRule>
    <cfRule type="expression" dxfId="1351" priority="294">
      <formula>AA197&gt;=AA133</formula>
    </cfRule>
  </conditionalFormatting>
  <conditionalFormatting sqref="AA191">
    <cfRule type="expression" dxfId="1350" priority="291">
      <formula>AA191&lt;=AA132</formula>
    </cfRule>
    <cfRule type="expression" dxfId="1349" priority="292">
      <formula>AA191&gt;=AA132</formula>
    </cfRule>
  </conditionalFormatting>
  <conditionalFormatting sqref="AA190">
    <cfRule type="expression" dxfId="1348" priority="289">
      <formula>AA190&lt;=AA132</formula>
    </cfRule>
    <cfRule type="expression" dxfId="1347" priority="290">
      <formula>AA190&gt;=AA132</formula>
    </cfRule>
  </conditionalFormatting>
  <conditionalFormatting sqref="AA189">
    <cfRule type="expression" dxfId="1346" priority="287">
      <formula>AA189&lt;=AA132</formula>
    </cfRule>
    <cfRule type="expression" dxfId="1345" priority="288">
      <formula>AA189&gt;=AA132</formula>
    </cfRule>
  </conditionalFormatting>
  <conditionalFormatting sqref="AA203:AA204">
    <cfRule type="expression" dxfId="1344" priority="285">
      <formula>AA203&lt;=AA133</formula>
    </cfRule>
    <cfRule type="expression" dxfId="1343" priority="286">
      <formula>AA203&gt;=AA133</formula>
    </cfRule>
  </conditionalFormatting>
  <conditionalFormatting sqref="AA202">
    <cfRule type="expression" dxfId="1342" priority="283">
      <formula>AA202&lt;=AA133</formula>
    </cfRule>
    <cfRule type="expression" dxfId="1341" priority="284">
      <formula>AA202&gt;=AA133</formula>
    </cfRule>
  </conditionalFormatting>
  <conditionalFormatting sqref="AA201">
    <cfRule type="expression" dxfId="1340" priority="281">
      <formula>AA201&lt;=AA133</formula>
    </cfRule>
    <cfRule type="expression" dxfId="1339" priority="282">
      <formula>AA201&gt;=AA133</formula>
    </cfRule>
  </conditionalFormatting>
  <conditionalFormatting sqref="AA200">
    <cfRule type="expression" dxfId="1338" priority="279">
      <formula>AA200&lt;=AA133</formula>
    </cfRule>
    <cfRule type="expression" dxfId="1337" priority="280">
      <formula>AA200&gt;=AA133</formula>
    </cfRule>
  </conditionalFormatting>
  <conditionalFormatting sqref="AA199">
    <cfRule type="expression" dxfId="1336" priority="277">
      <formula>AA199&lt;=AA133</formula>
    </cfRule>
    <cfRule type="expression" dxfId="1335" priority="278">
      <formula>AA199&gt;=AA133</formula>
    </cfRule>
  </conditionalFormatting>
  <conditionalFormatting sqref="AA198">
    <cfRule type="expression" dxfId="1334" priority="275">
      <formula>AA198&lt;=AA133</formula>
    </cfRule>
    <cfRule type="expression" dxfId="1333" priority="276">
      <formula>AA198&gt;=AA133</formula>
    </cfRule>
  </conditionalFormatting>
  <conditionalFormatting sqref="AA196">
    <cfRule type="expression" dxfId="1332" priority="273">
      <formula>AA196&lt;=AA133</formula>
    </cfRule>
    <cfRule type="expression" dxfId="1331" priority="274">
      <formula>AA196&gt;=AA133</formula>
    </cfRule>
  </conditionalFormatting>
  <conditionalFormatting sqref="AA194">
    <cfRule type="expression" dxfId="1330" priority="271">
      <formula>AA194&lt;=AA133</formula>
    </cfRule>
    <cfRule type="expression" dxfId="1329" priority="272">
      <formula>AA194&gt;=AA133</formula>
    </cfRule>
  </conditionalFormatting>
  <conditionalFormatting sqref="AA195">
    <cfRule type="expression" dxfId="1328" priority="269">
      <formula>AA195&lt;=AA133</formula>
    </cfRule>
    <cfRule type="expression" dxfId="1327" priority="270">
      <formula>AA195&gt;=AA133</formula>
    </cfRule>
  </conditionalFormatting>
  <conditionalFormatting sqref="AA192:AA193">
    <cfRule type="expression" dxfId="1326" priority="267">
      <formula>AA192&lt;=AA132</formula>
    </cfRule>
    <cfRule type="expression" dxfId="1325" priority="268">
      <formula>AA192&gt;=AA132</formula>
    </cfRule>
  </conditionalFormatting>
  <conditionalFormatting sqref="AA195">
    <cfRule type="expression" dxfId="1324" priority="265">
      <formula>AA195&lt;=AA134</formula>
    </cfRule>
    <cfRule type="expression" dxfId="1323" priority="266">
      <formula>AA195&gt;=AA134</formula>
    </cfRule>
  </conditionalFormatting>
  <conditionalFormatting sqref="AA194">
    <cfRule type="expression" dxfId="1322" priority="263">
      <formula>AA194&lt;=AA134</formula>
    </cfRule>
    <cfRule type="expression" dxfId="1321" priority="264">
      <formula>AA194&gt;=AA134</formula>
    </cfRule>
  </conditionalFormatting>
  <conditionalFormatting sqref="AA192">
    <cfRule type="expression" dxfId="1320" priority="261">
      <formula>AA192&lt;=AA133</formula>
    </cfRule>
    <cfRule type="expression" dxfId="1319" priority="262">
      <formula>AA192&gt;=AA133</formula>
    </cfRule>
  </conditionalFormatting>
  <conditionalFormatting sqref="AA205">
    <cfRule type="expression" dxfId="1318" priority="259">
      <formula>AA205&lt;=AA134</formula>
    </cfRule>
    <cfRule type="expression" dxfId="1317" priority="260">
      <formula>AA205&gt;=AA134</formula>
    </cfRule>
  </conditionalFormatting>
  <conditionalFormatting sqref="AC173">
    <cfRule type="expression" dxfId="1316" priority="257">
      <formula>AC173&lt;=AC148</formula>
    </cfRule>
    <cfRule type="expression" dxfId="1315" priority="258">
      <formula>AC173&gt;=AC148</formula>
    </cfRule>
  </conditionalFormatting>
  <conditionalFormatting sqref="AC172">
    <cfRule type="expression" dxfId="1314" priority="255">
      <formula>AC172&lt;=AC148</formula>
    </cfRule>
    <cfRule type="expression" dxfId="1313" priority="256">
      <formula>AC172&gt;=AC148</formula>
    </cfRule>
  </conditionalFormatting>
  <conditionalFormatting sqref="AC171">
    <cfRule type="expression" dxfId="1312" priority="253">
      <formula>AC171&lt;=AC148</formula>
    </cfRule>
    <cfRule type="expression" dxfId="1311" priority="254">
      <formula>AC171&gt;=AC148</formula>
    </cfRule>
  </conditionalFormatting>
  <conditionalFormatting sqref="AC170">
    <cfRule type="expression" dxfId="1310" priority="251">
      <formula>AC170&lt;=AC148</formula>
    </cfRule>
    <cfRule type="expression" dxfId="1309" priority="252">
      <formula>AC170&gt;=AC148</formula>
    </cfRule>
  </conditionalFormatting>
  <conditionalFormatting sqref="AC169">
    <cfRule type="expression" dxfId="1308" priority="249">
      <formula>AC169&lt;=AC148</formula>
    </cfRule>
    <cfRule type="expression" dxfId="1307" priority="250">
      <formula>AC169&gt;=AC148</formula>
    </cfRule>
  </conditionalFormatting>
  <conditionalFormatting sqref="AC168">
    <cfRule type="expression" dxfId="1306" priority="247">
      <formula>AC168&lt;=AC148</formula>
    </cfRule>
    <cfRule type="expression" dxfId="1305" priority="248">
      <formula>AC168&gt;=AC148</formula>
    </cfRule>
  </conditionalFormatting>
  <conditionalFormatting sqref="AC167">
    <cfRule type="expression" dxfId="1304" priority="245">
      <formula>AC167&lt;=AC148</formula>
    </cfRule>
    <cfRule type="expression" dxfId="1303" priority="246">
      <formula>AC167&gt;=AC148</formula>
    </cfRule>
  </conditionalFormatting>
  <conditionalFormatting sqref="AC166">
    <cfRule type="expression" dxfId="1302" priority="243">
      <formula>AC166&lt;=AC148</formula>
    </cfRule>
    <cfRule type="expression" dxfId="1301" priority="244">
      <formula>AC166&gt;=AC148</formula>
    </cfRule>
  </conditionalFormatting>
  <conditionalFormatting sqref="AC165 AC172">
    <cfRule type="expression" dxfId="1300" priority="241">
      <formula>AC165&lt;=AC148</formula>
    </cfRule>
    <cfRule type="expression" dxfId="1299" priority="242">
      <formula>AC165&gt;=AC148</formula>
    </cfRule>
  </conditionalFormatting>
  <conditionalFormatting sqref="AC164 AC171">
    <cfRule type="expression" dxfId="1298" priority="239">
      <formula>AC164&lt;=AC148</formula>
    </cfRule>
    <cfRule type="expression" dxfId="1297" priority="240">
      <formula>AC164&gt;=AC148</formula>
    </cfRule>
  </conditionalFormatting>
  <conditionalFormatting sqref="AC163 AC170">
    <cfRule type="expression" dxfId="1296" priority="237">
      <formula>AC163&lt;=AC148</formula>
    </cfRule>
    <cfRule type="expression" dxfId="1295" priority="238">
      <formula>AC163&gt;=AC148</formula>
    </cfRule>
  </conditionalFormatting>
  <conditionalFormatting sqref="AC162 AC169">
    <cfRule type="expression" dxfId="1294" priority="235">
      <formula>AC162&lt;=AC148</formula>
    </cfRule>
    <cfRule type="expression" dxfId="1293" priority="236">
      <formula>AC162&gt;=AC148</formula>
    </cfRule>
  </conditionalFormatting>
  <conditionalFormatting sqref="AC161 AC168">
    <cfRule type="expression" dxfId="1292" priority="233">
      <formula>AC161&lt;=AC148</formula>
    </cfRule>
    <cfRule type="expression" dxfId="1291" priority="234">
      <formula>AC161&gt;=AC148</formula>
    </cfRule>
  </conditionalFormatting>
  <conditionalFormatting sqref="AC144">
    <cfRule type="expression" dxfId="1290" priority="231">
      <formula>AC144&lt;=AC143</formula>
    </cfRule>
    <cfRule type="expression" dxfId="1289" priority="232">
      <formula>AC144&gt;=AC143</formula>
    </cfRule>
  </conditionalFormatting>
  <conditionalFormatting sqref="AC173 AC163">
    <cfRule type="expression" dxfId="1288" priority="229">
      <formula>AC163&lt;=AC145</formula>
    </cfRule>
    <cfRule type="expression" dxfId="1287" priority="230">
      <formula>AC163&gt;=AC145</formula>
    </cfRule>
  </conditionalFormatting>
  <conditionalFormatting sqref="AC134">
    <cfRule type="expression" dxfId="1286" priority="227">
      <formula>AC134&lt;=AC125</formula>
    </cfRule>
    <cfRule type="expression" dxfId="1285" priority="228">
      <formula>AC134&gt;=AC125</formula>
    </cfRule>
  </conditionalFormatting>
  <conditionalFormatting sqref="AC164 AC174:AC175">
    <cfRule type="expression" dxfId="1284" priority="225">
      <formula>AC164&lt;=AC145</formula>
    </cfRule>
    <cfRule type="expression" dxfId="1283" priority="226">
      <formula>AC164&gt;=AC145</formula>
    </cfRule>
  </conditionalFormatting>
  <conditionalFormatting sqref="AC180 AC191">
    <cfRule type="expression" dxfId="1282" priority="223">
      <formula>AC180&lt;=AC146</formula>
    </cfRule>
    <cfRule type="expression" dxfId="1281" priority="224">
      <formula>AC180&gt;=AC146</formula>
    </cfRule>
  </conditionalFormatting>
  <conditionalFormatting sqref="AC170 AC181">
    <cfRule type="expression" dxfId="1280" priority="221">
      <formula>AC170&lt;=AC145</formula>
    </cfRule>
    <cfRule type="expression" dxfId="1279" priority="222">
      <formula>AC170&gt;=AC145</formula>
    </cfRule>
  </conditionalFormatting>
  <conditionalFormatting sqref="AC169 AC180">
    <cfRule type="expression" dxfId="1278" priority="219">
      <formula>AC169&lt;=AC145</formula>
    </cfRule>
    <cfRule type="expression" dxfId="1277" priority="220">
      <formula>AC169&gt;=AC145</formula>
    </cfRule>
  </conditionalFormatting>
  <conditionalFormatting sqref="AC168 AC179">
    <cfRule type="expression" dxfId="1276" priority="217">
      <formula>AC168&lt;=AC145</formula>
    </cfRule>
    <cfRule type="expression" dxfId="1275" priority="218">
      <formula>AC168&gt;=AC145</formula>
    </cfRule>
  </conditionalFormatting>
  <conditionalFormatting sqref="AC167 AC178">
    <cfRule type="expression" dxfId="1274" priority="215">
      <formula>AC167&lt;=AC145</formula>
    </cfRule>
    <cfRule type="expression" dxfId="1273" priority="216">
      <formula>AC167&gt;=AC145</formula>
    </cfRule>
  </conditionalFormatting>
  <conditionalFormatting sqref="AC166 AC177">
    <cfRule type="expression" dxfId="1272" priority="213">
      <formula>AC166&lt;=AC145</formula>
    </cfRule>
    <cfRule type="expression" dxfId="1271" priority="214">
      <formula>AC166&gt;=AC145</formula>
    </cfRule>
  </conditionalFormatting>
  <conditionalFormatting sqref="AC165 AC176">
    <cfRule type="expression" dxfId="1270" priority="211">
      <formula>AC165&lt;=AC145</formula>
    </cfRule>
    <cfRule type="expression" dxfId="1269" priority="212">
      <formula>AC165&gt;=AC145</formula>
    </cfRule>
  </conditionalFormatting>
  <conditionalFormatting sqref="AC182 AC194">
    <cfRule type="expression" dxfId="1268" priority="209">
      <formula>AC182&lt;=AC146</formula>
    </cfRule>
    <cfRule type="expression" dxfId="1267" priority="210">
      <formula>AC182&gt;=AC146</formula>
    </cfRule>
  </conditionalFormatting>
  <conditionalFormatting sqref="AC181 AC192:AC193">
    <cfRule type="expression" dxfId="1266" priority="207">
      <formula>AC181&lt;=AC146</formula>
    </cfRule>
    <cfRule type="expression" dxfId="1265" priority="208">
      <formula>AC181&gt;=AC146</formula>
    </cfRule>
  </conditionalFormatting>
  <conditionalFormatting sqref="AC205">
    <cfRule type="expression" dxfId="1264" priority="205">
      <formula>AC205&lt;=AC149</formula>
    </cfRule>
    <cfRule type="expression" dxfId="1263" priority="206">
      <formula>AC205&gt;=AC149</formula>
    </cfRule>
  </conditionalFormatting>
  <conditionalFormatting sqref="AC179 AC190">
    <cfRule type="expression" dxfId="1262" priority="203">
      <formula>AC179&lt;=AC146</formula>
    </cfRule>
    <cfRule type="expression" dxfId="1261" priority="204">
      <formula>AC179&gt;=AC146</formula>
    </cfRule>
  </conditionalFormatting>
  <conditionalFormatting sqref="AC178 AC189">
    <cfRule type="expression" dxfId="1260" priority="201">
      <formula>AC178&lt;=AC146</formula>
    </cfRule>
    <cfRule type="expression" dxfId="1259" priority="202">
      <formula>AC178&gt;=AC146</formula>
    </cfRule>
  </conditionalFormatting>
  <conditionalFormatting sqref="AC177 AC187:AC188">
    <cfRule type="expression" dxfId="1258" priority="199">
      <formula>AC177&lt;=AC146</formula>
    </cfRule>
    <cfRule type="expression" dxfId="1257" priority="200">
      <formula>AC177&gt;=AC146</formula>
    </cfRule>
  </conditionalFormatting>
  <conditionalFormatting sqref="AC176 AC186">
    <cfRule type="expression" dxfId="1256" priority="197">
      <formula>AC176&lt;=AC146</formula>
    </cfRule>
    <cfRule type="expression" dxfId="1255" priority="198">
      <formula>AC176&gt;=AC146</formula>
    </cfRule>
  </conditionalFormatting>
  <conditionalFormatting sqref="AC174:AC175 AC185">
    <cfRule type="expression" dxfId="1254" priority="195">
      <formula>AC174&lt;=AC145</formula>
    </cfRule>
    <cfRule type="expression" dxfId="1253" priority="196">
      <formula>AC174&gt;=AC145</formula>
    </cfRule>
  </conditionalFormatting>
  <conditionalFormatting sqref="AC190 AC201">
    <cfRule type="expression" dxfId="1252" priority="193">
      <formula>AC190&lt;=AC147</formula>
    </cfRule>
    <cfRule type="expression" dxfId="1251" priority="194">
      <formula>AC190&gt;=AC147</formula>
    </cfRule>
  </conditionalFormatting>
  <conditionalFormatting sqref="AC173 AC184">
    <cfRule type="expression" dxfId="1250" priority="191">
      <formula>AC173&lt;=AC145</formula>
    </cfRule>
    <cfRule type="expression" dxfId="1249" priority="192">
      <formula>AC173&gt;=AC145</formula>
    </cfRule>
  </conditionalFormatting>
  <conditionalFormatting sqref="AC189 AC200">
    <cfRule type="expression" dxfId="1248" priority="189">
      <formula>AC189&lt;=AC147</formula>
    </cfRule>
    <cfRule type="expression" dxfId="1247" priority="190">
      <formula>AC189&gt;=AC147</formula>
    </cfRule>
  </conditionalFormatting>
  <conditionalFormatting sqref="AC172 AC183">
    <cfRule type="expression" dxfId="1246" priority="187">
      <formula>AC172&lt;=AC145</formula>
    </cfRule>
    <cfRule type="expression" dxfId="1245" priority="188">
      <formula>AC172&gt;=AC145</formula>
    </cfRule>
  </conditionalFormatting>
  <conditionalFormatting sqref="AC187:AC188 AC199">
    <cfRule type="expression" dxfId="1244" priority="185">
      <formula>AC187&lt;=AC146</formula>
    </cfRule>
    <cfRule type="expression" dxfId="1243" priority="186">
      <formula>AC187&gt;=AC146</formula>
    </cfRule>
  </conditionalFormatting>
  <conditionalFormatting sqref="AC171 AC182">
    <cfRule type="expression" dxfId="1242" priority="183">
      <formula>AC171&lt;=AC145</formula>
    </cfRule>
    <cfRule type="expression" dxfId="1241" priority="184">
      <formula>AC171&gt;=AC145</formula>
    </cfRule>
  </conditionalFormatting>
  <conditionalFormatting sqref="AC186 AC198">
    <cfRule type="expression" dxfId="1240" priority="181">
      <formula>AC186&lt;=AC146</formula>
    </cfRule>
    <cfRule type="expression" dxfId="1239" priority="182">
      <formula>AC186&gt;=AC146</formula>
    </cfRule>
  </conditionalFormatting>
  <conditionalFormatting sqref="AC185 AC197">
    <cfRule type="expression" dxfId="1238" priority="179">
      <formula>AC185&lt;=AC146</formula>
    </cfRule>
    <cfRule type="expression" dxfId="1237" priority="180">
      <formula>AC185&gt;=AC146</formula>
    </cfRule>
  </conditionalFormatting>
  <conditionalFormatting sqref="AC184 AC196">
    <cfRule type="expression" dxfId="1236" priority="177">
      <formula>AC184&lt;=AC146</formula>
    </cfRule>
    <cfRule type="expression" dxfId="1235" priority="178">
      <formula>AC184&gt;=AC146</formula>
    </cfRule>
  </conditionalFormatting>
  <conditionalFormatting sqref="AC183 AC195">
    <cfRule type="expression" dxfId="1234" priority="175">
      <formula>AC183&lt;=AC146</formula>
    </cfRule>
    <cfRule type="expression" dxfId="1233" priority="176">
      <formula>AC183&gt;=AC146</formula>
    </cfRule>
  </conditionalFormatting>
  <conditionalFormatting sqref="AC172 AC162">
    <cfRule type="expression" dxfId="1232" priority="173">
      <formula>AC162&lt;=AC145</formula>
    </cfRule>
    <cfRule type="expression" dxfId="1231" priority="174">
      <formula>AC162&gt;=AC145</formula>
    </cfRule>
  </conditionalFormatting>
  <conditionalFormatting sqref="AC171 AC161">
    <cfRule type="expression" dxfId="1230" priority="171">
      <formula>AC161&lt;=AC145</formula>
    </cfRule>
    <cfRule type="expression" dxfId="1229" priority="172">
      <formula>AC161&gt;=AC145</formula>
    </cfRule>
  </conditionalFormatting>
  <conditionalFormatting sqref="AC170 AC160">
    <cfRule type="expression" dxfId="1228" priority="169">
      <formula>AC160&lt;=AC145</formula>
    </cfRule>
    <cfRule type="expression" dxfId="1227" priority="170">
      <formula>AC160&gt;=AC145</formula>
    </cfRule>
  </conditionalFormatting>
  <conditionalFormatting sqref="AC169 AC159">
    <cfRule type="expression" dxfId="1226" priority="167">
      <formula>AC159&lt;=AC145</formula>
    </cfRule>
    <cfRule type="expression" dxfId="1225" priority="168">
      <formula>AC159&gt;=AC145</formula>
    </cfRule>
  </conditionalFormatting>
  <conditionalFormatting sqref="AC168 AC158">
    <cfRule type="expression" dxfId="1224" priority="165">
      <formula>AC158&lt;=AC145</formula>
    </cfRule>
    <cfRule type="expression" dxfId="1223" priority="166">
      <formula>AC158&gt;=AC145</formula>
    </cfRule>
  </conditionalFormatting>
  <conditionalFormatting sqref="AC203:AC204">
    <cfRule type="expression" dxfId="1222" priority="163">
      <formula>AC203&lt;=AC148</formula>
    </cfRule>
    <cfRule type="expression" dxfId="1221" priority="164">
      <formula>AC203&gt;=AC148</formula>
    </cfRule>
  </conditionalFormatting>
  <conditionalFormatting sqref="AC202">
    <cfRule type="expression" dxfId="1220" priority="161">
      <formula>AC202&lt;=AC148</formula>
    </cfRule>
    <cfRule type="expression" dxfId="1219" priority="162">
      <formula>AC202&gt;=AC148</formula>
    </cfRule>
  </conditionalFormatting>
  <conditionalFormatting sqref="AC201">
    <cfRule type="expression" dxfId="1218" priority="159">
      <formula>AC201&lt;=AC148</formula>
    </cfRule>
    <cfRule type="expression" dxfId="1217" priority="160">
      <formula>AC201&gt;=AC148</formula>
    </cfRule>
  </conditionalFormatting>
  <conditionalFormatting sqref="AC200">
    <cfRule type="expression" dxfId="1216" priority="157">
      <formula>AC200&lt;=AC148</formula>
    </cfRule>
    <cfRule type="expression" dxfId="1215" priority="158">
      <formula>AC200&gt;=AC148</formula>
    </cfRule>
  </conditionalFormatting>
  <conditionalFormatting sqref="AC199">
    <cfRule type="expression" dxfId="1214" priority="155">
      <formula>AC199&lt;=AC148</formula>
    </cfRule>
    <cfRule type="expression" dxfId="1213" priority="156">
      <formula>AC199&gt;=AC148</formula>
    </cfRule>
  </conditionalFormatting>
  <conditionalFormatting sqref="AC198">
    <cfRule type="expression" dxfId="1212" priority="153">
      <formula>AC198&lt;=AC148</formula>
    </cfRule>
    <cfRule type="expression" dxfId="1211" priority="154">
      <formula>AC198&gt;=AC148</formula>
    </cfRule>
  </conditionalFormatting>
  <conditionalFormatting sqref="AC197">
    <cfRule type="expression" dxfId="1210" priority="151">
      <formula>AC197&lt;=AC148</formula>
    </cfRule>
    <cfRule type="expression" dxfId="1209" priority="152">
      <formula>AC197&gt;=AC148</formula>
    </cfRule>
  </conditionalFormatting>
  <conditionalFormatting sqref="AC196">
    <cfRule type="expression" dxfId="1208" priority="149">
      <formula>AC196&lt;=AC148</formula>
    </cfRule>
    <cfRule type="expression" dxfId="1207" priority="150">
      <formula>AC196&gt;=AC148</formula>
    </cfRule>
  </conditionalFormatting>
  <conditionalFormatting sqref="AC195">
    <cfRule type="expression" dxfId="1206" priority="147">
      <formula>AC195&lt;=AC148</formula>
    </cfRule>
    <cfRule type="expression" dxfId="1205" priority="148">
      <formula>AC195&gt;=AC148</formula>
    </cfRule>
  </conditionalFormatting>
  <conditionalFormatting sqref="AC194 AC205">
    <cfRule type="expression" dxfId="1204" priority="145">
      <formula>AC194&lt;=AC148</formula>
    </cfRule>
    <cfRule type="expression" dxfId="1203" priority="146">
      <formula>AC194&gt;=AC148</formula>
    </cfRule>
  </conditionalFormatting>
  <conditionalFormatting sqref="AC192:AC193 AC203:AC204">
    <cfRule type="expression" dxfId="1202" priority="143">
      <formula>AC192&lt;=AC147</formula>
    </cfRule>
    <cfRule type="expression" dxfId="1201" priority="144">
      <formula>AC192&gt;=AC147</formula>
    </cfRule>
  </conditionalFormatting>
  <conditionalFormatting sqref="AC191 AC202">
    <cfRule type="expression" dxfId="1200" priority="141">
      <formula>AC191&lt;=AC147</formula>
    </cfRule>
    <cfRule type="expression" dxfId="1199" priority="142">
      <formula>AC191&gt;=AC147</formula>
    </cfRule>
  </conditionalFormatting>
  <conditionalFormatting sqref="AC7:AC152">
    <cfRule type="expression" dxfId="1198" priority="139">
      <formula>AC7&lt;=AC6</formula>
    </cfRule>
    <cfRule type="expression" dxfId="1197" priority="140">
      <formula>AC7&gt;=AC6</formula>
    </cfRule>
  </conditionalFormatting>
  <conditionalFormatting sqref="AC7:AC205">
    <cfRule type="expression" dxfId="1196" priority="137">
      <formula>AC7&lt;=AC6</formula>
    </cfRule>
    <cfRule type="expression" dxfId="1195" priority="138">
      <formula>AC7&gt;=AC6</formula>
    </cfRule>
  </conditionalFormatting>
  <conditionalFormatting sqref="AC145:AC146">
    <cfRule type="expression" dxfId="1194" priority="135">
      <formula>AC145&lt;=AC127</formula>
    </cfRule>
    <cfRule type="expression" dxfId="1193" priority="136">
      <formula>AC145&gt;=AC127</formula>
    </cfRule>
  </conditionalFormatting>
  <conditionalFormatting sqref="AC141:AC153 AC129:AC130">
    <cfRule type="expression" dxfId="1192" priority="133">
      <formula>AC129&lt;=AC127</formula>
    </cfRule>
    <cfRule type="expression" dxfId="1191" priority="134">
      <formula>AC129&gt;=AC127</formula>
    </cfRule>
  </conditionalFormatting>
  <conditionalFormatting sqref="AC138:AC153">
    <cfRule type="expression" dxfId="1190" priority="131">
      <formula>AC138&lt;=AC127</formula>
    </cfRule>
    <cfRule type="expression" dxfId="1189" priority="132">
      <formula>AC138&gt;=AC127</formula>
    </cfRule>
  </conditionalFormatting>
  <conditionalFormatting sqref="AC138">
    <cfRule type="expression" dxfId="1188" priority="129">
      <formula>AC138&lt;=AC128</formula>
    </cfRule>
    <cfRule type="expression" dxfId="1187" priority="130">
      <formula>AC138&gt;=AC128</formula>
    </cfRule>
  </conditionalFormatting>
  <conditionalFormatting sqref="AC137:AC153">
    <cfRule type="expression" dxfId="1186" priority="127">
      <formula>AC137&lt;=AC128</formula>
    </cfRule>
    <cfRule type="expression" dxfId="1185" priority="128">
      <formula>AC137&gt;=AC128</formula>
    </cfRule>
  </conditionalFormatting>
  <conditionalFormatting sqref="AC136">
    <cfRule type="expression" dxfId="1184" priority="125">
      <formula>AC136&lt;=AC128</formula>
    </cfRule>
    <cfRule type="expression" dxfId="1183" priority="126">
      <formula>AC136&gt;=AC128</formula>
    </cfRule>
  </conditionalFormatting>
  <conditionalFormatting sqref="AC135">
    <cfRule type="expression" dxfId="1182" priority="123">
      <formula>AC135&lt;=AC128</formula>
    </cfRule>
    <cfRule type="expression" dxfId="1181" priority="124">
      <formula>AC135&gt;=AC128</formula>
    </cfRule>
  </conditionalFormatting>
  <conditionalFormatting sqref="AC134:AC148">
    <cfRule type="expression" dxfId="1180" priority="121">
      <formula>AC134&lt;=AC128</formula>
    </cfRule>
    <cfRule type="expression" dxfId="1179" priority="122">
      <formula>AC134&gt;=AC128</formula>
    </cfRule>
  </conditionalFormatting>
  <conditionalFormatting sqref="AC133:AC148">
    <cfRule type="expression" dxfId="1178" priority="119">
      <formula>AC133&lt;=AC128</formula>
    </cfRule>
    <cfRule type="expression" dxfId="1177" priority="120">
      <formula>AC133&gt;=AC128</formula>
    </cfRule>
  </conditionalFormatting>
  <conditionalFormatting sqref="AC132">
    <cfRule type="expression" dxfId="1176" priority="117">
      <formula>AC132&lt;=AC128</formula>
    </cfRule>
    <cfRule type="expression" dxfId="1175" priority="118">
      <formula>AC132&gt;=AC128</formula>
    </cfRule>
  </conditionalFormatting>
  <conditionalFormatting sqref="AC131">
    <cfRule type="expression" dxfId="1174" priority="115">
      <formula>AC131&lt;=AC128</formula>
    </cfRule>
    <cfRule type="expression" dxfId="1173" priority="116">
      <formula>AC131&gt;=AC128</formula>
    </cfRule>
  </conditionalFormatting>
  <conditionalFormatting sqref="AC141:AC153">
    <cfRule type="expression" dxfId="1172" priority="113">
      <formula>AC141&lt;=AC129</formula>
    </cfRule>
    <cfRule type="expression" dxfId="1171" priority="114">
      <formula>AC141&gt;=AC129</formula>
    </cfRule>
  </conditionalFormatting>
  <conditionalFormatting sqref="AC147:AC148">
    <cfRule type="expression" dxfId="1170" priority="111">
      <formula>AC147&lt;=AC128</formula>
    </cfRule>
    <cfRule type="expression" dxfId="1169" priority="112">
      <formula>AC147&gt;=AC128</formula>
    </cfRule>
  </conditionalFormatting>
  <conditionalFormatting sqref="AC164">
    <cfRule type="expression" dxfId="1168" priority="109">
      <formula>AC164&lt;=AC130</formula>
    </cfRule>
    <cfRule type="expression" dxfId="1167" priority="110">
      <formula>AC164&gt;=AC130</formula>
    </cfRule>
  </conditionalFormatting>
  <conditionalFormatting sqref="AC154">
    <cfRule type="expression" dxfId="1166" priority="107">
      <formula>AC154&lt;=AC129</formula>
    </cfRule>
    <cfRule type="expression" dxfId="1165" priority="108">
      <formula>AC154&gt;=AC129</formula>
    </cfRule>
  </conditionalFormatting>
  <conditionalFormatting sqref="AC153">
    <cfRule type="expression" dxfId="1164" priority="105">
      <formula>AC153&lt;=AC129</formula>
    </cfRule>
    <cfRule type="expression" dxfId="1163" priority="106">
      <formula>AC153&gt;=AC129</formula>
    </cfRule>
  </conditionalFormatting>
  <conditionalFormatting sqref="AC152">
    <cfRule type="expression" dxfId="1162" priority="103">
      <formula>AC152&lt;=AC129</formula>
    </cfRule>
    <cfRule type="expression" dxfId="1161" priority="104">
      <formula>AC152&gt;=AC129</formula>
    </cfRule>
  </conditionalFormatting>
  <conditionalFormatting sqref="AC151">
    <cfRule type="expression" dxfId="1160" priority="101">
      <formula>AC151&lt;=AC129</formula>
    </cfRule>
    <cfRule type="expression" dxfId="1159" priority="102">
      <formula>AC151&gt;=AC129</formula>
    </cfRule>
  </conditionalFormatting>
  <conditionalFormatting sqref="AC150">
    <cfRule type="expression" dxfId="1158" priority="99">
      <formula>AC150&lt;=AC129</formula>
    </cfRule>
    <cfRule type="expression" dxfId="1157" priority="100">
      <formula>AC150&gt;=AC129</formula>
    </cfRule>
  </conditionalFormatting>
  <conditionalFormatting sqref="AC149">
    <cfRule type="expression" dxfId="1156" priority="97">
      <formula>AC149&lt;=AC129</formula>
    </cfRule>
    <cfRule type="expression" dxfId="1155" priority="98">
      <formula>AC149&gt;=AC129</formula>
    </cfRule>
  </conditionalFormatting>
  <conditionalFormatting sqref="AC166">
    <cfRule type="expression" dxfId="1154" priority="95">
      <formula>AC166&lt;=AC130</formula>
    </cfRule>
    <cfRule type="expression" dxfId="1153" priority="96">
      <formula>AC166&gt;=AC130</formula>
    </cfRule>
  </conditionalFormatting>
  <conditionalFormatting sqref="AC165">
    <cfRule type="expression" dxfId="1152" priority="93">
      <formula>AC165&lt;=AC130</formula>
    </cfRule>
    <cfRule type="expression" dxfId="1151" priority="94">
      <formula>AC165&gt;=AC130</formula>
    </cfRule>
  </conditionalFormatting>
  <conditionalFormatting sqref="AC187:AC188">
    <cfRule type="expression" dxfId="1150" priority="91">
      <formula>AC187&lt;=AC131</formula>
    </cfRule>
    <cfRule type="expression" dxfId="1149" priority="92">
      <formula>AC187&gt;=AC131</formula>
    </cfRule>
  </conditionalFormatting>
  <conditionalFormatting sqref="AC163">
    <cfRule type="expression" dxfId="1148" priority="89">
      <formula>AC163&lt;=AC130</formula>
    </cfRule>
    <cfRule type="expression" dxfId="1147" priority="90">
      <formula>AC163&gt;=AC130</formula>
    </cfRule>
  </conditionalFormatting>
  <conditionalFormatting sqref="AC162">
    <cfRule type="expression" dxfId="1146" priority="87">
      <formula>AC162&lt;=AC130</formula>
    </cfRule>
    <cfRule type="expression" dxfId="1145" priority="88">
      <formula>AC162&gt;=AC130</formula>
    </cfRule>
  </conditionalFormatting>
  <conditionalFormatting sqref="AC161">
    <cfRule type="expression" dxfId="1144" priority="85">
      <formula>AC161&lt;=AC130</formula>
    </cfRule>
    <cfRule type="expression" dxfId="1143" priority="86">
      <formula>AC161&gt;=AC130</formula>
    </cfRule>
  </conditionalFormatting>
  <conditionalFormatting sqref="AC160">
    <cfRule type="expression" dxfId="1142" priority="83">
      <formula>AC160&lt;=AC130</formula>
    </cfRule>
    <cfRule type="expression" dxfId="1141" priority="84">
      <formula>AC160&gt;=AC130</formula>
    </cfRule>
  </conditionalFormatting>
  <conditionalFormatting sqref="AC159">
    <cfRule type="expression" dxfId="1140" priority="81">
      <formula>AC159&lt;=AC130</formula>
    </cfRule>
    <cfRule type="expression" dxfId="1139" priority="82">
      <formula>AC159&gt;=AC130</formula>
    </cfRule>
  </conditionalFormatting>
  <conditionalFormatting sqref="AC173">
    <cfRule type="expression" dxfId="1138" priority="79">
      <formula>AC173&lt;=AC130</formula>
    </cfRule>
    <cfRule type="expression" dxfId="1137" priority="80">
      <formula>AC173&gt;=AC130</formula>
    </cfRule>
  </conditionalFormatting>
  <conditionalFormatting sqref="AC158">
    <cfRule type="expression" dxfId="1136" priority="77">
      <formula>AC158&lt;=AC130</formula>
    </cfRule>
    <cfRule type="expression" dxfId="1135" priority="78">
      <formula>AC158&gt;=AC130</formula>
    </cfRule>
  </conditionalFormatting>
  <conditionalFormatting sqref="AC172">
    <cfRule type="expression" dxfId="1134" priority="75">
      <formula>AC172&lt;=AC130</formula>
    </cfRule>
    <cfRule type="expression" dxfId="1133" priority="76">
      <formula>AC172&gt;=AC130</formula>
    </cfRule>
  </conditionalFormatting>
  <conditionalFormatting sqref="AC157">
    <cfRule type="expression" dxfId="1132" priority="73">
      <formula>AC157&lt;=AC130</formula>
    </cfRule>
    <cfRule type="expression" dxfId="1131" priority="74">
      <formula>AC157&gt;=AC130</formula>
    </cfRule>
  </conditionalFormatting>
  <conditionalFormatting sqref="AC171">
    <cfRule type="expression" dxfId="1130" priority="71">
      <formula>AC171&lt;=AC130</formula>
    </cfRule>
    <cfRule type="expression" dxfId="1129" priority="72">
      <formula>AC171&gt;=AC130</formula>
    </cfRule>
  </conditionalFormatting>
  <conditionalFormatting sqref="AC155:AC156">
    <cfRule type="expression" dxfId="1128" priority="69">
      <formula>AC155&lt;=AC129</formula>
    </cfRule>
    <cfRule type="expression" dxfId="1127" priority="70">
      <formula>AC155&gt;=AC129</formula>
    </cfRule>
  </conditionalFormatting>
  <conditionalFormatting sqref="AC170">
    <cfRule type="expression" dxfId="1126" priority="67">
      <formula>AC170&lt;=AC130</formula>
    </cfRule>
    <cfRule type="expression" dxfId="1125" priority="68">
      <formula>AC170&gt;=AC130</formula>
    </cfRule>
  </conditionalFormatting>
  <conditionalFormatting sqref="AC169">
    <cfRule type="expression" dxfId="1124" priority="65">
      <formula>AC169&lt;=AC130</formula>
    </cfRule>
    <cfRule type="expression" dxfId="1123" priority="66">
      <formula>AC169&gt;=AC130</formula>
    </cfRule>
  </conditionalFormatting>
  <conditionalFormatting sqref="AC168">
    <cfRule type="expression" dxfId="1122" priority="63">
      <formula>AC168&lt;=AC130</formula>
    </cfRule>
    <cfRule type="expression" dxfId="1121" priority="64">
      <formula>AC168&gt;=AC130</formula>
    </cfRule>
  </conditionalFormatting>
  <conditionalFormatting sqref="AC167">
    <cfRule type="expression" dxfId="1120" priority="61">
      <formula>AC167&lt;=AC130</formula>
    </cfRule>
    <cfRule type="expression" dxfId="1119" priority="62">
      <formula>AC167&gt;=AC130</formula>
    </cfRule>
  </conditionalFormatting>
  <conditionalFormatting sqref="AC186">
    <cfRule type="expression" dxfId="1118" priority="59">
      <formula>AC186&lt;=AC131</formula>
    </cfRule>
    <cfRule type="expression" dxfId="1117" priority="60">
      <formula>AC186&gt;=AC131</formula>
    </cfRule>
  </conditionalFormatting>
  <conditionalFormatting sqref="AC185">
    <cfRule type="expression" dxfId="1116" priority="57">
      <formula>AC185&lt;=AC131</formula>
    </cfRule>
    <cfRule type="expression" dxfId="1115" priority="58">
      <formula>AC185&gt;=AC131</formula>
    </cfRule>
  </conditionalFormatting>
  <conditionalFormatting sqref="AC184">
    <cfRule type="expression" dxfId="1114" priority="55">
      <formula>AC184&lt;=AC131</formula>
    </cfRule>
    <cfRule type="expression" dxfId="1113" priority="56">
      <formula>AC184&gt;=AC131</formula>
    </cfRule>
  </conditionalFormatting>
  <conditionalFormatting sqref="AC183">
    <cfRule type="expression" dxfId="1112" priority="53">
      <formula>AC183&lt;=AC131</formula>
    </cfRule>
    <cfRule type="expression" dxfId="1111" priority="54">
      <formula>AC183&gt;=AC131</formula>
    </cfRule>
  </conditionalFormatting>
  <conditionalFormatting sqref="AC182">
    <cfRule type="expression" dxfId="1110" priority="51">
      <formula>AC182&lt;=AC131</formula>
    </cfRule>
    <cfRule type="expression" dxfId="1109" priority="52">
      <formula>AC182&gt;=AC131</formula>
    </cfRule>
  </conditionalFormatting>
  <conditionalFormatting sqref="AC181">
    <cfRule type="expression" dxfId="1108" priority="49">
      <formula>AC181&lt;=AC131</formula>
    </cfRule>
    <cfRule type="expression" dxfId="1107" priority="50">
      <formula>AC181&gt;=AC131</formula>
    </cfRule>
  </conditionalFormatting>
  <conditionalFormatting sqref="AC180">
    <cfRule type="expression" dxfId="1106" priority="47">
      <formula>AC180&lt;=AC131</formula>
    </cfRule>
    <cfRule type="expression" dxfId="1105" priority="48">
      <formula>AC180&gt;=AC131</formula>
    </cfRule>
  </conditionalFormatting>
  <conditionalFormatting sqref="AC179">
    <cfRule type="expression" dxfId="1104" priority="45">
      <formula>AC179&lt;=AC131</formula>
    </cfRule>
    <cfRule type="expression" dxfId="1103" priority="46">
      <formula>AC179&gt;=AC131</formula>
    </cfRule>
  </conditionalFormatting>
  <conditionalFormatting sqref="AC178">
    <cfRule type="expression" dxfId="1102" priority="43">
      <formula>AC178&lt;=AC131</formula>
    </cfRule>
    <cfRule type="expression" dxfId="1101" priority="44">
      <formula>AC178&gt;=AC131</formula>
    </cfRule>
  </conditionalFormatting>
  <conditionalFormatting sqref="AC177">
    <cfRule type="expression" dxfId="1100" priority="41">
      <formula>AC177&lt;=AC131</formula>
    </cfRule>
    <cfRule type="expression" dxfId="1099" priority="42">
      <formula>AC177&gt;=AC131</formula>
    </cfRule>
  </conditionalFormatting>
  <conditionalFormatting sqref="AC176">
    <cfRule type="expression" dxfId="1098" priority="39">
      <formula>AC176&lt;=AC131</formula>
    </cfRule>
    <cfRule type="expression" dxfId="1097" priority="40">
      <formula>AC176&gt;=AC131</formula>
    </cfRule>
  </conditionalFormatting>
  <conditionalFormatting sqref="AC174:AC175">
    <cfRule type="expression" dxfId="1096" priority="37">
      <formula>AC174&lt;=AC130</formula>
    </cfRule>
    <cfRule type="expression" dxfId="1095" priority="38">
      <formula>AC174&gt;=AC130</formula>
    </cfRule>
  </conditionalFormatting>
  <conditionalFormatting sqref="AC197">
    <cfRule type="expression" dxfId="1094" priority="35">
      <formula>AC197&lt;=AC133</formula>
    </cfRule>
    <cfRule type="expression" dxfId="1093" priority="36">
      <formula>AC197&gt;=AC133</formula>
    </cfRule>
  </conditionalFormatting>
  <conditionalFormatting sqref="AC191">
    <cfRule type="expression" dxfId="1092" priority="33">
      <formula>AC191&lt;=AC132</formula>
    </cfRule>
    <cfRule type="expression" dxfId="1091" priority="34">
      <formula>AC191&gt;=AC132</formula>
    </cfRule>
  </conditionalFormatting>
  <conditionalFormatting sqref="AC190">
    <cfRule type="expression" dxfId="1090" priority="31">
      <formula>AC190&lt;=AC132</formula>
    </cfRule>
    <cfRule type="expression" dxfId="1089" priority="32">
      <formula>AC190&gt;=AC132</formula>
    </cfRule>
  </conditionalFormatting>
  <conditionalFormatting sqref="AC189">
    <cfRule type="expression" dxfId="1088" priority="29">
      <formula>AC189&lt;=AC132</formula>
    </cfRule>
    <cfRule type="expression" dxfId="1087" priority="30">
      <formula>AC189&gt;=AC132</formula>
    </cfRule>
  </conditionalFormatting>
  <conditionalFormatting sqref="AC203:AC204">
    <cfRule type="expression" dxfId="1086" priority="27">
      <formula>AC203&lt;=AC133</formula>
    </cfRule>
    <cfRule type="expression" dxfId="1085" priority="28">
      <formula>AC203&gt;=AC133</formula>
    </cfRule>
  </conditionalFormatting>
  <conditionalFormatting sqref="AC202">
    <cfRule type="expression" dxfId="1084" priority="25">
      <formula>AC202&lt;=AC133</formula>
    </cfRule>
    <cfRule type="expression" dxfId="1083" priority="26">
      <formula>AC202&gt;=AC133</formula>
    </cfRule>
  </conditionalFormatting>
  <conditionalFormatting sqref="AC201">
    <cfRule type="expression" dxfId="1082" priority="23">
      <formula>AC201&lt;=AC133</formula>
    </cfRule>
    <cfRule type="expression" dxfId="1081" priority="24">
      <formula>AC201&gt;=AC133</formula>
    </cfRule>
  </conditionalFormatting>
  <conditionalFormatting sqref="AC200">
    <cfRule type="expression" dxfId="1080" priority="21">
      <formula>AC200&lt;=AC133</formula>
    </cfRule>
    <cfRule type="expression" dxfId="1079" priority="22">
      <formula>AC200&gt;=AC133</formula>
    </cfRule>
  </conditionalFormatting>
  <conditionalFormatting sqref="AC199">
    <cfRule type="expression" dxfId="1078" priority="19">
      <formula>AC199&lt;=AC133</formula>
    </cfRule>
    <cfRule type="expression" dxfId="1077" priority="20">
      <formula>AC199&gt;=AC133</formula>
    </cfRule>
  </conditionalFormatting>
  <conditionalFormatting sqref="AC198">
    <cfRule type="expression" dxfId="1076" priority="17">
      <formula>AC198&lt;=AC133</formula>
    </cfRule>
    <cfRule type="expression" dxfId="1075" priority="18">
      <formula>AC198&gt;=AC133</formula>
    </cfRule>
  </conditionalFormatting>
  <conditionalFormatting sqref="AC196">
    <cfRule type="expression" dxfId="1074" priority="15">
      <formula>AC196&lt;=AC133</formula>
    </cfRule>
    <cfRule type="expression" dxfId="1073" priority="16">
      <formula>AC196&gt;=AC133</formula>
    </cfRule>
  </conditionalFormatting>
  <conditionalFormatting sqref="AC194">
    <cfRule type="expression" dxfId="1072" priority="13">
      <formula>AC194&lt;=AC133</formula>
    </cfRule>
    <cfRule type="expression" dxfId="1071" priority="14">
      <formula>AC194&gt;=AC133</formula>
    </cfRule>
  </conditionalFormatting>
  <conditionalFormatting sqref="AC195">
    <cfRule type="expression" dxfId="1070" priority="11">
      <formula>AC195&lt;=AC133</formula>
    </cfRule>
    <cfRule type="expression" dxfId="1069" priority="12">
      <formula>AC195&gt;=AC133</formula>
    </cfRule>
  </conditionalFormatting>
  <conditionalFormatting sqref="AC192:AC193">
    <cfRule type="expression" dxfId="1068" priority="9">
      <formula>AC192&lt;=AC132</formula>
    </cfRule>
    <cfRule type="expression" dxfId="1067" priority="10">
      <formula>AC192&gt;=AC132</formula>
    </cfRule>
  </conditionalFormatting>
  <conditionalFormatting sqref="AC195">
    <cfRule type="expression" dxfId="1066" priority="7">
      <formula>AC195&lt;=AC134</formula>
    </cfRule>
    <cfRule type="expression" dxfId="1065" priority="8">
      <formula>AC195&gt;=AC134</formula>
    </cfRule>
  </conditionalFormatting>
  <conditionalFormatting sqref="AC194">
    <cfRule type="expression" dxfId="1064" priority="5">
      <formula>AC194&lt;=AC134</formula>
    </cfRule>
    <cfRule type="expression" dxfId="1063" priority="6">
      <formula>AC194&gt;=AC134</formula>
    </cfRule>
  </conditionalFormatting>
  <conditionalFormatting sqref="AC192">
    <cfRule type="expression" dxfId="1062" priority="3">
      <formula>AC192&lt;=AC133</formula>
    </cfRule>
    <cfRule type="expression" dxfId="1061" priority="4">
      <formula>AC192&gt;=AC133</formula>
    </cfRule>
  </conditionalFormatting>
  <conditionalFormatting sqref="AC205">
    <cfRule type="expression" dxfId="1060" priority="1">
      <formula>AC205&lt;=AC134</formula>
    </cfRule>
    <cfRule type="expression" dxfId="1059" priority="2">
      <formula>AC205&gt;=AC134</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28"/>
  <sheetViews>
    <sheetView zoomScale="68" zoomScaleNormal="68" workbookViewId="0">
      <selection activeCell="H25" sqref="H25"/>
    </sheetView>
  </sheetViews>
  <sheetFormatPr defaultRowHeight="16.5" x14ac:dyDescent="0.3"/>
  <cols>
    <col min="3" max="3" width="10.375" bestFit="1" customWidth="1"/>
    <col min="5" max="5" width="9.125" bestFit="1" customWidth="1"/>
    <col min="7" max="7" width="9.125" bestFit="1" customWidth="1"/>
    <col min="8" max="8" width="13.125" bestFit="1" customWidth="1"/>
    <col min="10" max="10" width="10.375" bestFit="1" customWidth="1"/>
    <col min="12" max="12" width="8.875" bestFit="1" customWidth="1"/>
    <col min="14" max="14" width="8.875" bestFit="1" customWidth="1"/>
    <col min="15" max="15" width="11.25" bestFit="1" customWidth="1"/>
    <col min="21" max="21" width="8.875" bestFit="1" customWidth="1"/>
    <col min="22" max="22" width="11.25" bestFit="1" customWidth="1"/>
    <col min="28" max="28" width="8.875" bestFit="1" customWidth="1"/>
    <col min="29" max="29" width="11.25" bestFit="1" customWidth="1"/>
    <col min="30" max="54" width="8.75" style="79"/>
  </cols>
  <sheetData>
    <row r="1" spans="1:54" x14ac:dyDescent="0.3">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row>
    <row r="2" spans="1:54" x14ac:dyDescent="0.3">
      <c r="A2" s="79"/>
      <c r="H2" s="79"/>
      <c r="O2" s="79"/>
      <c r="V2" s="79"/>
      <c r="AC2" s="79"/>
    </row>
    <row r="3" spans="1:54" x14ac:dyDescent="0.3">
      <c r="A3" s="79"/>
      <c r="H3" s="79"/>
      <c r="O3" s="79"/>
      <c r="V3" s="79"/>
      <c r="AC3" s="79"/>
    </row>
    <row r="4" spans="1:54" x14ac:dyDescent="0.3">
      <c r="A4" s="79"/>
      <c r="H4" s="79"/>
      <c r="O4" s="79"/>
      <c r="V4" s="79"/>
      <c r="AC4" s="79"/>
    </row>
    <row r="5" spans="1:54" x14ac:dyDescent="0.3">
      <c r="A5" s="79"/>
      <c r="H5" s="96" t="str">
        <f>IF(G12=C14,"!최고점돌파!","")</f>
        <v/>
      </c>
      <c r="O5" s="96" t="str">
        <f>IF(N12=J14,"!최고점돌파!","")</f>
        <v/>
      </c>
      <c r="V5" s="96" t="str">
        <f>IF(U12=Q14,"!최고점돌파!","")</f>
        <v/>
      </c>
      <c r="AC5" s="96" t="str">
        <f>IF(AB12=X14,"!최고점돌파!","")</f>
        <v/>
      </c>
    </row>
    <row r="6" spans="1:54" x14ac:dyDescent="0.3">
      <c r="A6" s="79"/>
      <c r="H6" s="97" t="str">
        <f>IF(G12=E14,"!최저점하락!","")</f>
        <v/>
      </c>
      <c r="O6" s="97" t="str">
        <f>IF(N12=L14,"!최저점하락!","")</f>
        <v/>
      </c>
      <c r="V6" s="97" t="str">
        <f>IF(U12=S14,"!최저점하락!","")</f>
        <v/>
      </c>
      <c r="AC6" s="97" t="str">
        <f>IF(AB12=Z14,"!최저점하락!","")</f>
        <v/>
      </c>
    </row>
    <row r="7" spans="1:54" x14ac:dyDescent="0.3">
      <c r="A7" s="79"/>
      <c r="H7" s="79"/>
      <c r="O7" s="79"/>
      <c r="V7" s="79"/>
      <c r="AC7" s="79"/>
    </row>
    <row r="8" spans="1:54" x14ac:dyDescent="0.3">
      <c r="A8" s="79"/>
      <c r="H8" s="79"/>
      <c r="O8" s="79"/>
      <c r="V8" s="79"/>
      <c r="AC8" s="79"/>
    </row>
    <row r="9" spans="1:54" x14ac:dyDescent="0.3">
      <c r="A9" s="79"/>
      <c r="H9" s="79"/>
      <c r="O9" s="79"/>
      <c r="V9" s="79"/>
      <c r="AC9" s="79"/>
    </row>
    <row r="10" spans="1:54" x14ac:dyDescent="0.3">
      <c r="A10" s="79"/>
      <c r="H10" s="79"/>
      <c r="O10" s="79"/>
      <c r="V10" s="79"/>
      <c r="AC10" s="79"/>
    </row>
    <row r="11" spans="1:54" ht="17.25" thickBot="1" x14ac:dyDescent="0.35">
      <c r="A11" s="79"/>
      <c r="H11" s="79"/>
      <c r="O11" s="79"/>
      <c r="V11" s="79"/>
      <c r="AC11" s="79"/>
    </row>
    <row r="12" spans="1:54" ht="17.25" thickTop="1" x14ac:dyDescent="0.3">
      <c r="A12" s="79"/>
      <c r="B12" s="497" t="s">
        <v>46</v>
      </c>
      <c r="C12" s="499"/>
      <c r="D12" s="487" t="s">
        <v>47</v>
      </c>
      <c r="E12" s="499"/>
      <c r="F12" s="487" t="s">
        <v>58</v>
      </c>
      <c r="G12" s="489">
        <f>국내!$C$209</f>
        <v>1898.36</v>
      </c>
      <c r="H12" s="505">
        <f>((G12-G14)/G14)*100</f>
        <v>-0.8445937122949273</v>
      </c>
      <c r="I12" s="497" t="s">
        <v>46</v>
      </c>
      <c r="J12" s="499"/>
      <c r="K12" s="487" t="s">
        <v>49</v>
      </c>
      <c r="L12" s="499"/>
      <c r="M12" s="487" t="s">
        <v>58</v>
      </c>
      <c r="N12" s="489">
        <f>해외!$C$213</f>
        <v>24242.49</v>
      </c>
      <c r="O12" s="505">
        <f>((N12-N14)/N14)*100</f>
        <v>2.9943902712586854</v>
      </c>
      <c r="P12" s="491" t="s">
        <v>46</v>
      </c>
      <c r="Q12" s="495"/>
      <c r="R12" s="491" t="s">
        <v>53</v>
      </c>
      <c r="S12" s="495"/>
      <c r="T12" s="487" t="s">
        <v>58</v>
      </c>
      <c r="U12" s="489">
        <f>해외!$AA$213</f>
        <v>10625.78</v>
      </c>
      <c r="V12" s="505">
        <f>((U12-U14)/U14)*100</f>
        <v>3.1474905693711785</v>
      </c>
      <c r="W12" s="491" t="s">
        <v>46</v>
      </c>
      <c r="X12" s="495"/>
      <c r="Y12" s="491" t="s">
        <v>54</v>
      </c>
      <c r="Z12" s="495"/>
      <c r="AA12" s="487" t="s">
        <v>58</v>
      </c>
      <c r="AB12" s="489">
        <f>해외!$K$213</f>
        <v>19897.259999999998</v>
      </c>
      <c r="AC12" s="512">
        <f>((AB12-AB14)/AB14)*100</f>
        <v>3.1469865527573462</v>
      </c>
    </row>
    <row r="13" spans="1:54" ht="17.25" thickBot="1" x14ac:dyDescent="0.35">
      <c r="A13" s="79"/>
      <c r="B13" s="498"/>
      <c r="C13" s="500"/>
      <c r="D13" s="488"/>
      <c r="E13" s="500"/>
      <c r="F13" s="488"/>
      <c r="G13" s="490"/>
      <c r="H13" s="505"/>
      <c r="I13" s="498"/>
      <c r="J13" s="500"/>
      <c r="K13" s="488"/>
      <c r="L13" s="500"/>
      <c r="M13" s="488"/>
      <c r="N13" s="490"/>
      <c r="O13" s="505"/>
      <c r="P13" s="492"/>
      <c r="Q13" s="496"/>
      <c r="R13" s="492"/>
      <c r="S13" s="496"/>
      <c r="T13" s="488"/>
      <c r="U13" s="490"/>
      <c r="V13" s="505"/>
      <c r="W13" s="492"/>
      <c r="X13" s="496"/>
      <c r="Y13" s="492"/>
      <c r="Z13" s="496"/>
      <c r="AA13" s="488"/>
      <c r="AB13" s="490"/>
      <c r="AC13" s="512"/>
    </row>
    <row r="14" spans="1:54" s="53" customFormat="1" ht="17.25" thickTop="1" x14ac:dyDescent="0.3">
      <c r="A14" s="79"/>
      <c r="B14" s="481" t="s">
        <v>60</v>
      </c>
      <c r="C14" s="483">
        <f>국내!$C$211</f>
        <v>2267.25</v>
      </c>
      <c r="D14" s="485" t="s">
        <v>61</v>
      </c>
      <c r="E14" s="485">
        <f>국내!$C$212</f>
        <v>1891.81</v>
      </c>
      <c r="F14" s="487" t="s">
        <v>59</v>
      </c>
      <c r="G14" s="489">
        <f>국내!$C$210</f>
        <v>1914.53</v>
      </c>
      <c r="H14" s="79"/>
      <c r="I14" s="481" t="s">
        <v>60</v>
      </c>
      <c r="J14" s="503">
        <f>해외!$C$215</f>
        <v>29551.42</v>
      </c>
      <c r="K14" s="485" t="s">
        <v>61</v>
      </c>
      <c r="L14" s="485">
        <f>해외!$C$216</f>
        <v>18591.93</v>
      </c>
      <c r="M14" s="487" t="s">
        <v>59</v>
      </c>
      <c r="N14" s="489">
        <f>해외!$C$214</f>
        <v>23537.68</v>
      </c>
      <c r="O14" s="79"/>
      <c r="P14" s="481" t="s">
        <v>60</v>
      </c>
      <c r="Q14" s="483">
        <f>해외!$AA$215</f>
        <v>13789</v>
      </c>
      <c r="R14" s="485" t="s">
        <v>61</v>
      </c>
      <c r="S14" s="485">
        <f>해외!$AA$216</f>
        <v>8441.7099999999991</v>
      </c>
      <c r="T14" s="487" t="s">
        <v>59</v>
      </c>
      <c r="U14" s="489">
        <f>해외!$AA$214</f>
        <v>10301.540000000001</v>
      </c>
      <c r="V14" s="79"/>
      <c r="W14" s="481" t="s">
        <v>60</v>
      </c>
      <c r="X14" s="483">
        <f>해외!$K$215</f>
        <v>24083.51</v>
      </c>
      <c r="Y14" s="485" t="s">
        <v>61</v>
      </c>
      <c r="Z14" s="485">
        <f>해외!$K$216</f>
        <v>16552.830000000002</v>
      </c>
      <c r="AA14" s="487" t="s">
        <v>59</v>
      </c>
      <c r="AB14" s="489">
        <f>해외!$K$214</f>
        <v>19290.2</v>
      </c>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row>
    <row r="15" spans="1:54" s="53" customFormat="1" ht="17.25" thickBot="1" x14ac:dyDescent="0.35">
      <c r="A15" s="79"/>
      <c r="B15" s="482"/>
      <c r="C15" s="484"/>
      <c r="D15" s="486"/>
      <c r="E15" s="486"/>
      <c r="F15" s="488"/>
      <c r="G15" s="490"/>
      <c r="H15" s="79"/>
      <c r="I15" s="482"/>
      <c r="J15" s="504"/>
      <c r="K15" s="486"/>
      <c r="L15" s="486"/>
      <c r="M15" s="488"/>
      <c r="N15" s="490"/>
      <c r="O15" s="79"/>
      <c r="P15" s="482"/>
      <c r="Q15" s="484"/>
      <c r="R15" s="486"/>
      <c r="S15" s="486"/>
      <c r="T15" s="488"/>
      <c r="U15" s="490"/>
      <c r="V15" s="79"/>
      <c r="W15" s="482"/>
      <c r="X15" s="484"/>
      <c r="Y15" s="486"/>
      <c r="Z15" s="486"/>
      <c r="AA15" s="488"/>
      <c r="AB15" s="490"/>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row>
    <row r="16" spans="1:54" ht="17.25" thickTop="1" x14ac:dyDescent="0.3">
      <c r="A16" s="79"/>
      <c r="H16" s="79"/>
      <c r="O16" s="79"/>
      <c r="V16" s="79"/>
      <c r="AC16" s="79"/>
    </row>
    <row r="17" spans="1:54" x14ac:dyDescent="0.3">
      <c r="A17" s="79"/>
      <c r="H17" s="79"/>
      <c r="O17" s="79"/>
      <c r="V17" s="79"/>
      <c r="AC17" s="79"/>
    </row>
    <row r="18" spans="1:54" x14ac:dyDescent="0.3">
      <c r="A18" s="79"/>
      <c r="H18" s="79"/>
      <c r="O18" s="79"/>
      <c r="V18" s="96" t="str">
        <f>IF(U26=Q28,"!최고점돌파!","")</f>
        <v/>
      </c>
      <c r="AC18" s="79"/>
    </row>
    <row r="19" spans="1:54" x14ac:dyDescent="0.3">
      <c r="A19" s="79"/>
      <c r="H19" s="96" t="str">
        <f>IF(G26=C28,"!최고점돌파!","")</f>
        <v>!최고점돌파!</v>
      </c>
      <c r="O19" s="96" t="str">
        <f>IF(N26=J28,"!최고점돌파!","")</f>
        <v/>
      </c>
      <c r="V19" s="97" t="str">
        <f>IF(U26=S28,"!최저점하락!","")</f>
        <v/>
      </c>
      <c r="AC19" s="96" t="str">
        <f>IF(AB26=X28,"!최고점돌파!","")</f>
        <v/>
      </c>
    </row>
    <row r="20" spans="1:54" x14ac:dyDescent="0.3">
      <c r="A20" s="79"/>
      <c r="H20" s="97" t="str">
        <f>IF(G26=E28,"!최저점하락!","")</f>
        <v/>
      </c>
      <c r="O20" s="97" t="str">
        <f>IF(N26=L28,"!최저점하락!","")</f>
        <v/>
      </c>
      <c r="V20" s="79"/>
      <c r="AC20" s="97" t="str">
        <f>IF(AB26=Z28,"!최저점하락!","")</f>
        <v/>
      </c>
    </row>
    <row r="21" spans="1:54" x14ac:dyDescent="0.3">
      <c r="A21" s="79"/>
      <c r="H21" s="79"/>
      <c r="O21" s="79"/>
      <c r="V21" s="79"/>
      <c r="AC21" s="79"/>
    </row>
    <row r="22" spans="1:54" x14ac:dyDescent="0.3">
      <c r="A22" s="79"/>
      <c r="H22" s="79"/>
      <c r="O22" s="79"/>
      <c r="V22" s="79"/>
      <c r="AC22" s="79"/>
    </row>
    <row r="23" spans="1:54" x14ac:dyDescent="0.3">
      <c r="A23" s="79"/>
      <c r="H23" s="79"/>
      <c r="O23" s="79"/>
      <c r="V23" s="79"/>
      <c r="AC23" s="79"/>
    </row>
    <row r="24" spans="1:54" x14ac:dyDescent="0.3">
      <c r="A24" s="79"/>
      <c r="H24" s="79"/>
      <c r="O24" s="79"/>
      <c r="V24" s="79"/>
      <c r="AC24" s="79"/>
    </row>
    <row r="25" spans="1:54" ht="17.25" thickBot="1" x14ac:dyDescent="0.35">
      <c r="A25" s="79"/>
      <c r="H25" s="79"/>
      <c r="O25" s="79"/>
      <c r="V25" s="79"/>
      <c r="AC25" s="79"/>
    </row>
    <row r="26" spans="1:54" ht="17.25" thickTop="1" x14ac:dyDescent="0.3">
      <c r="A26" s="79"/>
      <c r="B26" s="497" t="s">
        <v>45</v>
      </c>
      <c r="C26" s="499"/>
      <c r="D26" s="487" t="s">
        <v>44</v>
      </c>
      <c r="E26" s="499"/>
      <c r="F26" s="487" t="s">
        <v>58</v>
      </c>
      <c r="G26" s="489">
        <f>국내!$D$209</f>
        <v>12967.02</v>
      </c>
      <c r="H26" s="505">
        <f>((G26-G28)/G28)*100</f>
        <v>0.87839609276721498</v>
      </c>
      <c r="I26" s="497" t="s">
        <v>45</v>
      </c>
      <c r="J26" s="501"/>
      <c r="K26" s="497" t="s">
        <v>44</v>
      </c>
      <c r="L26" s="501"/>
      <c r="M26" s="487" t="s">
        <v>58</v>
      </c>
      <c r="N26" s="489">
        <f>해외!$G$213</f>
        <v>2874.56</v>
      </c>
      <c r="O26" s="505">
        <f>((N26-N28)/N28)*100</f>
        <v>2.6793591827257863</v>
      </c>
      <c r="P26" s="491" t="s">
        <v>45</v>
      </c>
      <c r="Q26" s="493"/>
      <c r="R26" s="491" t="s">
        <v>44</v>
      </c>
      <c r="S26" s="493"/>
      <c r="T26" s="487" t="s">
        <v>58</v>
      </c>
      <c r="U26" s="489">
        <f>해외!$Y$213</f>
        <v>4499.01</v>
      </c>
      <c r="V26" s="505">
        <f>((U26-U28)/U28)*100</f>
        <v>3.4217132243411821</v>
      </c>
      <c r="W26" s="491" t="s">
        <v>46</v>
      </c>
      <c r="X26" s="495"/>
      <c r="Y26" s="491" t="s">
        <v>49</v>
      </c>
      <c r="Z26" s="495"/>
      <c r="AA26" s="487" t="s">
        <v>58</v>
      </c>
      <c r="AB26" s="489">
        <f>해외!$AC$213</f>
        <v>2838.5</v>
      </c>
      <c r="AC26" s="512">
        <f>((AB26-AB28)/AB28)*100</f>
        <v>0.65817003198649415</v>
      </c>
    </row>
    <row r="27" spans="1:54" ht="17.25" thickBot="1" x14ac:dyDescent="0.35">
      <c r="A27" s="79"/>
      <c r="B27" s="498"/>
      <c r="C27" s="500"/>
      <c r="D27" s="488"/>
      <c r="E27" s="500"/>
      <c r="F27" s="488"/>
      <c r="G27" s="490"/>
      <c r="H27" s="505"/>
      <c r="I27" s="498"/>
      <c r="J27" s="502"/>
      <c r="K27" s="498"/>
      <c r="L27" s="502"/>
      <c r="M27" s="488"/>
      <c r="N27" s="490"/>
      <c r="O27" s="505"/>
      <c r="P27" s="492"/>
      <c r="Q27" s="494"/>
      <c r="R27" s="492"/>
      <c r="S27" s="494"/>
      <c r="T27" s="488"/>
      <c r="U27" s="490"/>
      <c r="V27" s="505"/>
      <c r="W27" s="492"/>
      <c r="X27" s="496"/>
      <c r="Y27" s="492"/>
      <c r="Z27" s="496"/>
      <c r="AA27" s="488"/>
      <c r="AB27" s="490"/>
      <c r="AC27" s="512"/>
    </row>
    <row r="28" spans="1:54" s="53" customFormat="1" ht="17.25" thickTop="1" x14ac:dyDescent="0.3">
      <c r="A28" s="79"/>
      <c r="B28" s="481" t="s">
        <v>64</v>
      </c>
      <c r="C28" s="503">
        <f>국내!$D$211</f>
        <v>12967.02</v>
      </c>
      <c r="D28" s="485" t="s">
        <v>65</v>
      </c>
      <c r="E28" s="485">
        <f>국내!$D$212</f>
        <v>7569.17</v>
      </c>
      <c r="F28" s="487" t="s">
        <v>59</v>
      </c>
      <c r="G28" s="489">
        <f>국내!$D$210</f>
        <v>12854.11</v>
      </c>
      <c r="H28" s="79"/>
      <c r="I28" s="481" t="s">
        <v>60</v>
      </c>
      <c r="J28" s="483">
        <f>해외!$G$215</f>
        <v>3386.15</v>
      </c>
      <c r="K28" s="485" t="s">
        <v>61</v>
      </c>
      <c r="L28" s="485">
        <f>해외!$G$216</f>
        <v>2220.4</v>
      </c>
      <c r="M28" s="487" t="s">
        <v>59</v>
      </c>
      <c r="N28" s="489">
        <f>해외!$G$214</f>
        <v>2799.55</v>
      </c>
      <c r="O28" s="79"/>
      <c r="P28" s="481" t="s">
        <v>60</v>
      </c>
      <c r="Q28" s="483">
        <f>해외!$Y$215</f>
        <v>6111.24</v>
      </c>
      <c r="R28" s="485" t="s">
        <v>61</v>
      </c>
      <c r="S28" s="485">
        <f>해외!$Y$216</f>
        <v>3754.84</v>
      </c>
      <c r="T28" s="487" t="s">
        <v>59</v>
      </c>
      <c r="U28" s="489">
        <f>해외!$Y$214</f>
        <v>4350.16</v>
      </c>
      <c r="V28" s="79"/>
      <c r="W28" s="481" t="s">
        <v>60</v>
      </c>
      <c r="X28" s="483">
        <f>해외!$AC$215</f>
        <v>3115.57</v>
      </c>
      <c r="Y28" s="485" t="s">
        <v>61</v>
      </c>
      <c r="Z28" s="485">
        <f>해외!$AC$216</f>
        <v>2660.17</v>
      </c>
      <c r="AA28" s="487" t="s">
        <v>59</v>
      </c>
      <c r="AB28" s="489">
        <f>해외!$AC$214</f>
        <v>2819.94</v>
      </c>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row>
    <row r="29" spans="1:54" s="53" customFormat="1" ht="17.25" thickBot="1" x14ac:dyDescent="0.35">
      <c r="A29" s="79"/>
      <c r="B29" s="482"/>
      <c r="C29" s="504"/>
      <c r="D29" s="486"/>
      <c r="E29" s="486"/>
      <c r="F29" s="488"/>
      <c r="G29" s="490"/>
      <c r="H29" s="79"/>
      <c r="I29" s="482"/>
      <c r="J29" s="484"/>
      <c r="K29" s="486"/>
      <c r="L29" s="486"/>
      <c r="M29" s="488"/>
      <c r="N29" s="490"/>
      <c r="O29" s="79"/>
      <c r="P29" s="482"/>
      <c r="Q29" s="484"/>
      <c r="R29" s="486"/>
      <c r="S29" s="486"/>
      <c r="T29" s="488"/>
      <c r="U29" s="490"/>
      <c r="V29" s="79"/>
      <c r="W29" s="482"/>
      <c r="X29" s="484"/>
      <c r="Y29" s="486"/>
      <c r="Z29" s="486"/>
      <c r="AA29" s="488"/>
      <c r="AB29" s="490"/>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row>
    <row r="30" spans="1:54" ht="17.25" thickTop="1" x14ac:dyDescent="0.3">
      <c r="A30" s="79"/>
      <c r="H30" s="79"/>
      <c r="O30" s="79"/>
      <c r="V30" s="79"/>
      <c r="AC30" s="79"/>
    </row>
    <row r="31" spans="1:54" x14ac:dyDescent="0.3">
      <c r="A31" s="79"/>
      <c r="H31" s="79"/>
      <c r="O31" s="79"/>
      <c r="V31" s="79"/>
      <c r="AC31" s="79"/>
    </row>
    <row r="32" spans="1:54" x14ac:dyDescent="0.3">
      <c r="A32" s="79"/>
      <c r="H32" s="79"/>
      <c r="O32" s="79"/>
      <c r="V32" s="79"/>
      <c r="AC32" s="79"/>
    </row>
    <row r="33" spans="1:54" x14ac:dyDescent="0.3">
      <c r="A33" s="79"/>
      <c r="H33" s="96" t="str">
        <f>IF(G40=C42,"!최고점돌파!","")</f>
        <v/>
      </c>
      <c r="O33" s="96" t="str">
        <f>IF(N40=J42,"!최고점돌파!","")</f>
        <v/>
      </c>
      <c r="V33" s="96" t="str">
        <f>IF(U40=Q42,"!최고점돌파!","")</f>
        <v/>
      </c>
      <c r="AC33" s="96" t="str">
        <f>IF(AB40=X42,"!최고점돌파!","")</f>
        <v/>
      </c>
    </row>
    <row r="34" spans="1:54" x14ac:dyDescent="0.3">
      <c r="A34" s="79"/>
      <c r="H34" s="97" t="str">
        <f>IF(G40=E42,"!최저점하락!","")</f>
        <v/>
      </c>
      <c r="O34" s="97" t="str">
        <f>IF(N40=L42,"!최저점하락!","")</f>
        <v/>
      </c>
      <c r="V34" s="97" t="str">
        <f>IF(U40=S42,"!최저점하락!","")</f>
        <v/>
      </c>
      <c r="AC34" s="97" t="str">
        <f>IF(AB40=Z42,"!최저점하락!","")</f>
        <v/>
      </c>
    </row>
    <row r="35" spans="1:54" x14ac:dyDescent="0.3">
      <c r="A35" s="79"/>
      <c r="H35" s="79"/>
      <c r="O35" s="79"/>
      <c r="V35" s="79"/>
      <c r="AC35" s="79"/>
    </row>
    <row r="36" spans="1:54" x14ac:dyDescent="0.3">
      <c r="A36" s="79"/>
      <c r="H36" s="79"/>
      <c r="O36" s="79"/>
      <c r="V36" s="79"/>
      <c r="AC36" s="79"/>
    </row>
    <row r="37" spans="1:54" x14ac:dyDescent="0.3">
      <c r="A37" s="79"/>
      <c r="H37" s="79"/>
      <c r="O37" s="79"/>
      <c r="V37" s="79"/>
      <c r="AC37" s="79"/>
    </row>
    <row r="38" spans="1:54" x14ac:dyDescent="0.3">
      <c r="A38" s="79"/>
      <c r="H38" s="79"/>
      <c r="O38" s="79"/>
      <c r="V38" s="79"/>
      <c r="AC38" s="79"/>
    </row>
    <row r="39" spans="1:54" ht="17.25" thickBot="1" x14ac:dyDescent="0.35">
      <c r="A39" s="79"/>
      <c r="H39" s="79"/>
      <c r="O39" s="79"/>
      <c r="V39" s="79"/>
      <c r="AC39" s="79"/>
    </row>
    <row r="40" spans="1:54" ht="17.25" thickTop="1" x14ac:dyDescent="0.3">
      <c r="A40" s="79"/>
      <c r="B40" s="497" t="s">
        <v>46</v>
      </c>
      <c r="C40" s="506"/>
      <c r="D40" s="487" t="s">
        <v>51</v>
      </c>
      <c r="E40" s="506"/>
      <c r="F40" s="487" t="s">
        <v>58</v>
      </c>
      <c r="G40" s="489">
        <f>국내!$E$209</f>
        <v>637.82000000000005</v>
      </c>
      <c r="H40" s="505">
        <f>((G40-G42)/G42)*100</f>
        <v>0.4773232092503169</v>
      </c>
      <c r="I40" s="497" t="s">
        <v>45</v>
      </c>
      <c r="J40" s="501"/>
      <c r="K40" s="497" t="s">
        <v>44</v>
      </c>
      <c r="L40" s="501"/>
      <c r="M40" s="487" t="s">
        <v>58</v>
      </c>
      <c r="N40" s="489">
        <f>해외!$E$213</f>
        <v>8650.14</v>
      </c>
      <c r="O40" s="505">
        <f>((N40-N42)/N42)*100</f>
        <v>1.3803918259426329</v>
      </c>
      <c r="P40" s="491" t="s">
        <v>45</v>
      </c>
      <c r="Q40" s="493"/>
      <c r="R40" s="491" t="s">
        <v>44</v>
      </c>
      <c r="S40" s="493"/>
      <c r="T40" s="487" t="s">
        <v>58</v>
      </c>
      <c r="U40" s="489">
        <f>해외!$O$213</f>
        <v>5544.7</v>
      </c>
      <c r="V40" s="505">
        <f>((U40-U42)/U42)*100</f>
        <v>1.4101251005925717</v>
      </c>
      <c r="W40" s="491" t="s">
        <v>45</v>
      </c>
      <c r="X40" s="493"/>
      <c r="Y40" s="491" t="s">
        <v>44</v>
      </c>
      <c r="Z40" s="493"/>
      <c r="AA40" s="487" t="s">
        <v>58</v>
      </c>
      <c r="AB40" s="489">
        <f>해외!$W$213</f>
        <v>10597.04</v>
      </c>
      <c r="AC40" s="512">
        <f>((AB40-AB42)/AB42)*100</f>
        <v>2.1354192769876801</v>
      </c>
    </row>
    <row r="41" spans="1:54" ht="17.25" thickBot="1" x14ac:dyDescent="0.35">
      <c r="A41" s="79"/>
      <c r="B41" s="498"/>
      <c r="C41" s="507"/>
      <c r="D41" s="488"/>
      <c r="E41" s="507"/>
      <c r="F41" s="488"/>
      <c r="G41" s="490"/>
      <c r="H41" s="505"/>
      <c r="I41" s="498"/>
      <c r="J41" s="502"/>
      <c r="K41" s="498"/>
      <c r="L41" s="502"/>
      <c r="M41" s="488"/>
      <c r="N41" s="490"/>
      <c r="O41" s="505"/>
      <c r="P41" s="492"/>
      <c r="Q41" s="494"/>
      <c r="R41" s="492"/>
      <c r="S41" s="494"/>
      <c r="T41" s="488"/>
      <c r="U41" s="490"/>
      <c r="V41" s="505"/>
      <c r="W41" s="492"/>
      <c r="X41" s="494"/>
      <c r="Y41" s="492"/>
      <c r="Z41" s="494"/>
      <c r="AA41" s="488"/>
      <c r="AB41" s="490"/>
      <c r="AC41" s="512"/>
    </row>
    <row r="42" spans="1:54" s="53" customFormat="1" ht="17.25" thickTop="1" x14ac:dyDescent="0.3">
      <c r="A42" s="79"/>
      <c r="B42" s="481" t="s">
        <v>64</v>
      </c>
      <c r="C42" s="503">
        <f>국내!$E$211</f>
        <v>696.25</v>
      </c>
      <c r="D42" s="485" t="s">
        <v>65</v>
      </c>
      <c r="E42" s="508">
        <f>국내!$E$212</f>
        <v>540.83000000000004</v>
      </c>
      <c r="F42" s="487" t="s">
        <v>59</v>
      </c>
      <c r="G42" s="510">
        <f>국내!$E$210</f>
        <v>634.79</v>
      </c>
      <c r="H42" s="79"/>
      <c r="I42" s="481" t="s">
        <v>60</v>
      </c>
      <c r="J42" s="483">
        <f>해외!$E$215</f>
        <v>9817.18</v>
      </c>
      <c r="K42" s="485" t="s">
        <v>61</v>
      </c>
      <c r="L42" s="485">
        <f>해외!$E$216</f>
        <v>6860.67</v>
      </c>
      <c r="M42" s="487" t="s">
        <v>59</v>
      </c>
      <c r="N42" s="489">
        <f>해외!$E$214</f>
        <v>8532.36</v>
      </c>
      <c r="O42" s="79"/>
      <c r="P42" s="481" t="s">
        <v>60</v>
      </c>
      <c r="Q42" s="483">
        <f>해외!$O$215</f>
        <v>7255.2</v>
      </c>
      <c r="R42" s="485" t="s">
        <v>61</v>
      </c>
      <c r="S42" s="485">
        <f>해외!$O$216</f>
        <v>4564.1000000000004</v>
      </c>
      <c r="T42" s="487" t="s">
        <v>59</v>
      </c>
      <c r="U42" s="489">
        <f>해외!$O$214</f>
        <v>5467.6</v>
      </c>
      <c r="V42" s="79"/>
      <c r="W42" s="481" t="s">
        <v>60</v>
      </c>
      <c r="X42" s="483">
        <f>해외!$W$215</f>
        <v>12179.81</v>
      </c>
      <c r="Y42" s="485" t="s">
        <v>61</v>
      </c>
      <c r="Z42" s="485">
        <f>해외!$W$216</f>
        <v>8681.34</v>
      </c>
      <c r="AA42" s="487" t="s">
        <v>59</v>
      </c>
      <c r="AB42" s="489">
        <f>해외!$W$214</f>
        <v>10375.48</v>
      </c>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row>
    <row r="43" spans="1:54" s="53" customFormat="1" ht="17.25" thickBot="1" x14ac:dyDescent="0.35">
      <c r="A43" s="79"/>
      <c r="B43" s="482"/>
      <c r="C43" s="504"/>
      <c r="D43" s="486"/>
      <c r="E43" s="509"/>
      <c r="F43" s="488"/>
      <c r="G43" s="511"/>
      <c r="H43" s="79"/>
      <c r="I43" s="482"/>
      <c r="J43" s="484"/>
      <c r="K43" s="486"/>
      <c r="L43" s="486"/>
      <c r="M43" s="488"/>
      <c r="N43" s="490"/>
      <c r="O43" s="79"/>
      <c r="P43" s="482"/>
      <c r="Q43" s="484"/>
      <c r="R43" s="486"/>
      <c r="S43" s="486"/>
      <c r="T43" s="488"/>
      <c r="U43" s="490"/>
      <c r="V43" s="79"/>
      <c r="W43" s="482"/>
      <c r="X43" s="484"/>
      <c r="Y43" s="486"/>
      <c r="Z43" s="486"/>
      <c r="AA43" s="488"/>
      <c r="AB43" s="490"/>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row>
    <row r="44" spans="1:54" ht="17.25" thickTop="1" x14ac:dyDescent="0.3">
      <c r="A44" s="79"/>
      <c r="H44" s="79"/>
      <c r="O44" s="79"/>
      <c r="V44" s="79"/>
      <c r="AC44" s="79"/>
    </row>
    <row r="45" spans="1:54" x14ac:dyDescent="0.3">
      <c r="A45" s="79"/>
      <c r="H45" s="79"/>
      <c r="O45" s="79"/>
      <c r="V45" s="79"/>
      <c r="AC45" s="79"/>
    </row>
    <row r="46" spans="1:54" x14ac:dyDescent="0.3">
      <c r="A46" s="79"/>
      <c r="H46" s="79"/>
      <c r="O46" s="79"/>
      <c r="V46" s="79"/>
      <c r="AC46" s="79"/>
    </row>
    <row r="47" spans="1:54" x14ac:dyDescent="0.3">
      <c r="A47" s="79"/>
      <c r="H47" s="96" t="str">
        <f>IF(G54=C56,"!최고점돌파!","")</f>
        <v>!최고점돌파!</v>
      </c>
      <c r="O47" s="96" t="str">
        <f>IF(N54=J56,"!최고점돌파!","")</f>
        <v/>
      </c>
      <c r="V47" s="79"/>
      <c r="AC47" s="96" t="str">
        <f>IF(AB54=X56,"!최고점돌파!","")</f>
        <v/>
      </c>
    </row>
    <row r="48" spans="1:54" x14ac:dyDescent="0.3">
      <c r="A48" s="79"/>
      <c r="H48" s="97" t="str">
        <f>IF(G54=E56,"!최저점하락!","")</f>
        <v/>
      </c>
      <c r="O48" s="97" t="str">
        <f>IF(N54=L56,"!최저점하락!","")</f>
        <v/>
      </c>
      <c r="V48" s="96" t="str">
        <f>IF(U54=Q56,"!최고점돌파!","")</f>
        <v/>
      </c>
      <c r="AC48" s="97" t="str">
        <f>IF(AB54=Z56,"!최저점하락!","")</f>
        <v/>
      </c>
    </row>
    <row r="49" spans="1:54" x14ac:dyDescent="0.3">
      <c r="A49" s="79"/>
      <c r="H49" s="79"/>
      <c r="O49" s="79"/>
      <c r="V49" s="97" t="str">
        <f>IF(U54=S56,"!최저점하락!","")</f>
        <v/>
      </c>
      <c r="AC49" s="79"/>
    </row>
    <row r="50" spans="1:54" x14ac:dyDescent="0.3">
      <c r="A50" s="79"/>
      <c r="H50" s="79"/>
      <c r="O50" s="79"/>
      <c r="V50" s="79"/>
      <c r="AC50" s="79"/>
    </row>
    <row r="51" spans="1:54" x14ac:dyDescent="0.3">
      <c r="A51" s="79"/>
      <c r="H51" s="79"/>
      <c r="O51" s="79"/>
      <c r="V51" s="79"/>
      <c r="AC51" s="79"/>
    </row>
    <row r="52" spans="1:54" x14ac:dyDescent="0.3">
      <c r="A52" s="79"/>
      <c r="H52" s="79"/>
      <c r="O52" s="79"/>
      <c r="V52" s="79"/>
      <c r="AC52" s="79"/>
    </row>
    <row r="53" spans="1:54" ht="17.25" thickBot="1" x14ac:dyDescent="0.35">
      <c r="A53" s="79"/>
      <c r="H53" s="79"/>
      <c r="O53" s="79"/>
      <c r="V53" s="79"/>
      <c r="AC53" s="79"/>
    </row>
    <row r="54" spans="1:54" ht="17.25" thickTop="1" x14ac:dyDescent="0.3">
      <c r="A54" s="79"/>
      <c r="B54" s="497" t="s">
        <v>45</v>
      </c>
      <c r="C54" s="487"/>
      <c r="D54" s="487" t="s">
        <v>44</v>
      </c>
      <c r="E54" s="487"/>
      <c r="F54" s="487" t="s">
        <v>58</v>
      </c>
      <c r="G54" s="489">
        <f>국내!$F$209</f>
        <v>8363.76</v>
      </c>
      <c r="H54" s="505">
        <f>((G54-G56)/G56)*100</f>
        <v>2.2058473100540765</v>
      </c>
      <c r="I54" s="497" t="s">
        <v>46</v>
      </c>
      <c r="J54" s="501"/>
      <c r="K54" s="497" t="s">
        <v>49</v>
      </c>
      <c r="L54" s="501"/>
      <c r="M54" s="487" t="s">
        <v>58</v>
      </c>
      <c r="N54" s="489">
        <f>해외!$I$213</f>
        <v>1690.87</v>
      </c>
      <c r="O54" s="505">
        <f>((N54-N56)/N56)*100</f>
        <v>-0.8659506109143903</v>
      </c>
      <c r="P54" s="491" t="s">
        <v>45</v>
      </c>
      <c r="Q54" s="493"/>
      <c r="R54" s="491" t="s">
        <v>44</v>
      </c>
      <c r="S54" s="493"/>
      <c r="T54" s="487" t="s">
        <v>58</v>
      </c>
      <c r="U54" s="489">
        <f>해외!$S$213</f>
        <v>31588.720000000001</v>
      </c>
      <c r="V54" s="505">
        <f>((U54-U56)/U56)*100</f>
        <v>3.2223068555263765</v>
      </c>
      <c r="W54" s="491" t="s">
        <v>45</v>
      </c>
      <c r="X54" s="493"/>
      <c r="Y54" s="491" t="s">
        <v>44</v>
      </c>
      <c r="Z54" s="493"/>
      <c r="AA54" s="487" t="s">
        <v>58</v>
      </c>
      <c r="AB54" s="489">
        <f>해외!$M$213</f>
        <v>24380</v>
      </c>
      <c r="AC54" s="512">
        <f>((AB54-AB56)/AB56)*100</f>
        <v>1.5560401475436778</v>
      </c>
    </row>
    <row r="55" spans="1:54" ht="17.25" thickBot="1" x14ac:dyDescent="0.35">
      <c r="A55" s="79"/>
      <c r="B55" s="498"/>
      <c r="C55" s="488"/>
      <c r="D55" s="488"/>
      <c r="E55" s="488"/>
      <c r="F55" s="488"/>
      <c r="G55" s="490"/>
      <c r="H55" s="505"/>
      <c r="I55" s="498"/>
      <c r="J55" s="502"/>
      <c r="K55" s="498"/>
      <c r="L55" s="502"/>
      <c r="M55" s="488"/>
      <c r="N55" s="490"/>
      <c r="O55" s="505"/>
      <c r="P55" s="492"/>
      <c r="Q55" s="494"/>
      <c r="R55" s="492"/>
      <c r="S55" s="494"/>
      <c r="T55" s="488"/>
      <c r="U55" s="490"/>
      <c r="V55" s="505"/>
      <c r="W55" s="492"/>
      <c r="X55" s="494"/>
      <c r="Y55" s="492"/>
      <c r="Z55" s="494"/>
      <c r="AA55" s="488"/>
      <c r="AB55" s="490"/>
      <c r="AC55" s="512"/>
    </row>
    <row r="56" spans="1:54" s="53" customFormat="1" ht="17.25" thickTop="1" x14ac:dyDescent="0.3">
      <c r="A56" s="79"/>
      <c r="B56" s="481" t="s">
        <v>60</v>
      </c>
      <c r="C56" s="503">
        <f>국내!$F$211</f>
        <v>8363.76</v>
      </c>
      <c r="D56" s="485" t="s">
        <v>61</v>
      </c>
      <c r="E56" s="508">
        <f>국내!$F$212</f>
        <v>5979.39</v>
      </c>
      <c r="F56" s="487" t="s">
        <v>59</v>
      </c>
      <c r="G56" s="510">
        <f>국내!$F$210</f>
        <v>8183.25</v>
      </c>
      <c r="H56" s="79"/>
      <c r="I56" s="481" t="s">
        <v>60</v>
      </c>
      <c r="J56" s="483">
        <f>해외!$I$215</f>
        <v>1979.5</v>
      </c>
      <c r="K56" s="485" t="s">
        <v>61</v>
      </c>
      <c r="L56" s="485">
        <f>해외!$I$216</f>
        <v>1289.8399999999999</v>
      </c>
      <c r="M56" s="487" t="s">
        <v>59</v>
      </c>
      <c r="N56" s="489">
        <f>해외!$I$214</f>
        <v>1705.64</v>
      </c>
      <c r="O56" s="79"/>
      <c r="P56" s="481" t="s">
        <v>60</v>
      </c>
      <c r="Q56" s="483">
        <f>해외!$S$215</f>
        <v>41952.63</v>
      </c>
      <c r="R56" s="485" t="s">
        <v>61</v>
      </c>
      <c r="S56" s="485">
        <f>해외!$S$216</f>
        <v>25981.24</v>
      </c>
      <c r="T56" s="487" t="s">
        <v>59</v>
      </c>
      <c r="U56" s="489">
        <f>해외!$S$214</f>
        <v>30602.61</v>
      </c>
      <c r="V56" s="79"/>
      <c r="W56" s="481" t="s">
        <v>60</v>
      </c>
      <c r="X56" s="483">
        <f>해외!$M$215</f>
        <v>29056.42</v>
      </c>
      <c r="Y56" s="485" t="s">
        <v>61</v>
      </c>
      <c r="Z56" s="485">
        <f>해외!$M$216</f>
        <v>21696.13</v>
      </c>
      <c r="AA56" s="487" t="s">
        <v>59</v>
      </c>
      <c r="AB56" s="489">
        <f>해외!$M$214</f>
        <v>24006.45</v>
      </c>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row>
    <row r="57" spans="1:54" s="53" customFormat="1" ht="17.25" thickBot="1" x14ac:dyDescent="0.35">
      <c r="A57" s="79"/>
      <c r="B57" s="482"/>
      <c r="C57" s="504"/>
      <c r="D57" s="486"/>
      <c r="E57" s="509"/>
      <c r="F57" s="488"/>
      <c r="G57" s="511"/>
      <c r="H57" s="79"/>
      <c r="I57" s="482"/>
      <c r="J57" s="484"/>
      <c r="K57" s="486"/>
      <c r="L57" s="486"/>
      <c r="M57" s="488"/>
      <c r="N57" s="490"/>
      <c r="O57" s="79"/>
      <c r="P57" s="482"/>
      <c r="Q57" s="484"/>
      <c r="R57" s="486"/>
      <c r="S57" s="486"/>
      <c r="T57" s="488"/>
      <c r="U57" s="490"/>
      <c r="V57" s="79"/>
      <c r="W57" s="482"/>
      <c r="X57" s="484"/>
      <c r="Y57" s="486"/>
      <c r="Z57" s="486"/>
      <c r="AA57" s="488"/>
      <c r="AB57" s="490"/>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row>
    <row r="58" spans="1:54" ht="17.25" thickTop="1" x14ac:dyDescent="0.3">
      <c r="A58" s="79"/>
      <c r="B58" s="79"/>
      <c r="C58" s="79"/>
      <c r="D58" s="79"/>
      <c r="E58" s="79"/>
      <c r="F58" s="79"/>
      <c r="G58" s="79"/>
      <c r="H58" s="79"/>
      <c r="I58" s="79"/>
      <c r="J58" s="79"/>
      <c r="K58" s="79"/>
      <c r="L58" s="79"/>
      <c r="M58" s="79"/>
      <c r="N58" s="79"/>
      <c r="O58" s="79"/>
      <c r="V58" s="79"/>
      <c r="AC58" s="79"/>
    </row>
    <row r="59" spans="1:54" x14ac:dyDescent="0.3">
      <c r="A59" s="79"/>
      <c r="B59" s="79"/>
      <c r="C59" s="79"/>
      <c r="D59" s="79"/>
      <c r="E59" s="79"/>
      <c r="F59" s="79"/>
      <c r="G59" s="79"/>
      <c r="H59" s="79"/>
      <c r="I59" s="79"/>
      <c r="J59" s="79"/>
      <c r="K59" s="79"/>
      <c r="L59" s="79"/>
      <c r="M59" s="79"/>
      <c r="N59" s="79"/>
      <c r="O59" s="79"/>
      <c r="V59" s="79"/>
      <c r="AC59" s="79"/>
    </row>
    <row r="60" spans="1:54" x14ac:dyDescent="0.3">
      <c r="A60" s="79"/>
      <c r="B60" s="79"/>
      <c r="C60" s="79"/>
      <c r="D60" s="79"/>
      <c r="E60" s="79"/>
      <c r="F60" s="79"/>
      <c r="G60" s="79"/>
      <c r="H60" s="79"/>
      <c r="I60" s="79"/>
      <c r="J60" s="79"/>
      <c r="K60" s="79"/>
      <c r="L60" s="79"/>
      <c r="M60" s="79"/>
      <c r="N60" s="79"/>
      <c r="O60" s="79"/>
      <c r="V60" s="79"/>
      <c r="AC60" s="79"/>
    </row>
    <row r="61" spans="1:54" x14ac:dyDescent="0.3">
      <c r="A61" s="79"/>
      <c r="B61" s="79"/>
      <c r="C61" s="79"/>
      <c r="D61" s="79"/>
      <c r="E61" s="79"/>
      <c r="F61" s="79"/>
      <c r="G61" s="79"/>
      <c r="H61" s="79"/>
      <c r="I61" s="79"/>
      <c r="J61" s="79"/>
      <c r="K61" s="79"/>
      <c r="L61" s="79"/>
      <c r="M61" s="79"/>
      <c r="N61" s="79"/>
      <c r="O61" s="79"/>
      <c r="V61" s="79"/>
      <c r="AC61" s="96" t="str">
        <f>IF(AB68=X70,"!최고점돌파!","")</f>
        <v/>
      </c>
    </row>
    <row r="62" spans="1:54" x14ac:dyDescent="0.3">
      <c r="A62" s="79"/>
      <c r="B62" s="79"/>
      <c r="C62" s="79"/>
      <c r="D62" s="79"/>
      <c r="E62" s="79"/>
      <c r="F62" s="79"/>
      <c r="G62" s="79"/>
      <c r="H62" s="79"/>
      <c r="I62" s="79"/>
      <c r="J62" s="79"/>
      <c r="K62" s="79"/>
      <c r="L62" s="79"/>
      <c r="M62" s="79"/>
      <c r="N62" s="79"/>
      <c r="O62" s="79"/>
      <c r="V62" s="79"/>
      <c r="AC62" s="97" t="str">
        <f>IF(AB68=Z70,"!최저점하락!","")</f>
        <v/>
      </c>
    </row>
    <row r="63" spans="1:54" x14ac:dyDescent="0.3">
      <c r="A63" s="79"/>
      <c r="B63" s="79"/>
      <c r="C63" s="79"/>
      <c r="D63" s="79"/>
      <c r="E63" s="79"/>
      <c r="F63" s="79"/>
      <c r="G63" s="79"/>
      <c r="H63" s="79"/>
      <c r="I63" s="79"/>
      <c r="J63" s="79"/>
      <c r="K63" s="79"/>
      <c r="L63" s="79"/>
      <c r="M63" s="79"/>
      <c r="N63" s="79"/>
      <c r="O63" s="79"/>
      <c r="V63" s="79"/>
      <c r="AC63" s="79"/>
    </row>
    <row r="64" spans="1:54" x14ac:dyDescent="0.3">
      <c r="A64" s="79"/>
      <c r="B64" s="79"/>
      <c r="C64" s="79"/>
      <c r="D64" s="79"/>
      <c r="E64" s="79"/>
      <c r="F64" s="79"/>
      <c r="G64" s="79"/>
      <c r="H64" s="79"/>
      <c r="I64" s="79"/>
      <c r="J64" s="79"/>
      <c r="K64" s="79"/>
      <c r="L64" s="79"/>
      <c r="M64" s="79"/>
      <c r="N64" s="79"/>
      <c r="O64" s="79"/>
      <c r="V64" s="79"/>
      <c r="AC64" s="79"/>
    </row>
    <row r="65" spans="1:29" x14ac:dyDescent="0.3">
      <c r="A65" s="79"/>
      <c r="B65" s="79"/>
      <c r="C65" s="79"/>
      <c r="D65" s="79"/>
      <c r="E65" s="79"/>
      <c r="F65" s="79"/>
      <c r="G65" s="79"/>
      <c r="H65" s="79"/>
      <c r="I65" s="79"/>
      <c r="J65" s="79"/>
      <c r="K65" s="79"/>
      <c r="L65" s="79"/>
      <c r="M65" s="79"/>
      <c r="N65" s="79"/>
      <c r="O65" s="79"/>
      <c r="V65" s="79"/>
      <c r="AC65" s="79"/>
    </row>
    <row r="66" spans="1:29" x14ac:dyDescent="0.3">
      <c r="A66" s="79"/>
      <c r="B66" s="79"/>
      <c r="C66" s="79"/>
      <c r="D66" s="79"/>
      <c r="E66" s="79"/>
      <c r="F66" s="79"/>
      <c r="G66" s="79"/>
      <c r="H66" s="79"/>
      <c r="I66" s="79"/>
      <c r="J66" s="79"/>
      <c r="K66" s="79"/>
      <c r="L66" s="79"/>
      <c r="M66" s="79"/>
      <c r="N66" s="79"/>
      <c r="O66" s="79"/>
      <c r="V66" s="79"/>
      <c r="AC66" s="79"/>
    </row>
    <row r="67" spans="1:29" ht="17.25" thickBot="1" x14ac:dyDescent="0.35">
      <c r="A67" s="79"/>
      <c r="B67" s="79"/>
      <c r="C67" s="79"/>
      <c r="D67" s="79"/>
      <c r="E67" s="79"/>
      <c r="F67" s="79"/>
      <c r="G67" s="79"/>
      <c r="H67" s="79"/>
      <c r="I67" s="79"/>
      <c r="J67" s="79"/>
      <c r="K67" s="79"/>
      <c r="L67" s="79"/>
      <c r="M67" s="79"/>
      <c r="N67" s="79"/>
      <c r="O67" s="79"/>
      <c r="V67" s="79"/>
      <c r="AC67" s="79"/>
    </row>
    <row r="68" spans="1:29" ht="17.25" thickTop="1" x14ac:dyDescent="0.3">
      <c r="A68" s="79"/>
      <c r="B68" s="79"/>
      <c r="C68" s="79"/>
      <c r="D68" s="79"/>
      <c r="E68" s="79"/>
      <c r="F68" s="79"/>
      <c r="G68" s="79"/>
      <c r="H68" s="79"/>
      <c r="I68" s="79"/>
      <c r="J68" s="79"/>
      <c r="K68" s="79"/>
      <c r="L68" s="79"/>
      <c r="M68" s="79"/>
      <c r="N68" s="79"/>
      <c r="O68" s="79"/>
      <c r="P68" s="491" t="s">
        <v>45</v>
      </c>
      <c r="Q68" s="493" t="s">
        <v>52</v>
      </c>
      <c r="R68" s="491" t="s">
        <v>49</v>
      </c>
      <c r="S68" s="493" t="s">
        <v>48</v>
      </c>
      <c r="T68" s="487" t="s">
        <v>58</v>
      </c>
      <c r="U68" s="489">
        <f>해외!$Q$213</f>
        <v>4634.82</v>
      </c>
      <c r="V68" s="505">
        <f>((U68-U70)/U70)*100</f>
        <v>0.19261075118192647</v>
      </c>
      <c r="W68" s="491" t="s">
        <v>45</v>
      </c>
      <c r="X68" s="493" t="s">
        <v>55</v>
      </c>
      <c r="Y68" s="491" t="s">
        <v>44</v>
      </c>
      <c r="Z68" s="493" t="s">
        <v>50</v>
      </c>
      <c r="AA68" s="487" t="s">
        <v>58</v>
      </c>
      <c r="AB68" s="489">
        <f>해외!$U$213</f>
        <v>1239.24</v>
      </c>
      <c r="AC68" s="512">
        <f>((AB68-AB70)/AB70)*100</f>
        <v>0.25402475527870727</v>
      </c>
    </row>
    <row r="69" spans="1:29" ht="17.25" thickBot="1" x14ac:dyDescent="0.35">
      <c r="A69" s="79"/>
      <c r="B69" s="79"/>
      <c r="C69" s="79"/>
      <c r="D69" s="79"/>
      <c r="E69" s="79"/>
      <c r="F69" s="79"/>
      <c r="G69" s="79"/>
      <c r="H69" s="79"/>
      <c r="I69" s="79"/>
      <c r="J69" s="79"/>
      <c r="K69" s="79"/>
      <c r="L69" s="79"/>
      <c r="M69" s="79"/>
      <c r="N69" s="79"/>
      <c r="O69" s="79"/>
      <c r="P69" s="492"/>
      <c r="Q69" s="494"/>
      <c r="R69" s="492"/>
      <c r="S69" s="494"/>
      <c r="T69" s="488"/>
      <c r="U69" s="490"/>
      <c r="V69" s="505"/>
      <c r="W69" s="492"/>
      <c r="X69" s="494"/>
      <c r="Y69" s="492"/>
      <c r="Z69" s="494"/>
      <c r="AA69" s="488"/>
      <c r="AB69" s="490"/>
      <c r="AC69" s="512"/>
    </row>
    <row r="70" spans="1:29" s="79" customFormat="1" ht="17.25" thickTop="1" x14ac:dyDescent="0.3">
      <c r="P70" s="481" t="s">
        <v>60</v>
      </c>
      <c r="Q70" s="483">
        <f>해외!$Q$215</f>
        <v>6456.54</v>
      </c>
      <c r="R70" s="485" t="s">
        <v>61</v>
      </c>
      <c r="S70" s="485">
        <f>해외!$Q$216</f>
        <v>3937.63</v>
      </c>
      <c r="T70" s="487" t="s">
        <v>59</v>
      </c>
      <c r="U70" s="489">
        <f>해외!$Q$214</f>
        <v>4625.91</v>
      </c>
      <c r="W70" s="481" t="s">
        <v>60</v>
      </c>
      <c r="X70" s="483">
        <f>해외!$U$215</f>
        <v>1740.91</v>
      </c>
      <c r="Y70" s="485" t="s">
        <v>61</v>
      </c>
      <c r="Z70" s="485">
        <f>해외!$U$216</f>
        <v>1024.46</v>
      </c>
      <c r="AA70" s="487" t="s">
        <v>59</v>
      </c>
      <c r="AB70" s="489">
        <f>해외!$U$214</f>
        <v>1236.0999999999999</v>
      </c>
    </row>
    <row r="71" spans="1:29" s="79" customFormat="1" ht="17.25" thickBot="1" x14ac:dyDescent="0.35">
      <c r="P71" s="482"/>
      <c r="Q71" s="484"/>
      <c r="R71" s="486"/>
      <c r="S71" s="486"/>
      <c r="T71" s="488"/>
      <c r="U71" s="490"/>
      <c r="W71" s="482"/>
      <c r="X71" s="484"/>
      <c r="Y71" s="486"/>
      <c r="Z71" s="486"/>
      <c r="AA71" s="488"/>
      <c r="AB71" s="490"/>
    </row>
    <row r="72" spans="1:29" s="79" customFormat="1" ht="17.25" thickTop="1" x14ac:dyDescent="0.3"/>
    <row r="73" spans="1:29" s="79" customFormat="1" x14ac:dyDescent="0.3"/>
    <row r="74" spans="1:29" s="79" customFormat="1" x14ac:dyDescent="0.3"/>
    <row r="75" spans="1:29" s="79" customFormat="1" x14ac:dyDescent="0.3"/>
    <row r="76" spans="1:29" s="79" customFormat="1" x14ac:dyDescent="0.3"/>
    <row r="77" spans="1:29" s="79" customFormat="1" x14ac:dyDescent="0.3"/>
    <row r="78" spans="1:29" s="79" customFormat="1" x14ac:dyDescent="0.3"/>
    <row r="79" spans="1:29" s="79" customFormat="1" x14ac:dyDescent="0.3"/>
    <row r="80" spans="1:29" s="79" customFormat="1" x14ac:dyDescent="0.3"/>
    <row r="81" s="79" customFormat="1" x14ac:dyDescent="0.3"/>
    <row r="82" s="79" customFormat="1" x14ac:dyDescent="0.3"/>
    <row r="83" s="79" customFormat="1" x14ac:dyDescent="0.3"/>
    <row r="84" s="79" customFormat="1" x14ac:dyDescent="0.3"/>
    <row r="85" s="79" customFormat="1" x14ac:dyDescent="0.3"/>
    <row r="86" s="79" customFormat="1" x14ac:dyDescent="0.3"/>
    <row r="87" s="79" customFormat="1" x14ac:dyDescent="0.3"/>
    <row r="88" s="79" customFormat="1" x14ac:dyDescent="0.3"/>
    <row r="89" s="79" customFormat="1" x14ac:dyDescent="0.3"/>
    <row r="90" s="79" customFormat="1" x14ac:dyDescent="0.3"/>
    <row r="91" s="79" customFormat="1" x14ac:dyDescent="0.3"/>
    <row r="92" s="79" customFormat="1" x14ac:dyDescent="0.3"/>
    <row r="93" s="79" customFormat="1" x14ac:dyDescent="0.3"/>
    <row r="94" s="79" customFormat="1" x14ac:dyDescent="0.3"/>
    <row r="95" s="79" customFormat="1" x14ac:dyDescent="0.3"/>
    <row r="96" s="79" customFormat="1" x14ac:dyDescent="0.3"/>
    <row r="97" s="79" customFormat="1" x14ac:dyDescent="0.3"/>
    <row r="98" s="79" customFormat="1" x14ac:dyDescent="0.3"/>
    <row r="99" s="79" customFormat="1" x14ac:dyDescent="0.3"/>
    <row r="100" s="79" customFormat="1" x14ac:dyDescent="0.3"/>
    <row r="101" s="79" customFormat="1" x14ac:dyDescent="0.3"/>
    <row r="102" s="79" customFormat="1" x14ac:dyDescent="0.3"/>
    <row r="103" s="79" customFormat="1" x14ac:dyDescent="0.3"/>
    <row r="104" s="79" customFormat="1" x14ac:dyDescent="0.3"/>
    <row r="105" s="79" customFormat="1" x14ac:dyDescent="0.3"/>
    <row r="106" s="79" customFormat="1" x14ac:dyDescent="0.3"/>
    <row r="107" s="79" customFormat="1" x14ac:dyDescent="0.3"/>
    <row r="108" s="79" customFormat="1" x14ac:dyDescent="0.3"/>
    <row r="109" s="79" customFormat="1" x14ac:dyDescent="0.3"/>
    <row r="110" s="79" customFormat="1" x14ac:dyDescent="0.3"/>
    <row r="111" s="79" customFormat="1" x14ac:dyDescent="0.3"/>
    <row r="112" s="79" customFormat="1" x14ac:dyDescent="0.3"/>
    <row r="113" s="79" customFormat="1" x14ac:dyDescent="0.3"/>
    <row r="114" s="79" customFormat="1" x14ac:dyDescent="0.3"/>
    <row r="115" s="79" customFormat="1" x14ac:dyDescent="0.3"/>
    <row r="116" s="79" customFormat="1" x14ac:dyDescent="0.3"/>
    <row r="117" s="79" customFormat="1" x14ac:dyDescent="0.3"/>
    <row r="118" s="79" customFormat="1" x14ac:dyDescent="0.3"/>
    <row r="119" s="79" customFormat="1" x14ac:dyDescent="0.3"/>
    <row r="120" s="79" customFormat="1" x14ac:dyDescent="0.3"/>
    <row r="121" s="79" customFormat="1" x14ac:dyDescent="0.3"/>
    <row r="122" s="79" customFormat="1" x14ac:dyDescent="0.3"/>
    <row r="123" s="79" customFormat="1" x14ac:dyDescent="0.3"/>
    <row r="124" s="79" customFormat="1" x14ac:dyDescent="0.3"/>
    <row r="125" s="79" customFormat="1" x14ac:dyDescent="0.3"/>
    <row r="126" s="79" customFormat="1" x14ac:dyDescent="0.3"/>
    <row r="127" s="79" customFormat="1" x14ac:dyDescent="0.3"/>
    <row r="128" s="79" customFormat="1" x14ac:dyDescent="0.3"/>
  </sheetData>
  <mergeCells count="234">
    <mergeCell ref="AC12:AC13"/>
    <mergeCell ref="AC26:AC27"/>
    <mergeCell ref="AC40:AC41"/>
    <mergeCell ref="AC54:AC55"/>
    <mergeCell ref="AC68:AC69"/>
    <mergeCell ref="W70:W71"/>
    <mergeCell ref="X70:X71"/>
    <mergeCell ref="Y70:Y71"/>
    <mergeCell ref="Z70:Z71"/>
    <mergeCell ref="AA70:AA71"/>
    <mergeCell ref="AB70:AB71"/>
    <mergeCell ref="W26:W27"/>
    <mergeCell ref="X26:X27"/>
    <mergeCell ref="Y26:Y27"/>
    <mergeCell ref="Z26:Z27"/>
    <mergeCell ref="AA26:AA27"/>
    <mergeCell ref="AB26:AB27"/>
    <mergeCell ref="W12:W13"/>
    <mergeCell ref="X12:X13"/>
    <mergeCell ref="Y12:Y13"/>
    <mergeCell ref="Z12:Z13"/>
    <mergeCell ref="AA12:AA13"/>
    <mergeCell ref="AB12:AB13"/>
    <mergeCell ref="W14:W15"/>
    <mergeCell ref="H12:H13"/>
    <mergeCell ref="H40:H41"/>
    <mergeCell ref="H54:H55"/>
    <mergeCell ref="O12:O13"/>
    <mergeCell ref="O26:O27"/>
    <mergeCell ref="O40:O41"/>
    <mergeCell ref="O54:O55"/>
    <mergeCell ref="V12:V13"/>
    <mergeCell ref="V26:V27"/>
    <mergeCell ref="V40:V41"/>
    <mergeCell ref="V54:V55"/>
    <mergeCell ref="S28:S29"/>
    <mergeCell ref="T28:T29"/>
    <mergeCell ref="U28:U29"/>
    <mergeCell ref="P42:P43"/>
    <mergeCell ref="Q42:Q43"/>
    <mergeCell ref="R42:R43"/>
    <mergeCell ref="S42:S43"/>
    <mergeCell ref="T42:T43"/>
    <mergeCell ref="U42:U43"/>
    <mergeCell ref="L42:L43"/>
    <mergeCell ref="M42:M43"/>
    <mergeCell ref="N42:N43"/>
    <mergeCell ref="N40:N41"/>
    <mergeCell ref="V68:V69"/>
    <mergeCell ref="W28:W29"/>
    <mergeCell ref="X28:X29"/>
    <mergeCell ref="Y28:Y29"/>
    <mergeCell ref="Z28:Z29"/>
    <mergeCell ref="AA28:AA29"/>
    <mergeCell ref="AB28:AB29"/>
    <mergeCell ref="W42:W43"/>
    <mergeCell ref="X42:X43"/>
    <mergeCell ref="Y42:Y43"/>
    <mergeCell ref="Z42:Z43"/>
    <mergeCell ref="AA42:AA43"/>
    <mergeCell ref="AB42:AB43"/>
    <mergeCell ref="W68:W69"/>
    <mergeCell ref="X68:X69"/>
    <mergeCell ref="Y68:Y69"/>
    <mergeCell ref="Z68:Z69"/>
    <mergeCell ref="AA68:AA69"/>
    <mergeCell ref="AB68:AB69"/>
    <mergeCell ref="W54:W55"/>
    <mergeCell ref="X54:X55"/>
    <mergeCell ref="Y54:Y55"/>
    <mergeCell ref="Z54:Z55"/>
    <mergeCell ref="AA54:AA55"/>
    <mergeCell ref="P70:P71"/>
    <mergeCell ref="Q70:Q71"/>
    <mergeCell ref="R70:R71"/>
    <mergeCell ref="S70:S71"/>
    <mergeCell ref="T70:T71"/>
    <mergeCell ref="U70:U71"/>
    <mergeCell ref="P68:P69"/>
    <mergeCell ref="Q68:Q69"/>
    <mergeCell ref="R68:R69"/>
    <mergeCell ref="S68:S69"/>
    <mergeCell ref="T68:T69"/>
    <mergeCell ref="U68:U69"/>
    <mergeCell ref="I56:I57"/>
    <mergeCell ref="J56:J57"/>
    <mergeCell ref="K56:K57"/>
    <mergeCell ref="L56:L57"/>
    <mergeCell ref="M56:M57"/>
    <mergeCell ref="N56:N57"/>
    <mergeCell ref="P14:P15"/>
    <mergeCell ref="Q14:Q15"/>
    <mergeCell ref="R14:R15"/>
    <mergeCell ref="P28:P29"/>
    <mergeCell ref="Q28:Q29"/>
    <mergeCell ref="R28:R29"/>
    <mergeCell ref="P56:P57"/>
    <mergeCell ref="Q56:Q57"/>
    <mergeCell ref="R56:R57"/>
    <mergeCell ref="I28:I29"/>
    <mergeCell ref="J28:J29"/>
    <mergeCell ref="K28:K29"/>
    <mergeCell ref="L28:L29"/>
    <mergeCell ref="M28:M29"/>
    <mergeCell ref="N28:N29"/>
    <mergeCell ref="I42:I43"/>
    <mergeCell ref="J42:J43"/>
    <mergeCell ref="K42:K43"/>
    <mergeCell ref="B42:B43"/>
    <mergeCell ref="C42:C43"/>
    <mergeCell ref="D42:D43"/>
    <mergeCell ref="E42:E43"/>
    <mergeCell ref="F42:F43"/>
    <mergeCell ref="G42:G43"/>
    <mergeCell ref="B56:B57"/>
    <mergeCell ref="C56:C57"/>
    <mergeCell ref="D56:D57"/>
    <mergeCell ref="E56:E57"/>
    <mergeCell ref="F56:F57"/>
    <mergeCell ref="G56:G57"/>
    <mergeCell ref="B54:B55"/>
    <mergeCell ref="C54:C55"/>
    <mergeCell ref="D54:D55"/>
    <mergeCell ref="E54:E55"/>
    <mergeCell ref="F54:F55"/>
    <mergeCell ref="G54:G55"/>
    <mergeCell ref="B12:B13"/>
    <mergeCell ref="D12:D13"/>
    <mergeCell ref="C12:C13"/>
    <mergeCell ref="E12:E13"/>
    <mergeCell ref="F12:F13"/>
    <mergeCell ref="G12:G13"/>
    <mergeCell ref="B14:B15"/>
    <mergeCell ref="C14:C15"/>
    <mergeCell ref="D14:D15"/>
    <mergeCell ref="E14:E15"/>
    <mergeCell ref="F14:F15"/>
    <mergeCell ref="G14:G15"/>
    <mergeCell ref="B40:B41"/>
    <mergeCell ref="C40:C41"/>
    <mergeCell ref="D40:D41"/>
    <mergeCell ref="E40:E41"/>
    <mergeCell ref="F40:F41"/>
    <mergeCell ref="G40:G41"/>
    <mergeCell ref="B26:B27"/>
    <mergeCell ref="C26:C27"/>
    <mergeCell ref="D26:D27"/>
    <mergeCell ref="E26:E27"/>
    <mergeCell ref="B28:B29"/>
    <mergeCell ref="C28:C29"/>
    <mergeCell ref="D28:D29"/>
    <mergeCell ref="E28:E29"/>
    <mergeCell ref="F28:F29"/>
    <mergeCell ref="G28:G29"/>
    <mergeCell ref="I54:I55"/>
    <mergeCell ref="J54:J55"/>
    <mergeCell ref="K54:K55"/>
    <mergeCell ref="L54:L55"/>
    <mergeCell ref="M54:M55"/>
    <mergeCell ref="N54:N55"/>
    <mergeCell ref="F26:F27"/>
    <mergeCell ref="G26:G27"/>
    <mergeCell ref="H26:H27"/>
    <mergeCell ref="P40:P41"/>
    <mergeCell ref="I12:I13"/>
    <mergeCell ref="J12:J13"/>
    <mergeCell ref="K12:K13"/>
    <mergeCell ref="L12:L13"/>
    <mergeCell ref="M12:M13"/>
    <mergeCell ref="N12:N13"/>
    <mergeCell ref="I26:I27"/>
    <mergeCell ref="J26:J27"/>
    <mergeCell ref="K26:K27"/>
    <mergeCell ref="L26:L27"/>
    <mergeCell ref="M26:M27"/>
    <mergeCell ref="N26:N27"/>
    <mergeCell ref="I14:I15"/>
    <mergeCell ref="J14:J15"/>
    <mergeCell ref="K14:K15"/>
    <mergeCell ref="L14:L15"/>
    <mergeCell ref="M14:M15"/>
    <mergeCell ref="N14:N15"/>
    <mergeCell ref="I40:I41"/>
    <mergeCell ref="J40:J41"/>
    <mergeCell ref="K40:K41"/>
    <mergeCell ref="L40:L41"/>
    <mergeCell ref="M40:M41"/>
    <mergeCell ref="P12:P13"/>
    <mergeCell ref="Q12:Q13"/>
    <mergeCell ref="R12:R13"/>
    <mergeCell ref="S12:S13"/>
    <mergeCell ref="T12:T13"/>
    <mergeCell ref="U12:U13"/>
    <mergeCell ref="P26:P27"/>
    <mergeCell ref="Q26:Q27"/>
    <mergeCell ref="R26:R27"/>
    <mergeCell ref="S26:S27"/>
    <mergeCell ref="T26:T27"/>
    <mergeCell ref="U26:U27"/>
    <mergeCell ref="S14:S15"/>
    <mergeCell ref="T14:T15"/>
    <mergeCell ref="U14:U15"/>
    <mergeCell ref="Q40:Q41"/>
    <mergeCell ref="R40:R41"/>
    <mergeCell ref="S40:S41"/>
    <mergeCell ref="T40:T41"/>
    <mergeCell ref="U40:U41"/>
    <mergeCell ref="X14:X15"/>
    <mergeCell ref="Y14:Y15"/>
    <mergeCell ref="Z14:Z15"/>
    <mergeCell ref="AB54:AB55"/>
    <mergeCell ref="AA14:AA15"/>
    <mergeCell ref="AB14:AB15"/>
    <mergeCell ref="W40:W41"/>
    <mergeCell ref="X40:X41"/>
    <mergeCell ref="Y40:Y41"/>
    <mergeCell ref="Z40:Z41"/>
    <mergeCell ref="AA40:AA41"/>
    <mergeCell ref="AB40:AB41"/>
    <mergeCell ref="W56:W57"/>
    <mergeCell ref="X56:X57"/>
    <mergeCell ref="Y56:Y57"/>
    <mergeCell ref="Z56:Z57"/>
    <mergeCell ref="AA56:AA57"/>
    <mergeCell ref="AB56:AB57"/>
    <mergeCell ref="P54:P55"/>
    <mergeCell ref="Q54:Q55"/>
    <mergeCell ref="R54:R55"/>
    <mergeCell ref="S54:S55"/>
    <mergeCell ref="T54:T55"/>
    <mergeCell ref="U54:U55"/>
    <mergeCell ref="S56:S57"/>
    <mergeCell ref="T56:T57"/>
    <mergeCell ref="U56:U57"/>
  </mergeCells>
  <phoneticPr fontId="1" type="noConversion"/>
  <conditionalFormatting sqref="G12:G13">
    <cfRule type="expression" dxfId="1058" priority="1383">
      <formula>G12&gt;=G14</formula>
    </cfRule>
    <cfRule type="expression" dxfId="1057" priority="1381">
      <formula>G12&lt;G14</formula>
    </cfRule>
  </conditionalFormatting>
  <conditionalFormatting sqref="G26:G27">
    <cfRule type="expression" dxfId="1056" priority="1373">
      <formula>G26&lt;G28</formula>
    </cfRule>
    <cfRule type="expression" dxfId="1055" priority="1374">
      <formula>G26&gt;=G28</formula>
    </cfRule>
  </conditionalFormatting>
  <conditionalFormatting sqref="G40:G41">
    <cfRule type="expression" dxfId="1054" priority="1359">
      <formula>G40&lt;G42</formula>
    </cfRule>
    <cfRule type="expression" dxfId="1053" priority="1360">
      <formula>G40&gt;=G42</formula>
    </cfRule>
  </conditionalFormatting>
  <conditionalFormatting sqref="G54:G55">
    <cfRule type="expression" dxfId="1052" priority="1333">
      <formula>G54&lt;G56</formula>
    </cfRule>
    <cfRule type="expression" dxfId="1051" priority="1334">
      <formula>G54&gt;=G56</formula>
    </cfRule>
  </conditionalFormatting>
  <conditionalFormatting sqref="N12:N13">
    <cfRule type="expression" dxfId="1050" priority="1325">
      <formula>N12&lt;N14</formula>
    </cfRule>
    <cfRule type="expression" dxfId="1049" priority="1326">
      <formula>N12&gt;=N14</formula>
    </cfRule>
  </conditionalFormatting>
  <conditionalFormatting sqref="N26:N27">
    <cfRule type="expression" dxfId="1048" priority="1311">
      <formula>N26&lt;N28</formula>
    </cfRule>
    <cfRule type="expression" dxfId="1047" priority="1312">
      <formula>N26&gt;=N28</formula>
    </cfRule>
  </conditionalFormatting>
  <conditionalFormatting sqref="N40:N41">
    <cfRule type="expression" dxfId="1046" priority="1291">
      <formula>N40&lt;N42</formula>
    </cfRule>
    <cfRule type="expression" dxfId="1045" priority="1292">
      <formula>N40&gt;=N42</formula>
    </cfRule>
  </conditionalFormatting>
  <conditionalFormatting sqref="N54:N55">
    <cfRule type="expression" dxfId="1044" priority="1265">
      <formula>N54&lt;N56</formula>
    </cfRule>
    <cfRule type="expression" dxfId="1043" priority="1266">
      <formula>N54&gt;=N56</formula>
    </cfRule>
  </conditionalFormatting>
  <conditionalFormatting sqref="U12:U13">
    <cfRule type="expression" dxfId="1042" priority="1233">
      <formula>U12&lt;U14</formula>
    </cfRule>
    <cfRule type="expression" dxfId="1041" priority="1234">
      <formula>U12&gt;=U14</formula>
    </cfRule>
  </conditionalFormatting>
  <conditionalFormatting sqref="U26:U27">
    <cfRule type="expression" dxfId="1040" priority="1195">
      <formula>U26&lt;U28</formula>
    </cfRule>
    <cfRule type="expression" dxfId="1039" priority="1196">
      <formula>U26&gt;=U28</formula>
    </cfRule>
  </conditionalFormatting>
  <conditionalFormatting sqref="U40:U41">
    <cfRule type="expression" dxfId="1038" priority="1151">
      <formula>U40&lt;U42</formula>
    </cfRule>
    <cfRule type="expression" dxfId="1037" priority="1152">
      <formula>U40&gt;=U42</formula>
    </cfRule>
  </conditionalFormatting>
  <conditionalFormatting sqref="U54:U55">
    <cfRule type="expression" dxfId="1036" priority="1101">
      <formula>U54&lt;U56</formula>
    </cfRule>
    <cfRule type="expression" dxfId="1035" priority="1102">
      <formula>U54&gt;=U56</formula>
    </cfRule>
  </conditionalFormatting>
  <conditionalFormatting sqref="U68:U69">
    <cfRule type="expression" dxfId="1034" priority="1045">
      <formula>U68&lt;U70</formula>
    </cfRule>
    <cfRule type="expression" dxfId="1033" priority="1046">
      <formula>U68&gt;=U70</formula>
    </cfRule>
  </conditionalFormatting>
  <conditionalFormatting sqref="AB12:AB13">
    <cfRule type="expression" dxfId="1032" priority="983">
      <formula>AB12&lt;AB14</formula>
    </cfRule>
    <cfRule type="expression" dxfId="1031" priority="984">
      <formula>AB12&gt;=AB14</formula>
    </cfRule>
  </conditionalFormatting>
  <conditionalFormatting sqref="AB26:AB27">
    <cfRule type="expression" dxfId="1030" priority="915">
      <formula>AB26&lt;AB28</formula>
    </cfRule>
    <cfRule type="expression" dxfId="1029" priority="916">
      <formula>AB26&gt;=AB28</formula>
    </cfRule>
  </conditionalFormatting>
  <conditionalFormatting sqref="AB40:AB41">
    <cfRule type="expression" dxfId="1028" priority="841">
      <formula>AB40&lt;AB42</formula>
    </cfRule>
    <cfRule type="expression" dxfId="1027" priority="842">
      <formula>AB40&gt;=AB42</formula>
    </cfRule>
  </conditionalFormatting>
  <conditionalFormatting sqref="AB54:AB55">
    <cfRule type="expression" dxfId="1026" priority="761">
      <formula>AB54&lt;AB56</formula>
    </cfRule>
    <cfRule type="expression" dxfId="1025" priority="762">
      <formula>AB54&gt;=AB56</formula>
    </cfRule>
  </conditionalFormatting>
  <conditionalFormatting sqref="AB68:AB69">
    <cfRule type="expression" dxfId="1024" priority="675">
      <formula>AB68&lt;AB70</formula>
    </cfRule>
    <cfRule type="expression" dxfId="1023" priority="676">
      <formula>AB68&gt;=AB70</formula>
    </cfRule>
  </conditionalFormatting>
  <conditionalFormatting sqref="H12:H13">
    <cfRule type="expression" dxfId="1022" priority="122">
      <formula>G12&gt;=G14</formula>
    </cfRule>
    <cfRule type="expression" dxfId="1021" priority="121">
      <formula>G12&lt;G14</formula>
    </cfRule>
  </conditionalFormatting>
  <conditionalFormatting sqref="H26:H27">
    <cfRule type="expression" dxfId="1020" priority="119">
      <formula>G26&lt;G28</formula>
    </cfRule>
    <cfRule type="expression" dxfId="1019" priority="120">
      <formula>G26&gt;=G28</formula>
    </cfRule>
  </conditionalFormatting>
  <conditionalFormatting sqref="H40:H41">
    <cfRule type="expression" dxfId="1018" priority="117">
      <formula>G40&lt;G42</formula>
    </cfRule>
    <cfRule type="expression" dxfId="1017" priority="118">
      <formula>G40&gt;=G42</formula>
    </cfRule>
  </conditionalFormatting>
  <conditionalFormatting sqref="H54:H55">
    <cfRule type="expression" dxfId="1016" priority="115">
      <formula>G54&lt;G56</formula>
    </cfRule>
    <cfRule type="expression" dxfId="1015" priority="116">
      <formula>G54&gt;=G56</formula>
    </cfRule>
  </conditionalFormatting>
  <conditionalFormatting sqref="O12:O13">
    <cfRule type="expression" dxfId="1014" priority="113">
      <formula>N12&lt;N14</formula>
    </cfRule>
    <cfRule type="expression" dxfId="1013" priority="114">
      <formula>N12&gt;=N14</formula>
    </cfRule>
  </conditionalFormatting>
  <conditionalFormatting sqref="O26:O27">
    <cfRule type="expression" dxfId="1012" priority="111">
      <formula>N26&lt;N28</formula>
    </cfRule>
    <cfRule type="expression" dxfId="1011" priority="112">
      <formula>N26&gt;=N28</formula>
    </cfRule>
  </conditionalFormatting>
  <conditionalFormatting sqref="O40:O41">
    <cfRule type="expression" dxfId="1010" priority="109">
      <formula>N40&lt;N42</formula>
    </cfRule>
    <cfRule type="expression" dxfId="1009" priority="110">
      <formula>N40&gt;=N42</formula>
    </cfRule>
  </conditionalFormatting>
  <conditionalFormatting sqref="O54:O55">
    <cfRule type="expression" dxfId="1008" priority="107">
      <formula>N54&lt;N56</formula>
    </cfRule>
    <cfRule type="expression" dxfId="1007" priority="108">
      <formula>N54&gt;=N56</formula>
    </cfRule>
  </conditionalFormatting>
  <conditionalFormatting sqref="V12:V13">
    <cfRule type="expression" dxfId="1006" priority="105">
      <formula>U12&lt;U14</formula>
    </cfRule>
    <cfRule type="expression" dxfId="1005" priority="106">
      <formula>U12&gt;=U14</formula>
    </cfRule>
  </conditionalFormatting>
  <conditionalFormatting sqref="V26:V27">
    <cfRule type="expression" dxfId="1004" priority="103">
      <formula>U26&lt;U28</formula>
    </cfRule>
    <cfRule type="expression" dxfId="1003" priority="104">
      <formula>U26&gt;=U28</formula>
    </cfRule>
  </conditionalFormatting>
  <conditionalFormatting sqref="V40:V41">
    <cfRule type="expression" dxfId="1002" priority="101">
      <formula>U40&lt;U42</formula>
    </cfRule>
    <cfRule type="expression" dxfId="1001" priority="102">
      <formula>U40&gt;=U42</formula>
    </cfRule>
  </conditionalFormatting>
  <conditionalFormatting sqref="V54:V55">
    <cfRule type="expression" dxfId="1000" priority="99">
      <formula>U54&lt;U56</formula>
    </cfRule>
    <cfRule type="expression" dxfId="999" priority="100">
      <formula>U54&gt;=U56</formula>
    </cfRule>
  </conditionalFormatting>
  <conditionalFormatting sqref="V68:V69">
    <cfRule type="expression" dxfId="998" priority="97">
      <formula>U68&lt;U70</formula>
    </cfRule>
    <cfRule type="expression" dxfId="997" priority="98">
      <formula>U68&gt;=U70</formula>
    </cfRule>
  </conditionalFormatting>
  <conditionalFormatting sqref="AC12:AC13">
    <cfRule type="expression" dxfId="996" priority="95">
      <formula>AB12&lt;AB14</formula>
    </cfRule>
    <cfRule type="expression" dxfId="995" priority="96">
      <formula>AB12&gt;=AB14</formula>
    </cfRule>
  </conditionalFormatting>
  <conditionalFormatting sqref="AC26:AC27">
    <cfRule type="expression" dxfId="994" priority="93">
      <formula>AB26&lt;AB28</formula>
    </cfRule>
    <cfRule type="expression" dxfId="993" priority="94">
      <formula>AB26&gt;=AB28</formula>
    </cfRule>
  </conditionalFormatting>
  <conditionalFormatting sqref="AC40:AC41">
    <cfRule type="expression" dxfId="992" priority="91">
      <formula>AB40&lt;AB42</formula>
    </cfRule>
    <cfRule type="expression" dxfId="991" priority="92">
      <formula>AB40&gt;=AB42</formula>
    </cfRule>
  </conditionalFormatting>
  <conditionalFormatting sqref="AC54:AC55">
    <cfRule type="expression" dxfId="990" priority="89">
      <formula>AB54&lt;AB56</formula>
    </cfRule>
    <cfRule type="expression" dxfId="989" priority="90">
      <formula>AB54&gt;=AB56</formula>
    </cfRule>
  </conditionalFormatting>
  <conditionalFormatting sqref="AC68:AC69">
    <cfRule type="expression" dxfId="988" priority="87">
      <formula>AB68&lt;AB70</formula>
    </cfRule>
    <cfRule type="expression" dxfId="987" priority="88">
      <formula>AB68&gt;=AB70</formula>
    </cfRule>
  </conditionalFormatting>
  <conditionalFormatting sqref="AC26:AC27">
    <cfRule type="expression" dxfId="986" priority="19">
      <formula>AB26&lt;AB28</formula>
    </cfRule>
    <cfRule type="expression" dxfId="985" priority="20">
      <formula>AB26&gt;=AB28</formula>
    </cfRule>
  </conditionalFormatting>
  <conditionalFormatting sqref="AC40:AC41">
    <cfRule type="expression" dxfId="984" priority="17">
      <formula>AB40&lt;AB42</formula>
    </cfRule>
    <cfRule type="expression" dxfId="983" priority="18">
      <formula>AB40&gt;=AB42</formula>
    </cfRule>
  </conditionalFormatting>
  <conditionalFormatting sqref="AC40:AC41">
    <cfRule type="expression" dxfId="982" priority="15">
      <formula>AB40&lt;AB42</formula>
    </cfRule>
    <cfRule type="expression" dxfId="981" priority="16">
      <formula>AB40&gt;=AB42</formula>
    </cfRule>
  </conditionalFormatting>
  <conditionalFormatting sqref="AC54:AC55">
    <cfRule type="expression" dxfId="980" priority="13">
      <formula>AB54&lt;AB56</formula>
    </cfRule>
    <cfRule type="expression" dxfId="979" priority="14">
      <formula>AB54&gt;=AB56</formula>
    </cfRule>
  </conditionalFormatting>
  <conditionalFormatting sqref="AC54:AC55">
    <cfRule type="expression" dxfId="978" priority="11">
      <formula>AB54&lt;AB56</formula>
    </cfRule>
    <cfRule type="expression" dxfId="977" priority="12">
      <formula>AB54&gt;=AB56</formula>
    </cfRule>
  </conditionalFormatting>
  <conditionalFormatting sqref="AC54:AC55">
    <cfRule type="expression" dxfId="976" priority="9">
      <formula>AB54&lt;AB56</formula>
    </cfRule>
    <cfRule type="expression" dxfId="975" priority="10">
      <formula>AB54&gt;=AB56</formula>
    </cfRule>
  </conditionalFormatting>
  <conditionalFormatting sqref="AC68:AC69">
    <cfRule type="expression" dxfId="974" priority="7">
      <formula>AB68&lt;AB70</formula>
    </cfRule>
    <cfRule type="expression" dxfId="973" priority="8">
      <formula>AB68&gt;=AB70</formula>
    </cfRule>
  </conditionalFormatting>
  <conditionalFormatting sqref="AC68:AC69">
    <cfRule type="expression" dxfId="972" priority="5">
      <formula>AB68&lt;AB70</formula>
    </cfRule>
    <cfRule type="expression" dxfId="971" priority="6">
      <formula>AB68&gt;=AB70</formula>
    </cfRule>
  </conditionalFormatting>
  <conditionalFormatting sqref="AC68:AC69">
    <cfRule type="expression" dxfId="970" priority="3">
      <formula>AB68&lt;AB70</formula>
    </cfRule>
    <cfRule type="expression" dxfId="969" priority="4">
      <formula>AB68&gt;=AB70</formula>
    </cfRule>
  </conditionalFormatting>
  <conditionalFormatting sqref="AC68:AC69">
    <cfRule type="expression" dxfId="968" priority="1">
      <formula>AB68&lt;AB70</formula>
    </cfRule>
    <cfRule type="expression" dxfId="967" priority="2">
      <formula>AB68&gt;=AB70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W91"/>
  <sheetViews>
    <sheetView view="pageBreakPreview" zoomScale="55" zoomScaleNormal="40" zoomScaleSheetLayoutView="55" workbookViewId="0">
      <pane ySplit="1" topLeftCell="A56" activePane="bottomLeft" state="frozen"/>
      <selection pane="bottomLeft" activeCell="AU80" sqref="AU80"/>
    </sheetView>
  </sheetViews>
  <sheetFormatPr defaultColWidth="8.75" defaultRowHeight="16.5" x14ac:dyDescent="0.3"/>
  <cols>
    <col min="1" max="1" width="1.75" style="53" customWidth="1"/>
    <col min="2" max="49" width="12.75" style="53" customWidth="1"/>
    <col min="50" max="16384" width="8.75" style="53"/>
  </cols>
  <sheetData>
    <row r="1" spans="2:49" ht="10.15" customHeight="1" thickBot="1" x14ac:dyDescent="0.35"/>
    <row r="2" spans="2:49" ht="53.45" customHeight="1" thickTop="1" thickBot="1" x14ac:dyDescent="0.35">
      <c r="B2" s="516"/>
      <c r="C2" s="516"/>
      <c r="D2" s="516"/>
      <c r="E2" s="516"/>
      <c r="F2" s="516"/>
      <c r="G2" s="516"/>
      <c r="H2" s="516"/>
      <c r="I2" s="516"/>
      <c r="J2" s="516"/>
      <c r="K2" s="516"/>
      <c r="L2" s="516"/>
      <c r="M2" s="516"/>
      <c r="N2" s="516"/>
      <c r="O2" s="516"/>
      <c r="P2" s="516"/>
      <c r="Q2" s="516"/>
      <c r="R2" s="516"/>
      <c r="S2" s="516"/>
      <c r="T2" s="516"/>
      <c r="U2" s="516"/>
      <c r="V2" s="516"/>
      <c r="W2" s="516"/>
      <c r="X2" s="516"/>
      <c r="Y2" s="516"/>
      <c r="Z2" s="516"/>
      <c r="AA2" s="516"/>
      <c r="AB2" s="516"/>
      <c r="AC2" s="516"/>
      <c r="AD2" s="516"/>
      <c r="AE2" s="516"/>
      <c r="AF2" s="516"/>
      <c r="AG2" s="516"/>
      <c r="AH2" s="516"/>
      <c r="AI2" s="516"/>
      <c r="AJ2" s="516"/>
      <c r="AK2" s="516"/>
      <c r="AL2" s="516"/>
      <c r="AM2" s="516"/>
      <c r="AN2" s="516"/>
      <c r="AO2" s="516"/>
      <c r="AP2" s="516"/>
      <c r="AQ2" s="516"/>
      <c r="AR2" s="516"/>
      <c r="AS2" s="516"/>
      <c r="AT2" s="516"/>
      <c r="AU2" s="516"/>
      <c r="AV2" s="516"/>
      <c r="AW2" s="517"/>
    </row>
    <row r="3" spans="2:49" ht="37.15" customHeight="1" thickBot="1" x14ac:dyDescent="0.35">
      <c r="B3" s="513" t="s">
        <v>348</v>
      </c>
      <c r="C3" s="513"/>
      <c r="D3" s="513"/>
      <c r="E3" s="514"/>
      <c r="F3" s="513" t="s">
        <v>349</v>
      </c>
      <c r="G3" s="513"/>
      <c r="H3" s="513"/>
      <c r="I3" s="514"/>
      <c r="J3" s="513" t="s">
        <v>350</v>
      </c>
      <c r="K3" s="513"/>
      <c r="L3" s="513"/>
      <c r="M3" s="514"/>
      <c r="N3" s="513" t="s">
        <v>351</v>
      </c>
      <c r="O3" s="513"/>
      <c r="P3" s="513"/>
      <c r="Q3" s="514"/>
      <c r="R3" s="513" t="s">
        <v>352</v>
      </c>
      <c r="S3" s="513"/>
      <c r="T3" s="513"/>
      <c r="U3" s="514"/>
      <c r="V3" s="513" t="s">
        <v>364</v>
      </c>
      <c r="W3" s="513"/>
      <c r="X3" s="513"/>
      <c r="Y3" s="514"/>
      <c r="Z3" s="513" t="s">
        <v>353</v>
      </c>
      <c r="AA3" s="513"/>
      <c r="AB3" s="513"/>
      <c r="AC3" s="514"/>
      <c r="AD3" s="513" t="s">
        <v>354</v>
      </c>
      <c r="AE3" s="513"/>
      <c r="AF3" s="513"/>
      <c r="AG3" s="514"/>
      <c r="AH3" s="513" t="s">
        <v>355</v>
      </c>
      <c r="AI3" s="513"/>
      <c r="AJ3" s="513"/>
      <c r="AK3" s="514"/>
      <c r="AL3" s="513" t="s">
        <v>356</v>
      </c>
      <c r="AM3" s="513"/>
      <c r="AN3" s="513"/>
      <c r="AO3" s="514"/>
      <c r="AP3" s="513" t="s">
        <v>365</v>
      </c>
      <c r="AQ3" s="513"/>
      <c r="AR3" s="513"/>
      <c r="AS3" s="514"/>
      <c r="AT3" s="513" t="s">
        <v>357</v>
      </c>
      <c r="AU3" s="513"/>
      <c r="AV3" s="513"/>
      <c r="AW3" s="514"/>
    </row>
    <row r="4" spans="2:49" ht="18" thickTop="1" thickBot="1" x14ac:dyDescent="0.35">
      <c r="B4" s="479" t="s">
        <v>359</v>
      </c>
      <c r="C4" s="480"/>
      <c r="D4" s="479" t="s">
        <v>360</v>
      </c>
      <c r="E4" s="515"/>
      <c r="F4" s="479" t="s">
        <v>361</v>
      </c>
      <c r="G4" s="480"/>
      <c r="H4" s="479" t="s">
        <v>362</v>
      </c>
      <c r="I4" s="515"/>
      <c r="J4" s="479" t="s">
        <v>359</v>
      </c>
      <c r="K4" s="480"/>
      <c r="L4" s="479" t="s">
        <v>363</v>
      </c>
      <c r="M4" s="515"/>
      <c r="N4" s="479" t="s">
        <v>359</v>
      </c>
      <c r="O4" s="480"/>
      <c r="P4" s="479" t="s">
        <v>360</v>
      </c>
      <c r="Q4" s="515"/>
      <c r="R4" s="479" t="s">
        <v>361</v>
      </c>
      <c r="S4" s="480"/>
      <c r="T4" s="479" t="s">
        <v>346</v>
      </c>
      <c r="U4" s="515"/>
      <c r="V4" s="479" t="s">
        <v>345</v>
      </c>
      <c r="W4" s="480"/>
      <c r="X4" s="479" t="s">
        <v>346</v>
      </c>
      <c r="Y4" s="515"/>
      <c r="Z4" s="479" t="s">
        <v>345</v>
      </c>
      <c r="AA4" s="480"/>
      <c r="AB4" s="479" t="s">
        <v>346</v>
      </c>
      <c r="AC4" s="515"/>
      <c r="AD4" s="479" t="s">
        <v>345</v>
      </c>
      <c r="AE4" s="480"/>
      <c r="AF4" s="479" t="s">
        <v>346</v>
      </c>
      <c r="AG4" s="515"/>
      <c r="AH4" s="479" t="s">
        <v>345</v>
      </c>
      <c r="AI4" s="480"/>
      <c r="AJ4" s="479" t="s">
        <v>346</v>
      </c>
      <c r="AK4" s="515"/>
      <c r="AL4" s="479" t="s">
        <v>345</v>
      </c>
      <c r="AM4" s="480"/>
      <c r="AN4" s="479" t="s">
        <v>346</v>
      </c>
      <c r="AO4" s="515"/>
      <c r="AP4" s="479" t="s">
        <v>345</v>
      </c>
      <c r="AQ4" s="480"/>
      <c r="AR4" s="479" t="s">
        <v>346</v>
      </c>
      <c r="AS4" s="515"/>
      <c r="AT4" s="479" t="s">
        <v>345</v>
      </c>
      <c r="AU4" s="480"/>
      <c r="AV4" s="479" t="s">
        <v>346</v>
      </c>
      <c r="AW4" s="515"/>
    </row>
    <row r="5" spans="2:49" ht="17.25" thickTop="1" x14ac:dyDescent="0.3">
      <c r="B5" s="55" t="s">
        <v>42</v>
      </c>
      <c r="C5" s="56"/>
      <c r="D5" s="55" t="s">
        <v>42</v>
      </c>
      <c r="E5" s="322"/>
      <c r="F5" s="55" t="s">
        <v>42</v>
      </c>
      <c r="G5" s="56"/>
      <c r="H5" s="55" t="s">
        <v>42</v>
      </c>
      <c r="I5" s="322"/>
      <c r="J5" s="55" t="s">
        <v>42</v>
      </c>
      <c r="K5" s="56"/>
      <c r="L5" s="55" t="s">
        <v>42</v>
      </c>
      <c r="M5" s="322"/>
      <c r="N5" s="55" t="s">
        <v>42</v>
      </c>
      <c r="O5" s="56"/>
      <c r="P5" s="55" t="s">
        <v>42</v>
      </c>
      <c r="Q5" s="322"/>
      <c r="R5" s="55" t="s">
        <v>42</v>
      </c>
      <c r="S5" s="56"/>
      <c r="T5" s="55" t="s">
        <v>42</v>
      </c>
      <c r="U5" s="322"/>
      <c r="V5" s="55" t="s">
        <v>42</v>
      </c>
      <c r="W5" s="56"/>
      <c r="X5" s="55" t="s">
        <v>42</v>
      </c>
      <c r="Y5" s="322"/>
      <c r="Z5" s="55" t="s">
        <v>42</v>
      </c>
      <c r="AA5" s="56"/>
      <c r="AB5" s="55" t="s">
        <v>42</v>
      </c>
      <c r="AC5" s="322"/>
      <c r="AD5" s="55" t="s">
        <v>42</v>
      </c>
      <c r="AE5" s="56"/>
      <c r="AF5" s="55" t="s">
        <v>42</v>
      </c>
      <c r="AG5" s="322"/>
      <c r="AH5" s="55" t="s">
        <v>42</v>
      </c>
      <c r="AI5" s="56"/>
      <c r="AJ5" s="55" t="s">
        <v>42</v>
      </c>
      <c r="AK5" s="322"/>
      <c r="AL5" s="55" t="s">
        <v>42</v>
      </c>
      <c r="AM5" s="56"/>
      <c r="AN5" s="55" t="s">
        <v>42</v>
      </c>
      <c r="AO5" s="322"/>
      <c r="AP5" s="55" t="s">
        <v>42</v>
      </c>
      <c r="AQ5" s="56"/>
      <c r="AR5" s="55" t="s">
        <v>42</v>
      </c>
      <c r="AS5" s="322"/>
      <c r="AT5" s="55" t="s">
        <v>42</v>
      </c>
      <c r="AU5" s="56"/>
      <c r="AV5" s="55" t="s">
        <v>42</v>
      </c>
      <c r="AW5" s="322"/>
    </row>
    <row r="6" spans="2:49" ht="17.25" thickBot="1" x14ac:dyDescent="0.35">
      <c r="B6" s="58" t="s">
        <v>43</v>
      </c>
      <c r="C6" s="59"/>
      <c r="D6" s="58" t="s">
        <v>43</v>
      </c>
      <c r="E6" s="323"/>
      <c r="F6" s="58" t="s">
        <v>43</v>
      </c>
      <c r="G6" s="59"/>
      <c r="H6" s="58" t="s">
        <v>43</v>
      </c>
      <c r="I6" s="323"/>
      <c r="J6" s="58" t="s">
        <v>43</v>
      </c>
      <c r="K6" s="59"/>
      <c r="L6" s="58" t="s">
        <v>43</v>
      </c>
      <c r="M6" s="323"/>
      <c r="N6" s="58" t="s">
        <v>43</v>
      </c>
      <c r="O6" s="59"/>
      <c r="P6" s="58" t="s">
        <v>43</v>
      </c>
      <c r="Q6" s="323"/>
      <c r="R6" s="58" t="s">
        <v>43</v>
      </c>
      <c r="S6" s="59"/>
      <c r="T6" s="58" t="s">
        <v>43</v>
      </c>
      <c r="U6" s="323"/>
      <c r="V6" s="58" t="s">
        <v>43</v>
      </c>
      <c r="W6" s="59"/>
      <c r="X6" s="58" t="s">
        <v>43</v>
      </c>
      <c r="Y6" s="323"/>
      <c r="Z6" s="58" t="s">
        <v>43</v>
      </c>
      <c r="AA6" s="59"/>
      <c r="AB6" s="58" t="s">
        <v>43</v>
      </c>
      <c r="AC6" s="323"/>
      <c r="AD6" s="58" t="s">
        <v>43</v>
      </c>
      <c r="AE6" s="59"/>
      <c r="AF6" s="58" t="s">
        <v>43</v>
      </c>
      <c r="AG6" s="323"/>
      <c r="AH6" s="58" t="s">
        <v>43</v>
      </c>
      <c r="AI6" s="59"/>
      <c r="AJ6" s="58" t="s">
        <v>43</v>
      </c>
      <c r="AK6" s="323"/>
      <c r="AL6" s="58" t="s">
        <v>43</v>
      </c>
      <c r="AM6" s="59"/>
      <c r="AN6" s="58" t="s">
        <v>43</v>
      </c>
      <c r="AO6" s="323"/>
      <c r="AP6" s="58" t="s">
        <v>43</v>
      </c>
      <c r="AQ6" s="59"/>
      <c r="AR6" s="58" t="s">
        <v>43</v>
      </c>
      <c r="AS6" s="323"/>
      <c r="AT6" s="58" t="s">
        <v>43</v>
      </c>
      <c r="AU6" s="59"/>
      <c r="AV6" s="58" t="s">
        <v>43</v>
      </c>
      <c r="AW6" s="323"/>
    </row>
    <row r="7" spans="2:49" ht="17.25" thickTop="1" x14ac:dyDescent="0.3">
      <c r="B7" s="6">
        <v>43832</v>
      </c>
      <c r="C7" s="32">
        <v>60.24</v>
      </c>
      <c r="D7" s="6">
        <v>43832</v>
      </c>
      <c r="E7" s="324">
        <v>59.77</v>
      </c>
      <c r="F7" s="6">
        <v>43832</v>
      </c>
      <c r="G7" s="32">
        <v>1540.1</v>
      </c>
      <c r="H7" s="6">
        <v>43832</v>
      </c>
      <c r="I7" s="324">
        <v>1545.6</v>
      </c>
      <c r="J7" s="6">
        <v>43832</v>
      </c>
      <c r="K7" s="334">
        <v>2.8334999999999999</v>
      </c>
      <c r="L7" s="6">
        <v>43832</v>
      </c>
      <c r="M7" s="349">
        <v>2.84</v>
      </c>
      <c r="N7" s="6">
        <v>43832</v>
      </c>
      <c r="O7" s="172">
        <v>2.1419999999999999</v>
      </c>
      <c r="P7" s="6">
        <v>43832</v>
      </c>
      <c r="Q7" s="360">
        <v>2.202</v>
      </c>
      <c r="R7" s="6">
        <v>43832</v>
      </c>
      <c r="S7" s="334">
        <v>0.70089999999999997</v>
      </c>
      <c r="T7" s="6">
        <v>43832</v>
      </c>
      <c r="U7" s="324"/>
      <c r="V7" s="6">
        <v>43832</v>
      </c>
      <c r="W7" s="32">
        <v>3259</v>
      </c>
      <c r="X7" s="6">
        <v>43832</v>
      </c>
      <c r="Y7" s="324"/>
      <c r="Z7" s="6">
        <v>43832</v>
      </c>
      <c r="AA7" s="32"/>
      <c r="AB7" s="6">
        <v>43832</v>
      </c>
      <c r="AC7" s="324"/>
      <c r="AD7" s="6">
        <v>43832</v>
      </c>
      <c r="AE7" s="32">
        <v>9295</v>
      </c>
      <c r="AF7" s="6">
        <v>43832</v>
      </c>
      <c r="AG7" s="324"/>
      <c r="AH7" s="6">
        <v>43832</v>
      </c>
      <c r="AI7" s="334">
        <v>1.3188</v>
      </c>
      <c r="AJ7" s="6">
        <v>43832</v>
      </c>
      <c r="AK7" s="324"/>
      <c r="AL7" s="6">
        <v>43832</v>
      </c>
      <c r="AM7" s="339">
        <v>1.1279999999999999</v>
      </c>
      <c r="AN7" s="6">
        <v>43832</v>
      </c>
      <c r="AO7" s="324"/>
      <c r="AP7" s="6">
        <v>43832</v>
      </c>
      <c r="AQ7" s="32">
        <v>8910.5</v>
      </c>
      <c r="AR7" s="6">
        <v>43832</v>
      </c>
      <c r="AS7" s="324"/>
      <c r="AT7" s="6">
        <v>43832</v>
      </c>
      <c r="AU7" s="339">
        <v>0.77</v>
      </c>
      <c r="AV7" s="6">
        <v>43832</v>
      </c>
      <c r="AW7" s="366"/>
    </row>
    <row r="8" spans="2:49" x14ac:dyDescent="0.3">
      <c r="B8" s="6">
        <v>43833</v>
      </c>
      <c r="C8" s="32">
        <v>62.02</v>
      </c>
      <c r="D8" s="6">
        <v>43833</v>
      </c>
      <c r="E8" s="324">
        <v>61.46</v>
      </c>
      <c r="F8" s="6">
        <v>43833</v>
      </c>
      <c r="G8" s="32">
        <v>1564.5</v>
      </c>
      <c r="H8" s="6">
        <v>43833</v>
      </c>
      <c r="I8" s="324">
        <v>1569.9</v>
      </c>
      <c r="J8" s="6">
        <v>43833</v>
      </c>
      <c r="K8" s="334">
        <v>2.7959999999999998</v>
      </c>
      <c r="L8" s="6">
        <v>43833</v>
      </c>
      <c r="M8" s="349">
        <v>2.8025000000000002</v>
      </c>
      <c r="N8" s="6">
        <v>43833</v>
      </c>
      <c r="O8" s="172">
        <v>2.1560000000000001</v>
      </c>
      <c r="P8" s="6">
        <v>43833</v>
      </c>
      <c r="Q8" s="360">
        <v>2.2160000000000002</v>
      </c>
      <c r="R8" s="6">
        <v>43833</v>
      </c>
      <c r="S8" s="334">
        <v>0.69850000000000001</v>
      </c>
      <c r="T8" s="6">
        <v>43833</v>
      </c>
      <c r="U8" s="324"/>
      <c r="V8" s="6">
        <v>43833</v>
      </c>
      <c r="W8" s="32">
        <v>3235.2</v>
      </c>
      <c r="X8" s="6">
        <v>43833</v>
      </c>
      <c r="Y8" s="324"/>
      <c r="Z8" s="6">
        <v>43833</v>
      </c>
      <c r="AA8" s="32"/>
      <c r="AB8" s="6">
        <v>43833</v>
      </c>
      <c r="AC8" s="324"/>
      <c r="AD8" s="6">
        <v>43833</v>
      </c>
      <c r="AE8" s="32">
        <v>9340.5</v>
      </c>
      <c r="AF8" s="6">
        <v>43833</v>
      </c>
      <c r="AG8" s="324"/>
      <c r="AH8" s="6">
        <v>43833</v>
      </c>
      <c r="AI8" s="334">
        <v>1.3136000000000001</v>
      </c>
      <c r="AJ8" s="6">
        <v>43833</v>
      </c>
      <c r="AK8" s="324"/>
      <c r="AL8" s="6">
        <v>43833</v>
      </c>
      <c r="AM8" s="339">
        <v>1.1279999999999999</v>
      </c>
      <c r="AN8" s="6">
        <v>43833</v>
      </c>
      <c r="AO8" s="324"/>
      <c r="AP8" s="6">
        <v>43833</v>
      </c>
      <c r="AQ8" s="32">
        <v>8828.25</v>
      </c>
      <c r="AR8" s="6">
        <v>43833</v>
      </c>
      <c r="AS8" s="324"/>
      <c r="AT8" s="6">
        <v>43833</v>
      </c>
      <c r="AU8" s="339">
        <v>0.76980000000000004</v>
      </c>
      <c r="AV8" s="6">
        <v>43833</v>
      </c>
      <c r="AW8" s="366"/>
    </row>
    <row r="9" spans="2:49" x14ac:dyDescent="0.3">
      <c r="B9" s="6">
        <v>43836</v>
      </c>
      <c r="C9" s="32">
        <v>62.23</v>
      </c>
      <c r="D9" s="6">
        <v>43836</v>
      </c>
      <c r="E9" s="324">
        <v>61.68</v>
      </c>
      <c r="F9" s="6">
        <v>43836</v>
      </c>
      <c r="G9" s="32">
        <v>1580.9</v>
      </c>
      <c r="H9" s="6">
        <v>43836</v>
      </c>
      <c r="I9" s="324">
        <v>1586.4</v>
      </c>
      <c r="J9" s="6">
        <v>43836</v>
      </c>
      <c r="K9" s="334">
        <v>2.7989999999999999</v>
      </c>
      <c r="L9" s="6">
        <v>43836</v>
      </c>
      <c r="M9" s="349">
        <v>2.8050000000000002</v>
      </c>
      <c r="N9" s="6">
        <v>43836</v>
      </c>
      <c r="O9" s="172">
        <v>2.1760000000000002</v>
      </c>
      <c r="P9" s="6">
        <v>43836</v>
      </c>
      <c r="Q9" s="360">
        <v>2.234</v>
      </c>
      <c r="R9" s="6">
        <v>43836</v>
      </c>
      <c r="S9" s="334">
        <v>0.69610000000000005</v>
      </c>
      <c r="T9" s="6">
        <v>43836</v>
      </c>
      <c r="U9" s="324"/>
      <c r="V9" s="6">
        <v>43836</v>
      </c>
      <c r="W9" s="32">
        <v>3243.5</v>
      </c>
      <c r="X9" s="6">
        <v>43836</v>
      </c>
      <c r="Y9" s="324"/>
      <c r="Z9" s="6">
        <v>43836</v>
      </c>
      <c r="AA9" s="32"/>
      <c r="AB9" s="6">
        <v>43836</v>
      </c>
      <c r="AC9" s="324"/>
      <c r="AD9" s="6">
        <v>43836</v>
      </c>
      <c r="AE9" s="32">
        <v>9302.5</v>
      </c>
      <c r="AF9" s="6">
        <v>43836</v>
      </c>
      <c r="AG9" s="324"/>
      <c r="AH9" s="6">
        <v>43836</v>
      </c>
      <c r="AI9" s="334">
        <v>1.3219000000000001</v>
      </c>
      <c r="AJ9" s="6">
        <v>43836</v>
      </c>
      <c r="AK9" s="324"/>
      <c r="AL9" s="6">
        <v>43836</v>
      </c>
      <c r="AM9" s="339">
        <v>1.13035</v>
      </c>
      <c r="AN9" s="6">
        <v>43836</v>
      </c>
      <c r="AO9" s="324"/>
      <c r="AP9" s="6">
        <v>43836</v>
      </c>
      <c r="AQ9" s="32">
        <v>8865.5</v>
      </c>
      <c r="AR9" s="6">
        <v>43836</v>
      </c>
      <c r="AS9" s="324"/>
      <c r="AT9" s="6">
        <v>43836</v>
      </c>
      <c r="AU9" s="339">
        <v>0.77149999999999996</v>
      </c>
      <c r="AV9" s="6">
        <v>43836</v>
      </c>
      <c r="AW9" s="366"/>
    </row>
    <row r="10" spans="2:49" x14ac:dyDescent="0.3">
      <c r="B10" s="6">
        <v>43837</v>
      </c>
      <c r="C10" s="32">
        <v>61.81</v>
      </c>
      <c r="D10" s="6">
        <v>43837</v>
      </c>
      <c r="E10" s="324">
        <v>61.32</v>
      </c>
      <c r="F10" s="6">
        <v>43837</v>
      </c>
      <c r="G10" s="32">
        <v>1586.3</v>
      </c>
      <c r="H10" s="6">
        <v>43837</v>
      </c>
      <c r="I10" s="324">
        <v>1591.6</v>
      </c>
      <c r="J10" s="6">
        <v>43837</v>
      </c>
      <c r="K10" s="334">
        <v>2.8035000000000001</v>
      </c>
      <c r="L10" s="6">
        <v>43837</v>
      </c>
      <c r="M10" s="349">
        <v>2.81</v>
      </c>
      <c r="N10" s="6">
        <v>43837</v>
      </c>
      <c r="O10" s="172">
        <v>2.1829999999999998</v>
      </c>
      <c r="P10" s="6">
        <v>43837</v>
      </c>
      <c r="Q10" s="360">
        <v>2.2389999999999999</v>
      </c>
      <c r="R10" s="6">
        <v>43837</v>
      </c>
      <c r="S10" s="334">
        <v>0.6895</v>
      </c>
      <c r="T10" s="6">
        <v>43837</v>
      </c>
      <c r="U10" s="324"/>
      <c r="V10" s="6">
        <v>43837</v>
      </c>
      <c r="W10" s="32">
        <v>3235.3</v>
      </c>
      <c r="X10" s="6">
        <v>43837</v>
      </c>
      <c r="Y10" s="324"/>
      <c r="Z10" s="6">
        <v>43837</v>
      </c>
      <c r="AA10" s="32"/>
      <c r="AB10" s="6">
        <v>43837</v>
      </c>
      <c r="AC10" s="324"/>
      <c r="AD10" s="6">
        <v>43837</v>
      </c>
      <c r="AE10" s="32">
        <v>9295</v>
      </c>
      <c r="AF10" s="6">
        <v>43837</v>
      </c>
      <c r="AG10" s="324"/>
      <c r="AH10" s="6">
        <v>43837</v>
      </c>
      <c r="AI10" s="334">
        <v>1.3178000000000001</v>
      </c>
      <c r="AJ10" s="6">
        <v>43837</v>
      </c>
      <c r="AK10" s="324"/>
      <c r="AL10" s="6">
        <v>43837</v>
      </c>
      <c r="AM10" s="339">
        <v>1.1255500000000001</v>
      </c>
      <c r="AN10" s="6">
        <v>43837</v>
      </c>
      <c r="AO10" s="324"/>
      <c r="AP10" s="6">
        <v>43837</v>
      </c>
      <c r="AQ10" s="32">
        <v>8871.25</v>
      </c>
      <c r="AR10" s="6">
        <v>43837</v>
      </c>
      <c r="AS10" s="324"/>
      <c r="AT10" s="6">
        <v>43837</v>
      </c>
      <c r="AU10" s="339">
        <v>0.76905000000000001</v>
      </c>
      <c r="AV10" s="6">
        <v>43837</v>
      </c>
      <c r="AW10" s="366"/>
    </row>
    <row r="11" spans="2:49" x14ac:dyDescent="0.3">
      <c r="B11" s="6">
        <v>43838</v>
      </c>
      <c r="C11" s="32">
        <v>58.92</v>
      </c>
      <c r="D11" s="6">
        <v>43838</v>
      </c>
      <c r="E11" s="324">
        <v>58.52</v>
      </c>
      <c r="F11" s="6">
        <v>43838</v>
      </c>
      <c r="G11" s="32">
        <v>1572.3</v>
      </c>
      <c r="H11" s="6">
        <v>43838</v>
      </c>
      <c r="I11" s="324">
        <v>1577.5</v>
      </c>
      <c r="J11" s="6">
        <v>43838</v>
      </c>
      <c r="K11" s="334">
        <v>2.8210000000000002</v>
      </c>
      <c r="L11" s="6">
        <v>43838</v>
      </c>
      <c r="M11" s="349">
        <v>2.827</v>
      </c>
      <c r="N11" s="6">
        <v>43838</v>
      </c>
      <c r="O11" s="172">
        <v>2.177</v>
      </c>
      <c r="P11" s="6">
        <v>43838</v>
      </c>
      <c r="Q11" s="360">
        <v>2.238</v>
      </c>
      <c r="R11" s="6">
        <v>43838</v>
      </c>
      <c r="S11" s="334">
        <v>0.68979999999999997</v>
      </c>
      <c r="T11" s="6">
        <v>43838</v>
      </c>
      <c r="U11" s="324"/>
      <c r="V11" s="6">
        <v>43838</v>
      </c>
      <c r="W11" s="32">
        <v>3260.5</v>
      </c>
      <c r="X11" s="6">
        <v>43838</v>
      </c>
      <c r="Y11" s="324"/>
      <c r="Z11" s="6">
        <v>43838</v>
      </c>
      <c r="AA11" s="32"/>
      <c r="AB11" s="6">
        <v>43838</v>
      </c>
      <c r="AC11" s="324"/>
      <c r="AD11" s="6">
        <v>43838</v>
      </c>
      <c r="AE11" s="32">
        <v>9235.5</v>
      </c>
      <c r="AF11" s="6">
        <v>43838</v>
      </c>
      <c r="AG11" s="324"/>
      <c r="AH11" s="6">
        <v>43838</v>
      </c>
      <c r="AI11" s="334">
        <v>1.3157000000000001</v>
      </c>
      <c r="AJ11" s="6">
        <v>43838</v>
      </c>
      <c r="AK11" s="324"/>
      <c r="AL11" s="6">
        <v>43838</v>
      </c>
      <c r="AM11" s="339">
        <v>1.1221000000000001</v>
      </c>
      <c r="AN11" s="6">
        <v>43838</v>
      </c>
      <c r="AO11" s="324"/>
      <c r="AP11" s="6">
        <v>43838</v>
      </c>
      <c r="AQ11" s="32">
        <v>8962.5</v>
      </c>
      <c r="AR11" s="6">
        <v>43838</v>
      </c>
      <c r="AS11" s="324"/>
      <c r="AT11" s="6">
        <v>43838</v>
      </c>
      <c r="AU11" s="339">
        <v>0.76770000000000005</v>
      </c>
      <c r="AV11" s="6">
        <v>43838</v>
      </c>
      <c r="AW11" s="366"/>
    </row>
    <row r="12" spans="2:49" x14ac:dyDescent="0.3">
      <c r="B12" s="6">
        <v>43839</v>
      </c>
      <c r="C12" s="32">
        <v>58.99</v>
      </c>
      <c r="D12" s="6">
        <v>43839</v>
      </c>
      <c r="E12" s="324">
        <v>58.63</v>
      </c>
      <c r="F12" s="6">
        <v>43839</v>
      </c>
      <c r="G12" s="32">
        <v>1566.4</v>
      </c>
      <c r="H12" s="6">
        <v>43839</v>
      </c>
      <c r="I12" s="324">
        <v>1571.6</v>
      </c>
      <c r="J12" s="6">
        <v>43839</v>
      </c>
      <c r="K12" s="334">
        <v>2.8109999999999999</v>
      </c>
      <c r="L12" s="6">
        <v>43839</v>
      </c>
      <c r="M12" s="349">
        <v>2.8174999999999999</v>
      </c>
      <c r="N12" s="6">
        <v>43839</v>
      </c>
      <c r="O12" s="172">
        <v>2.1909999999999998</v>
      </c>
      <c r="P12" s="6">
        <v>43839</v>
      </c>
      <c r="Q12" s="360">
        <v>2.25</v>
      </c>
      <c r="R12" s="6">
        <v>43839</v>
      </c>
      <c r="S12" s="334">
        <v>0.68759999999999999</v>
      </c>
      <c r="T12" s="6">
        <v>43839</v>
      </c>
      <c r="U12" s="324"/>
      <c r="V12" s="6">
        <v>43839</v>
      </c>
      <c r="W12" s="32">
        <v>3276.2</v>
      </c>
      <c r="X12" s="6">
        <v>43839</v>
      </c>
      <c r="Y12" s="324"/>
      <c r="Z12" s="6">
        <v>43839</v>
      </c>
      <c r="AA12" s="32"/>
      <c r="AB12" s="6">
        <v>43839</v>
      </c>
      <c r="AC12" s="324"/>
      <c r="AD12" s="6">
        <v>43839</v>
      </c>
      <c r="AE12" s="32">
        <v>9209.5</v>
      </c>
      <c r="AF12" s="6">
        <v>43839</v>
      </c>
      <c r="AG12" s="324"/>
      <c r="AH12" s="6">
        <v>43839</v>
      </c>
      <c r="AI12" s="334">
        <v>1.3115000000000001</v>
      </c>
      <c r="AJ12" s="6">
        <v>43839</v>
      </c>
      <c r="AK12" s="324"/>
      <c r="AL12" s="6">
        <v>43839</v>
      </c>
      <c r="AM12" s="339">
        <v>1.1214999999999999</v>
      </c>
      <c r="AN12" s="6">
        <v>43839</v>
      </c>
      <c r="AO12" s="324"/>
      <c r="AP12" s="6">
        <v>43839</v>
      </c>
      <c r="AQ12" s="32">
        <v>9027.75</v>
      </c>
      <c r="AR12" s="6">
        <v>43839</v>
      </c>
      <c r="AS12" s="324"/>
      <c r="AT12" s="6">
        <v>43839</v>
      </c>
      <c r="AU12" s="339">
        <v>0.76470000000000005</v>
      </c>
      <c r="AV12" s="6">
        <v>43839</v>
      </c>
      <c r="AW12" s="366"/>
    </row>
    <row r="13" spans="2:49" x14ac:dyDescent="0.3">
      <c r="B13" s="6">
        <v>43840</v>
      </c>
      <c r="C13" s="32">
        <v>58.63</v>
      </c>
      <c r="D13" s="6">
        <v>43840</v>
      </c>
      <c r="E13" s="324">
        <v>58.32</v>
      </c>
      <c r="F13" s="6">
        <v>43840</v>
      </c>
      <c r="G13" s="32">
        <v>1572.1</v>
      </c>
      <c r="H13" s="6">
        <v>43840</v>
      </c>
      <c r="I13" s="324">
        <v>1577.5</v>
      </c>
      <c r="J13" s="6">
        <v>43840</v>
      </c>
      <c r="K13" s="334">
        <v>2.8220000000000001</v>
      </c>
      <c r="L13" s="6">
        <v>43840</v>
      </c>
      <c r="M13" s="349">
        <v>2.8279999999999998</v>
      </c>
      <c r="N13" s="6">
        <v>43840</v>
      </c>
      <c r="O13" s="172">
        <v>2.1989999999999998</v>
      </c>
      <c r="P13" s="6">
        <v>43840</v>
      </c>
      <c r="Q13" s="360">
        <v>2.254</v>
      </c>
      <c r="R13" s="6">
        <v>43840</v>
      </c>
      <c r="S13" s="334">
        <v>0.69350000000000001</v>
      </c>
      <c r="T13" s="6">
        <v>43840</v>
      </c>
      <c r="U13" s="324"/>
      <c r="V13" s="6">
        <v>43840</v>
      </c>
      <c r="W13" s="32">
        <v>3265</v>
      </c>
      <c r="X13" s="6">
        <v>43840</v>
      </c>
      <c r="Y13" s="324"/>
      <c r="Z13" s="6">
        <v>43840</v>
      </c>
      <c r="AA13" s="32"/>
      <c r="AB13" s="6">
        <v>43840</v>
      </c>
      <c r="AC13" s="324"/>
      <c r="AD13" s="6">
        <v>43840</v>
      </c>
      <c r="AE13" s="32">
        <v>9208.5</v>
      </c>
      <c r="AF13" s="6">
        <v>43840</v>
      </c>
      <c r="AG13" s="324"/>
      <c r="AH13" s="6">
        <v>43840</v>
      </c>
      <c r="AI13" s="334">
        <v>1.3119000000000001</v>
      </c>
      <c r="AJ13" s="6">
        <v>43840</v>
      </c>
      <c r="AK13" s="324"/>
      <c r="AL13" s="6">
        <v>43840</v>
      </c>
      <c r="AM13" s="339">
        <v>1.1229</v>
      </c>
      <c r="AN13" s="6">
        <v>43840</v>
      </c>
      <c r="AO13" s="324"/>
      <c r="AP13" s="6">
        <v>43840</v>
      </c>
      <c r="AQ13" s="32">
        <v>8996.75</v>
      </c>
      <c r="AR13" s="6">
        <v>43840</v>
      </c>
      <c r="AS13" s="324"/>
      <c r="AT13" s="6">
        <v>43840</v>
      </c>
      <c r="AU13" s="339">
        <v>0.76580000000000004</v>
      </c>
      <c r="AV13" s="6">
        <v>43840</v>
      </c>
      <c r="AW13" s="366"/>
    </row>
    <row r="14" spans="2:49" x14ac:dyDescent="0.3">
      <c r="B14" s="6">
        <v>43843</v>
      </c>
      <c r="C14" s="32">
        <v>57.82</v>
      </c>
      <c r="D14" s="6">
        <v>43843</v>
      </c>
      <c r="E14" s="324">
        <v>57.56</v>
      </c>
      <c r="F14" s="6">
        <v>43843</v>
      </c>
      <c r="G14" s="32">
        <v>1562.7</v>
      </c>
      <c r="H14" s="6">
        <v>43843</v>
      </c>
      <c r="I14" s="324">
        <v>1568</v>
      </c>
      <c r="J14" s="6">
        <v>43843</v>
      </c>
      <c r="K14" s="334">
        <v>2.8690000000000002</v>
      </c>
      <c r="L14" s="6">
        <v>43843</v>
      </c>
      <c r="M14" s="349">
        <v>2.8744999999999998</v>
      </c>
      <c r="N14" s="6">
        <v>43843</v>
      </c>
      <c r="O14" s="172">
        <v>2.2029999999999998</v>
      </c>
      <c r="P14" s="6">
        <v>43843</v>
      </c>
      <c r="Q14" s="360">
        <v>2.258</v>
      </c>
      <c r="R14" s="6">
        <v>43843</v>
      </c>
      <c r="S14" s="334">
        <v>0.69310000000000005</v>
      </c>
      <c r="T14" s="6">
        <v>43843</v>
      </c>
      <c r="U14" s="324"/>
      <c r="V14" s="6">
        <v>43843</v>
      </c>
      <c r="W14" s="32">
        <v>3290.1</v>
      </c>
      <c r="X14" s="6">
        <v>43843</v>
      </c>
      <c r="Y14" s="324"/>
      <c r="Z14" s="6">
        <v>43843</v>
      </c>
      <c r="AA14" s="32"/>
      <c r="AB14" s="6">
        <v>43843</v>
      </c>
      <c r="AC14" s="324"/>
      <c r="AD14" s="6">
        <v>43843</v>
      </c>
      <c r="AE14" s="32">
        <v>9174.5</v>
      </c>
      <c r="AF14" s="6">
        <v>43843</v>
      </c>
      <c r="AG14" s="324"/>
      <c r="AH14" s="6">
        <v>43843</v>
      </c>
      <c r="AI14" s="334">
        <v>1.3062</v>
      </c>
      <c r="AJ14" s="6">
        <v>43843</v>
      </c>
      <c r="AK14" s="324"/>
      <c r="AL14" s="6">
        <v>43843</v>
      </c>
      <c r="AM14" s="339">
        <v>1.1246499999999999</v>
      </c>
      <c r="AN14" s="6">
        <v>43843</v>
      </c>
      <c r="AO14" s="324"/>
      <c r="AP14" s="6">
        <v>43843</v>
      </c>
      <c r="AQ14" s="32">
        <v>9107.25</v>
      </c>
      <c r="AR14" s="6">
        <v>43843</v>
      </c>
      <c r="AS14" s="324"/>
      <c r="AT14" s="6">
        <v>43843</v>
      </c>
      <c r="AU14" s="339">
        <v>0.76654999999999995</v>
      </c>
      <c r="AV14" s="6">
        <v>43843</v>
      </c>
      <c r="AW14" s="366"/>
    </row>
    <row r="15" spans="2:49" x14ac:dyDescent="0.3">
      <c r="B15" s="6">
        <v>43844</v>
      </c>
      <c r="C15" s="32">
        <v>58.02</v>
      </c>
      <c r="D15" s="6">
        <v>43844</v>
      </c>
      <c r="E15" s="324">
        <v>57.76</v>
      </c>
      <c r="F15" s="6">
        <v>43844</v>
      </c>
      <c r="G15" s="32">
        <v>1556.5</v>
      </c>
      <c r="H15" s="6">
        <v>43844</v>
      </c>
      <c r="I15" s="324">
        <v>1561.8</v>
      </c>
      <c r="J15" s="6">
        <v>43844</v>
      </c>
      <c r="K15" s="334">
        <v>2.8820000000000001</v>
      </c>
      <c r="L15" s="6">
        <v>43844</v>
      </c>
      <c r="M15" s="349">
        <v>8.8879999999999999</v>
      </c>
      <c r="N15" s="6">
        <v>43844</v>
      </c>
      <c r="O15" s="172">
        <v>2.194</v>
      </c>
      <c r="P15" s="6">
        <v>43844</v>
      </c>
      <c r="Q15" s="360">
        <v>2.2480000000000002</v>
      </c>
      <c r="R15" s="6">
        <v>43844</v>
      </c>
      <c r="S15" s="334">
        <v>0.69289999999999996</v>
      </c>
      <c r="T15" s="6">
        <v>43844</v>
      </c>
      <c r="U15" s="324"/>
      <c r="V15" s="6">
        <v>43844</v>
      </c>
      <c r="W15" s="32">
        <v>3288.3</v>
      </c>
      <c r="X15" s="6">
        <v>43844</v>
      </c>
      <c r="Y15" s="324"/>
      <c r="Z15" s="6">
        <v>43844</v>
      </c>
      <c r="AA15" s="32"/>
      <c r="AB15" s="6">
        <v>43844</v>
      </c>
      <c r="AC15" s="324"/>
      <c r="AD15" s="6">
        <v>43844</v>
      </c>
      <c r="AE15" s="32">
        <v>9168</v>
      </c>
      <c r="AF15" s="6">
        <v>43844</v>
      </c>
      <c r="AG15" s="324"/>
      <c r="AH15" s="6">
        <v>43844</v>
      </c>
      <c r="AI15" s="334">
        <v>1.3088</v>
      </c>
      <c r="AJ15" s="6">
        <v>43844</v>
      </c>
      <c r="AK15" s="324"/>
      <c r="AL15" s="6">
        <v>43844</v>
      </c>
      <c r="AM15" s="339">
        <v>1.1234999999999999</v>
      </c>
      <c r="AN15" s="6">
        <v>43844</v>
      </c>
      <c r="AO15" s="324"/>
      <c r="AP15" s="6">
        <v>43844</v>
      </c>
      <c r="AQ15" s="32">
        <v>9082</v>
      </c>
      <c r="AR15" s="6">
        <v>43844</v>
      </c>
      <c r="AS15" s="324"/>
      <c r="AT15" s="6">
        <v>43844</v>
      </c>
      <c r="AU15" s="339">
        <v>0.76595000000000002</v>
      </c>
      <c r="AV15" s="6">
        <v>43844</v>
      </c>
      <c r="AW15" s="366"/>
    </row>
    <row r="16" spans="2:49" x14ac:dyDescent="0.3">
      <c r="B16" s="6">
        <v>43845</v>
      </c>
      <c r="C16" s="32">
        <v>57.58</v>
      </c>
      <c r="D16" s="6">
        <v>43845</v>
      </c>
      <c r="E16" s="324">
        <v>57.3</v>
      </c>
      <c r="F16" s="6">
        <v>43845</v>
      </c>
      <c r="G16" s="32">
        <v>1565.6</v>
      </c>
      <c r="H16" s="6">
        <v>43845</v>
      </c>
      <c r="I16" s="324">
        <v>1570.9</v>
      </c>
      <c r="J16" s="6">
        <v>43845</v>
      </c>
      <c r="K16" s="334">
        <v>2.875</v>
      </c>
      <c r="L16" s="6">
        <v>43845</v>
      </c>
      <c r="M16" s="349">
        <v>2.8809999999999998</v>
      </c>
      <c r="N16" s="6">
        <v>43845</v>
      </c>
      <c r="O16" s="172">
        <v>2.1440000000000001</v>
      </c>
      <c r="P16" s="6">
        <v>43845</v>
      </c>
      <c r="Q16" s="360">
        <v>2.2029999999999998</v>
      </c>
      <c r="R16" s="6">
        <v>43845</v>
      </c>
      <c r="S16" s="334">
        <v>0.69279999999999997</v>
      </c>
      <c r="T16" s="6">
        <v>43845</v>
      </c>
      <c r="U16" s="324"/>
      <c r="V16" s="6">
        <v>43845</v>
      </c>
      <c r="W16" s="32">
        <v>3294.3</v>
      </c>
      <c r="X16" s="6">
        <v>43845</v>
      </c>
      <c r="Y16" s="324"/>
      <c r="Z16" s="6">
        <v>43845</v>
      </c>
      <c r="AA16" s="32"/>
      <c r="AB16" s="6">
        <v>43845</v>
      </c>
      <c r="AC16" s="324"/>
      <c r="AD16" s="6">
        <v>43845</v>
      </c>
      <c r="AE16" s="32">
        <v>9173.5</v>
      </c>
      <c r="AF16" s="6">
        <v>43845</v>
      </c>
      <c r="AG16" s="324"/>
      <c r="AH16" s="6">
        <v>43845</v>
      </c>
      <c r="AI16" s="334">
        <v>1.3088</v>
      </c>
      <c r="AJ16" s="6">
        <v>43845</v>
      </c>
      <c r="AK16" s="324"/>
      <c r="AL16" s="6">
        <v>43845</v>
      </c>
      <c r="AM16" s="339">
        <v>1.12565</v>
      </c>
      <c r="AN16" s="6">
        <v>43845</v>
      </c>
      <c r="AO16" s="324"/>
      <c r="AP16" s="6">
        <v>43845</v>
      </c>
      <c r="AQ16" s="32">
        <v>9079.25</v>
      </c>
      <c r="AR16" s="6">
        <v>43845</v>
      </c>
      <c r="AS16" s="324"/>
      <c r="AT16" s="6">
        <v>43845</v>
      </c>
      <c r="AU16" s="339">
        <v>0.76685000000000003</v>
      </c>
      <c r="AV16" s="6">
        <v>43845</v>
      </c>
      <c r="AW16" s="366"/>
    </row>
    <row r="17" spans="2:49" x14ac:dyDescent="0.3">
      <c r="B17" s="6">
        <v>43846</v>
      </c>
      <c r="C17" s="32">
        <v>58.21</v>
      </c>
      <c r="D17" s="6">
        <v>43846</v>
      </c>
      <c r="E17" s="324">
        <v>57.88</v>
      </c>
      <c r="F17" s="6">
        <v>43846</v>
      </c>
      <c r="G17" s="32">
        <v>1562.2</v>
      </c>
      <c r="H17" s="6">
        <v>43846</v>
      </c>
      <c r="I17" s="324">
        <v>1567.4</v>
      </c>
      <c r="J17" s="6">
        <v>43846</v>
      </c>
      <c r="K17" s="334">
        <v>2.8555000000000001</v>
      </c>
      <c r="L17" s="6">
        <v>43846</v>
      </c>
      <c r="M17" s="349">
        <v>2.8610000000000002</v>
      </c>
      <c r="N17" s="6">
        <v>43846</v>
      </c>
      <c r="O17" s="172">
        <v>2.1160000000000001</v>
      </c>
      <c r="P17" s="6">
        <v>43846</v>
      </c>
      <c r="Q17" s="360">
        <v>2.181</v>
      </c>
      <c r="R17" s="6">
        <v>43846</v>
      </c>
      <c r="S17" s="334">
        <v>0.69199999999999995</v>
      </c>
      <c r="T17" s="6">
        <v>43846</v>
      </c>
      <c r="U17" s="324"/>
      <c r="V17" s="6">
        <v>43846</v>
      </c>
      <c r="W17" s="32">
        <v>3317</v>
      </c>
      <c r="X17" s="6">
        <v>43846</v>
      </c>
      <c r="Y17" s="324"/>
      <c r="Z17" s="6">
        <v>43846</v>
      </c>
      <c r="AA17" s="32"/>
      <c r="AB17" s="6">
        <v>43846</v>
      </c>
      <c r="AC17" s="324"/>
      <c r="AD17" s="6">
        <v>43846</v>
      </c>
      <c r="AE17" s="32">
        <v>9153.5</v>
      </c>
      <c r="AF17" s="6">
        <v>43846</v>
      </c>
      <c r="AG17" s="324"/>
      <c r="AH17" s="6">
        <v>43846</v>
      </c>
      <c r="AI17" s="334">
        <v>1.3128</v>
      </c>
      <c r="AJ17" s="6">
        <v>43846</v>
      </c>
      <c r="AK17" s="324"/>
      <c r="AL17" s="6">
        <v>43846</v>
      </c>
      <c r="AM17" s="339">
        <v>1.1237999999999999</v>
      </c>
      <c r="AN17" s="6">
        <v>43846</v>
      </c>
      <c r="AO17" s="324"/>
      <c r="AP17" s="6">
        <v>43846</v>
      </c>
      <c r="AQ17" s="32">
        <v>9153</v>
      </c>
      <c r="AR17" s="6">
        <v>43846</v>
      </c>
      <c r="AS17" s="324"/>
      <c r="AT17" s="6">
        <v>43846</v>
      </c>
      <c r="AU17" s="339">
        <v>0.76644999999999996</v>
      </c>
      <c r="AV17" s="6">
        <v>43846</v>
      </c>
      <c r="AW17" s="366"/>
    </row>
    <row r="18" spans="2:49" x14ac:dyDescent="0.3">
      <c r="B18" s="6">
        <v>43847</v>
      </c>
      <c r="C18" s="32">
        <v>58.3</v>
      </c>
      <c r="D18" s="6">
        <v>43847</v>
      </c>
      <c r="E18" s="324">
        <v>57.96</v>
      </c>
      <c r="F18" s="6">
        <v>43847</v>
      </c>
      <c r="G18" s="32">
        <v>1572.3</v>
      </c>
      <c r="H18" s="6">
        <v>43847</v>
      </c>
      <c r="I18" s="324">
        <v>1577.5</v>
      </c>
      <c r="J18" s="6">
        <v>43847</v>
      </c>
      <c r="K18" s="334">
        <v>2.8540000000000001</v>
      </c>
      <c r="L18" s="6">
        <v>43847</v>
      </c>
      <c r="M18" s="349">
        <v>2.86</v>
      </c>
      <c r="N18" s="6">
        <v>43847</v>
      </c>
      <c r="O18" s="172">
        <v>2.0659999999999998</v>
      </c>
      <c r="P18" s="6">
        <v>43847</v>
      </c>
      <c r="Q18" s="360">
        <v>2.137</v>
      </c>
      <c r="R18" s="6">
        <v>43847</v>
      </c>
      <c r="S18" s="334">
        <v>0.69030000000000002</v>
      </c>
      <c r="T18" s="6">
        <v>43847</v>
      </c>
      <c r="U18" s="324"/>
      <c r="V18" s="6">
        <v>43847</v>
      </c>
      <c r="W18" s="32">
        <v>3325.5</v>
      </c>
      <c r="X18" s="6">
        <v>43847</v>
      </c>
      <c r="Y18" s="324"/>
      <c r="Z18" s="6">
        <v>43847</v>
      </c>
      <c r="AA18" s="32"/>
      <c r="AB18" s="6">
        <v>43847</v>
      </c>
      <c r="AC18" s="324"/>
      <c r="AD18" s="6">
        <v>43847</v>
      </c>
      <c r="AE18" s="32">
        <v>9152.5</v>
      </c>
      <c r="AF18" s="6">
        <v>43847</v>
      </c>
      <c r="AG18" s="324"/>
      <c r="AH18" s="6">
        <v>43847</v>
      </c>
      <c r="AI18" s="334">
        <v>1.3079000000000001</v>
      </c>
      <c r="AJ18" s="6">
        <v>43847</v>
      </c>
      <c r="AK18" s="324"/>
      <c r="AL18" s="6">
        <v>43847</v>
      </c>
      <c r="AM18" s="339">
        <v>1.11955</v>
      </c>
      <c r="AN18" s="6">
        <v>43847</v>
      </c>
      <c r="AO18" s="324"/>
      <c r="AP18" s="6">
        <v>43847</v>
      </c>
      <c r="AQ18" s="32">
        <v>9194.25</v>
      </c>
      <c r="AR18" s="6">
        <v>43847</v>
      </c>
      <c r="AS18" s="324"/>
      <c r="AT18" s="6">
        <v>43847</v>
      </c>
      <c r="AU18" s="339">
        <v>0.76549999999999996</v>
      </c>
      <c r="AV18" s="6">
        <v>43847</v>
      </c>
      <c r="AW18" s="366"/>
    </row>
    <row r="19" spans="2:49" x14ac:dyDescent="0.3">
      <c r="B19" s="6">
        <v>43850</v>
      </c>
      <c r="C19" s="32">
        <v>58.3</v>
      </c>
      <c r="D19" s="6">
        <v>43850</v>
      </c>
      <c r="E19" s="324">
        <v>57.96</v>
      </c>
      <c r="F19" s="6">
        <v>43850</v>
      </c>
      <c r="G19" s="32">
        <v>1572.3</v>
      </c>
      <c r="H19" s="6">
        <v>43850</v>
      </c>
      <c r="I19" s="324">
        <v>1577.5</v>
      </c>
      <c r="J19" s="6">
        <v>43850</v>
      </c>
      <c r="K19" s="334">
        <v>2.5840000000000001</v>
      </c>
      <c r="L19" s="6">
        <v>43850</v>
      </c>
      <c r="M19" s="349">
        <v>2.86</v>
      </c>
      <c r="N19" s="6">
        <v>43850</v>
      </c>
      <c r="O19" s="172">
        <v>2.0659999999999998</v>
      </c>
      <c r="P19" s="6">
        <v>43850</v>
      </c>
      <c r="Q19" s="360">
        <v>2.137</v>
      </c>
      <c r="R19" s="6">
        <v>43850</v>
      </c>
      <c r="S19" s="334">
        <v>0.69030000000000002</v>
      </c>
      <c r="T19" s="6">
        <v>43850</v>
      </c>
      <c r="U19" s="324"/>
      <c r="V19" s="6">
        <v>43850</v>
      </c>
      <c r="W19" s="32">
        <v>3325.5</v>
      </c>
      <c r="X19" s="6">
        <v>43850</v>
      </c>
      <c r="Y19" s="324"/>
      <c r="Z19" s="6">
        <v>43850</v>
      </c>
      <c r="AA19" s="32"/>
      <c r="AB19" s="6">
        <v>43850</v>
      </c>
      <c r="AC19" s="324"/>
      <c r="AD19" s="6">
        <v>43850</v>
      </c>
      <c r="AE19" s="32">
        <v>9152.5</v>
      </c>
      <c r="AF19" s="6">
        <v>43850</v>
      </c>
      <c r="AG19" s="324"/>
      <c r="AH19" s="6">
        <v>43850</v>
      </c>
      <c r="AI19" s="334">
        <v>1.3079000000000001</v>
      </c>
      <c r="AJ19" s="6">
        <v>43850</v>
      </c>
      <c r="AK19" s="324"/>
      <c r="AL19" s="6">
        <v>43850</v>
      </c>
      <c r="AM19" s="339">
        <v>1.11955</v>
      </c>
      <c r="AN19" s="6">
        <v>43850</v>
      </c>
      <c r="AO19" s="324"/>
      <c r="AP19" s="6">
        <v>43850</v>
      </c>
      <c r="AQ19" s="32">
        <v>9194.25</v>
      </c>
      <c r="AR19" s="6">
        <v>43850</v>
      </c>
      <c r="AS19" s="324"/>
      <c r="AT19" s="6">
        <v>43850</v>
      </c>
      <c r="AU19" s="339">
        <v>0.76549999999999996</v>
      </c>
      <c r="AV19" s="6">
        <v>43850</v>
      </c>
      <c r="AW19" s="366"/>
    </row>
    <row r="20" spans="2:49" x14ac:dyDescent="0.3">
      <c r="B20" s="6">
        <v>43851</v>
      </c>
      <c r="C20" s="32">
        <v>58.16</v>
      </c>
      <c r="D20" s="6">
        <v>43851</v>
      </c>
      <c r="E20" s="324">
        <v>57.85</v>
      </c>
      <c r="F20" s="6">
        <v>43851</v>
      </c>
      <c r="G20" s="32">
        <v>1569.9</v>
      </c>
      <c r="H20" s="6">
        <v>43851</v>
      </c>
      <c r="I20" s="324">
        <v>1575.1</v>
      </c>
      <c r="J20" s="6">
        <v>43851</v>
      </c>
      <c r="K20" s="334">
        <v>2.8025000000000002</v>
      </c>
      <c r="L20" s="6">
        <v>43851</v>
      </c>
      <c r="M20" s="349">
        <v>2.8090000000000002</v>
      </c>
      <c r="N20" s="6">
        <v>43851</v>
      </c>
      <c r="O20" s="172">
        <v>1.9890000000000001</v>
      </c>
      <c r="P20" s="6">
        <v>43851</v>
      </c>
      <c r="Q20" s="360">
        <v>2.0640000000000001</v>
      </c>
      <c r="R20" s="6">
        <v>43851</v>
      </c>
      <c r="S20" s="334">
        <v>0.68700000000000006</v>
      </c>
      <c r="T20" s="6">
        <v>43851</v>
      </c>
      <c r="U20" s="324"/>
      <c r="V20" s="6">
        <v>43851</v>
      </c>
      <c r="W20" s="32">
        <v>3320.1</v>
      </c>
      <c r="X20" s="6">
        <v>43851</v>
      </c>
      <c r="Y20" s="324"/>
      <c r="Z20" s="6">
        <v>43851</v>
      </c>
      <c r="AA20" s="32"/>
      <c r="AB20" s="6">
        <v>43851</v>
      </c>
      <c r="AC20" s="324"/>
      <c r="AD20" s="6">
        <v>43851</v>
      </c>
      <c r="AE20" s="32">
        <v>9180.5</v>
      </c>
      <c r="AF20" s="6">
        <v>43851</v>
      </c>
      <c r="AG20" s="324"/>
      <c r="AH20" s="6">
        <v>43851</v>
      </c>
      <c r="AI20" s="334">
        <v>1.3109999999999999</v>
      </c>
      <c r="AJ20" s="6">
        <v>43851</v>
      </c>
      <c r="AK20" s="324"/>
      <c r="AL20" s="6">
        <v>43851</v>
      </c>
      <c r="AM20" s="339">
        <v>1.1194999999999999</v>
      </c>
      <c r="AN20" s="6">
        <v>43851</v>
      </c>
      <c r="AO20" s="324"/>
      <c r="AP20" s="6">
        <v>43851</v>
      </c>
      <c r="AQ20" s="32">
        <v>9189</v>
      </c>
      <c r="AR20" s="6">
        <v>43851</v>
      </c>
      <c r="AS20" s="324"/>
      <c r="AT20" s="6">
        <v>43851</v>
      </c>
      <c r="AU20" s="339">
        <v>0.7651</v>
      </c>
      <c r="AV20" s="6">
        <v>43851</v>
      </c>
      <c r="AW20" s="366"/>
    </row>
    <row r="21" spans="2:49" x14ac:dyDescent="0.3">
      <c r="B21" s="6">
        <v>43852</v>
      </c>
      <c r="C21" s="32">
        <v>56.66</v>
      </c>
      <c r="D21" s="6">
        <v>43852</v>
      </c>
      <c r="E21" s="324">
        <v>56.43</v>
      </c>
      <c r="F21" s="6">
        <v>43852</v>
      </c>
      <c r="G21" s="32">
        <v>1568.7</v>
      </c>
      <c r="H21" s="6">
        <v>43852</v>
      </c>
      <c r="I21" s="324">
        <v>1573.9</v>
      </c>
      <c r="J21" s="6">
        <v>43852</v>
      </c>
      <c r="K21" s="334">
        <v>2.7749999999999999</v>
      </c>
      <c r="L21" s="6">
        <v>43852</v>
      </c>
      <c r="M21" s="349">
        <v>2.7825000000000002</v>
      </c>
      <c r="N21" s="6">
        <v>43852</v>
      </c>
      <c r="O21" s="172">
        <v>1.992</v>
      </c>
      <c r="P21" s="6">
        <v>43852</v>
      </c>
      <c r="Q21" s="360">
        <v>2.0630000000000002</v>
      </c>
      <c r="R21" s="6">
        <v>43852</v>
      </c>
      <c r="S21" s="334">
        <v>0.68679999999999997</v>
      </c>
      <c r="T21" s="6">
        <v>43852</v>
      </c>
      <c r="U21" s="324"/>
      <c r="V21" s="6">
        <v>43852</v>
      </c>
      <c r="W21" s="32">
        <v>3320.4</v>
      </c>
      <c r="X21" s="6">
        <v>43852</v>
      </c>
      <c r="Y21" s="324"/>
      <c r="Z21" s="6">
        <v>43852</v>
      </c>
      <c r="AA21" s="32"/>
      <c r="AB21" s="6">
        <v>43852</v>
      </c>
      <c r="AC21" s="324"/>
      <c r="AD21" s="6">
        <v>43852</v>
      </c>
      <c r="AE21" s="32">
        <v>9172</v>
      </c>
      <c r="AF21" s="6">
        <v>43852</v>
      </c>
      <c r="AG21" s="324"/>
      <c r="AH21" s="6">
        <v>43852</v>
      </c>
      <c r="AI21" s="334">
        <v>1.3193999999999999</v>
      </c>
      <c r="AJ21" s="6">
        <v>43852</v>
      </c>
      <c r="AK21" s="324"/>
      <c r="AL21" s="6">
        <v>43852</v>
      </c>
      <c r="AM21" s="339">
        <v>1.1192</v>
      </c>
      <c r="AN21" s="6">
        <v>43852</v>
      </c>
      <c r="AO21" s="324"/>
      <c r="AP21" s="6">
        <v>43852</v>
      </c>
      <c r="AQ21" s="32">
        <v>9215</v>
      </c>
      <c r="AR21" s="6">
        <v>43852</v>
      </c>
      <c r="AS21" s="324"/>
      <c r="AT21" s="6">
        <v>43852</v>
      </c>
      <c r="AU21" s="339">
        <v>0.76100000000000001</v>
      </c>
      <c r="AV21" s="6">
        <v>43852</v>
      </c>
      <c r="AW21" s="366"/>
    </row>
    <row r="22" spans="2:49" x14ac:dyDescent="0.3">
      <c r="B22" s="6">
        <v>43853</v>
      </c>
      <c r="C22" s="32">
        <v>55.54</v>
      </c>
      <c r="D22" s="6">
        <v>43853</v>
      </c>
      <c r="E22" s="324">
        <v>55.34</v>
      </c>
      <c r="F22" s="6">
        <v>43853</v>
      </c>
      <c r="G22" s="32">
        <v>1577.3</v>
      </c>
      <c r="H22" s="6">
        <v>43853</v>
      </c>
      <c r="I22" s="324">
        <v>1582.5</v>
      </c>
      <c r="J22" s="6">
        <v>43853</v>
      </c>
      <c r="K22" s="334">
        <v>2.7355</v>
      </c>
      <c r="L22" s="6">
        <v>43853</v>
      </c>
      <c r="M22" s="349">
        <v>2.7425000000000002</v>
      </c>
      <c r="N22" s="6">
        <v>43853</v>
      </c>
      <c r="O22" s="172">
        <v>1.9970000000000001</v>
      </c>
      <c r="P22" s="6">
        <v>43853</v>
      </c>
      <c r="Q22" s="360">
        <v>2.0680000000000001</v>
      </c>
      <c r="R22" s="6">
        <v>43853</v>
      </c>
      <c r="S22" s="334">
        <v>0.68620000000000003</v>
      </c>
      <c r="T22" s="6">
        <v>43853</v>
      </c>
      <c r="U22" s="324"/>
      <c r="V22" s="6">
        <v>43853</v>
      </c>
      <c r="W22" s="32">
        <v>3326.6</v>
      </c>
      <c r="X22" s="6">
        <v>43853</v>
      </c>
      <c r="Y22" s="324"/>
      <c r="Z22" s="6">
        <v>43853</v>
      </c>
      <c r="AA22" s="32"/>
      <c r="AB22" s="6">
        <v>43853</v>
      </c>
      <c r="AC22" s="324"/>
      <c r="AD22" s="6">
        <v>43853</v>
      </c>
      <c r="AE22" s="32">
        <v>9200</v>
      </c>
      <c r="AF22" s="6">
        <v>43853</v>
      </c>
      <c r="AG22" s="324"/>
      <c r="AH22" s="6">
        <v>43853</v>
      </c>
      <c r="AI22" s="334">
        <v>1.3176000000000001</v>
      </c>
      <c r="AJ22" s="6">
        <v>43853</v>
      </c>
      <c r="AK22" s="324"/>
      <c r="AL22" s="6">
        <v>43853</v>
      </c>
      <c r="AM22" s="339">
        <v>1.1151</v>
      </c>
      <c r="AN22" s="6">
        <v>43853</v>
      </c>
      <c r="AO22" s="324"/>
      <c r="AP22" s="6">
        <v>43853</v>
      </c>
      <c r="AQ22" s="32">
        <v>9267.75</v>
      </c>
      <c r="AR22" s="6">
        <v>43853</v>
      </c>
      <c r="AS22" s="324"/>
      <c r="AT22" s="6">
        <v>43853</v>
      </c>
      <c r="AU22" s="339">
        <v>0.76185000000000003</v>
      </c>
      <c r="AV22" s="6">
        <v>43853</v>
      </c>
      <c r="AW22" s="366"/>
    </row>
    <row r="23" spans="2:49" x14ac:dyDescent="0.3">
      <c r="B23" s="6">
        <v>43854</v>
      </c>
      <c r="C23" s="32">
        <v>54.12</v>
      </c>
      <c r="D23" s="6">
        <v>43854</v>
      </c>
      <c r="E23" s="324">
        <v>53.91</v>
      </c>
      <c r="F23" s="6">
        <v>43854</v>
      </c>
      <c r="G23" s="32">
        <v>1583.9</v>
      </c>
      <c r="H23" s="6">
        <v>43854</v>
      </c>
      <c r="I23" s="324">
        <v>1589.3</v>
      </c>
      <c r="J23" s="6">
        <v>43854</v>
      </c>
      <c r="K23" s="334">
        <v>2.6934999999999998</v>
      </c>
      <c r="L23" s="6">
        <v>43854</v>
      </c>
      <c r="M23" s="349">
        <v>2.7010000000000001</v>
      </c>
      <c r="N23" s="6">
        <v>43854</v>
      </c>
      <c r="O23" s="172">
        <v>1.968</v>
      </c>
      <c r="P23" s="6">
        <v>43854</v>
      </c>
      <c r="Q23" s="360">
        <v>2.0390000000000001</v>
      </c>
      <c r="R23" s="6">
        <v>43854</v>
      </c>
      <c r="S23" s="334">
        <v>0.68430000000000002</v>
      </c>
      <c r="T23" s="6">
        <v>43854</v>
      </c>
      <c r="U23" s="324"/>
      <c r="V23" s="6">
        <v>43854</v>
      </c>
      <c r="W23" s="32">
        <v>3294</v>
      </c>
      <c r="X23" s="6">
        <v>43854</v>
      </c>
      <c r="Y23" s="324"/>
      <c r="Z23" s="6">
        <v>43854</v>
      </c>
      <c r="AA23" s="32"/>
      <c r="AB23" s="6">
        <v>43854</v>
      </c>
      <c r="AC23" s="324"/>
      <c r="AD23" s="6">
        <v>43854</v>
      </c>
      <c r="AE23" s="32">
        <v>9223</v>
      </c>
      <c r="AF23" s="6">
        <v>43854</v>
      </c>
      <c r="AG23" s="324"/>
      <c r="AH23" s="6">
        <v>43854</v>
      </c>
      <c r="AI23" s="334">
        <v>1.3137000000000001</v>
      </c>
      <c r="AJ23" s="6">
        <v>43854</v>
      </c>
      <c r="AK23" s="324"/>
      <c r="AL23" s="6">
        <v>43854</v>
      </c>
      <c r="AM23" s="339">
        <v>1.1125499999999999</v>
      </c>
      <c r="AN23" s="6">
        <v>43854</v>
      </c>
      <c r="AO23" s="324"/>
      <c r="AP23" s="6">
        <v>43854</v>
      </c>
      <c r="AQ23" s="32">
        <v>9164</v>
      </c>
      <c r="AR23" s="6">
        <v>43854</v>
      </c>
      <c r="AS23" s="324"/>
      <c r="AT23" s="6">
        <v>43854</v>
      </c>
      <c r="AU23" s="339">
        <v>0.76105</v>
      </c>
      <c r="AV23" s="6">
        <v>43854</v>
      </c>
      <c r="AW23" s="366"/>
    </row>
    <row r="24" spans="2:49" x14ac:dyDescent="0.3">
      <c r="B24" s="6">
        <v>43857</v>
      </c>
      <c r="C24" s="32">
        <v>53.13</v>
      </c>
      <c r="D24" s="6">
        <v>43857</v>
      </c>
      <c r="E24" s="324">
        <v>53.97</v>
      </c>
      <c r="F24" s="6">
        <v>43857</v>
      </c>
      <c r="G24" s="32">
        <v>1589.5</v>
      </c>
      <c r="H24" s="6">
        <v>43857</v>
      </c>
      <c r="I24" s="324">
        <v>1594.9</v>
      </c>
      <c r="J24" s="6">
        <v>43857</v>
      </c>
      <c r="K24" s="334">
        <v>2.6059999999999999</v>
      </c>
      <c r="L24" s="6">
        <v>43857</v>
      </c>
      <c r="M24" s="349">
        <v>2.6139999999999999</v>
      </c>
      <c r="N24" s="6">
        <v>43857</v>
      </c>
      <c r="O24" s="172">
        <v>1.9770000000000001</v>
      </c>
      <c r="P24" s="6">
        <v>43857</v>
      </c>
      <c r="Q24" s="360">
        <v>2.0449999999999999</v>
      </c>
      <c r="R24" s="6">
        <v>43857</v>
      </c>
      <c r="S24" s="334">
        <v>0.67769999999999997</v>
      </c>
      <c r="T24" s="6">
        <v>43857</v>
      </c>
      <c r="U24" s="324"/>
      <c r="V24" s="6">
        <v>43857</v>
      </c>
      <c r="W24" s="32">
        <v>3239.7</v>
      </c>
      <c r="X24" s="6">
        <v>43857</v>
      </c>
      <c r="Y24" s="324"/>
      <c r="Z24" s="6">
        <v>43857</v>
      </c>
      <c r="AA24" s="32"/>
      <c r="AB24" s="6">
        <v>43857</v>
      </c>
      <c r="AC24" s="324"/>
      <c r="AD24" s="6">
        <v>43857</v>
      </c>
      <c r="AE24" s="32">
        <v>9250.5</v>
      </c>
      <c r="AF24" s="6">
        <v>43857</v>
      </c>
      <c r="AG24" s="324"/>
      <c r="AH24" s="6">
        <v>43857</v>
      </c>
      <c r="AI24" s="334">
        <v>1.3105</v>
      </c>
      <c r="AJ24" s="6">
        <v>43857</v>
      </c>
      <c r="AK24" s="324"/>
      <c r="AL24" s="6">
        <v>43857</v>
      </c>
      <c r="AM24" s="339">
        <v>1.1111</v>
      </c>
      <c r="AN24" s="6">
        <v>43857</v>
      </c>
      <c r="AO24" s="324"/>
      <c r="AP24" s="6">
        <v>43857</v>
      </c>
      <c r="AQ24" s="32">
        <v>8973.25</v>
      </c>
      <c r="AR24" s="6">
        <v>43857</v>
      </c>
      <c r="AS24" s="324"/>
      <c r="AT24" s="6">
        <v>43857</v>
      </c>
      <c r="AU24" s="339">
        <v>0.75865000000000005</v>
      </c>
      <c r="AV24" s="6">
        <v>43857</v>
      </c>
      <c r="AW24" s="366"/>
    </row>
    <row r="25" spans="2:49" x14ac:dyDescent="0.3">
      <c r="B25" s="6">
        <v>43858</v>
      </c>
      <c r="C25" s="32">
        <v>53.48</v>
      </c>
      <c r="D25" s="6">
        <v>43858</v>
      </c>
      <c r="E25" s="324">
        <v>53.33</v>
      </c>
      <c r="F25" s="6">
        <v>43858</v>
      </c>
      <c r="G25" s="32">
        <v>1581.7</v>
      </c>
      <c r="H25" s="6">
        <v>43858</v>
      </c>
      <c r="I25" s="324">
        <v>1587.1</v>
      </c>
      <c r="J25" s="6">
        <v>43858</v>
      </c>
      <c r="K25" s="334">
        <v>2.5870000000000002</v>
      </c>
      <c r="L25" s="6">
        <v>43858</v>
      </c>
      <c r="M25" s="349">
        <v>2.5935000000000001</v>
      </c>
      <c r="N25" s="6">
        <v>43858</v>
      </c>
      <c r="O25" s="172">
        <v>2.0059999999999998</v>
      </c>
      <c r="P25" s="6">
        <v>43858</v>
      </c>
      <c r="Q25" s="360">
        <v>2.073</v>
      </c>
      <c r="R25" s="6">
        <v>43858</v>
      </c>
      <c r="S25" s="334">
        <v>0.67710000000000004</v>
      </c>
      <c r="T25" s="6">
        <v>43858</v>
      </c>
      <c r="U25" s="324"/>
      <c r="V25" s="6">
        <v>43858</v>
      </c>
      <c r="W25" s="32">
        <v>3278.6</v>
      </c>
      <c r="X25" s="6">
        <v>43858</v>
      </c>
      <c r="Y25" s="324"/>
      <c r="Z25" s="6">
        <v>43858</v>
      </c>
      <c r="AA25" s="32"/>
      <c r="AB25" s="6">
        <v>43858</v>
      </c>
      <c r="AC25" s="324"/>
      <c r="AD25" s="6">
        <v>43858</v>
      </c>
      <c r="AE25" s="32">
        <v>9231.5</v>
      </c>
      <c r="AF25" s="6">
        <v>43858</v>
      </c>
      <c r="AG25" s="324"/>
      <c r="AH25" s="6">
        <v>43858</v>
      </c>
      <c r="AI25" s="334">
        <v>1.3062</v>
      </c>
      <c r="AJ25" s="6">
        <v>43858</v>
      </c>
      <c r="AK25" s="324"/>
      <c r="AL25" s="6">
        <v>43858</v>
      </c>
      <c r="AM25" s="339">
        <v>1.1111</v>
      </c>
      <c r="AN25" s="6">
        <v>43858</v>
      </c>
      <c r="AO25" s="324"/>
      <c r="AP25" s="6">
        <v>43858</v>
      </c>
      <c r="AQ25" s="32">
        <v>9124</v>
      </c>
      <c r="AR25" s="6">
        <v>43858</v>
      </c>
      <c r="AS25" s="324"/>
      <c r="AT25" s="6">
        <v>43858</v>
      </c>
      <c r="AU25" s="339">
        <v>0.75929999999999997</v>
      </c>
      <c r="AV25" s="6">
        <v>43858</v>
      </c>
      <c r="AW25" s="366"/>
    </row>
    <row r="26" spans="2:49" x14ac:dyDescent="0.3">
      <c r="B26" s="6">
        <v>43859</v>
      </c>
      <c r="C26" s="32">
        <v>53.42</v>
      </c>
      <c r="D26" s="6">
        <v>43859</v>
      </c>
      <c r="E26" s="324">
        <v>53.31</v>
      </c>
      <c r="F26" s="6">
        <v>43859</v>
      </c>
      <c r="G26" s="32">
        <v>1582</v>
      </c>
      <c r="H26" s="6">
        <v>43859</v>
      </c>
      <c r="I26" s="324">
        <v>1587.9</v>
      </c>
      <c r="J26" s="6">
        <v>43859</v>
      </c>
      <c r="K26" s="334">
        <v>2.5609999999999999</v>
      </c>
      <c r="L26" s="6">
        <v>43859</v>
      </c>
      <c r="M26" s="349">
        <v>2.5680000000000001</v>
      </c>
      <c r="N26" s="6">
        <v>43859</v>
      </c>
      <c r="O26" s="172">
        <v>1.9710000000000001</v>
      </c>
      <c r="P26" s="6">
        <v>43859</v>
      </c>
      <c r="Q26" s="360">
        <v>2.0379999999999998</v>
      </c>
      <c r="R26" s="6">
        <v>43859</v>
      </c>
      <c r="S26" s="334">
        <v>0.67800000000000005</v>
      </c>
      <c r="T26" s="6">
        <v>43859</v>
      </c>
      <c r="U26" s="324"/>
      <c r="V26" s="6">
        <v>43859</v>
      </c>
      <c r="W26" s="32">
        <v>3272.7</v>
      </c>
      <c r="X26" s="6">
        <v>43859</v>
      </c>
      <c r="Y26" s="324"/>
      <c r="Z26" s="6">
        <v>43859</v>
      </c>
      <c r="AA26" s="32"/>
      <c r="AB26" s="6">
        <v>43859</v>
      </c>
      <c r="AC26" s="324"/>
      <c r="AD26" s="6">
        <v>43859</v>
      </c>
      <c r="AE26" s="32">
        <v>9238.5</v>
      </c>
      <c r="AF26" s="6">
        <v>43859</v>
      </c>
      <c r="AG26" s="324"/>
      <c r="AH26" s="6">
        <v>43859</v>
      </c>
      <c r="AI26" s="334">
        <v>1.3078000000000001</v>
      </c>
      <c r="AJ26" s="6">
        <v>43859</v>
      </c>
      <c r="AK26" s="324"/>
      <c r="AL26" s="6">
        <v>43859</v>
      </c>
      <c r="AM26" s="339">
        <v>1.1113</v>
      </c>
      <c r="AN26" s="6">
        <v>43859</v>
      </c>
      <c r="AO26" s="324"/>
      <c r="AP26" s="6">
        <v>43859</v>
      </c>
      <c r="AQ26" s="32">
        <v>9117.75</v>
      </c>
      <c r="AR26" s="6">
        <v>43859</v>
      </c>
      <c r="AS26" s="324"/>
      <c r="AT26" s="6">
        <v>43859</v>
      </c>
      <c r="AU26" s="339">
        <v>0.75805</v>
      </c>
      <c r="AV26" s="6">
        <v>43859</v>
      </c>
      <c r="AW26" s="366"/>
    </row>
    <row r="27" spans="2:49" x14ac:dyDescent="0.3">
      <c r="B27" s="6">
        <v>43860</v>
      </c>
      <c r="C27" s="32">
        <v>52.27</v>
      </c>
      <c r="D27" s="6">
        <v>43860</v>
      </c>
      <c r="E27" s="324">
        <v>52.23</v>
      </c>
      <c r="F27" s="6">
        <v>43860</v>
      </c>
      <c r="G27" s="32">
        <v>1595.1</v>
      </c>
      <c r="H27" s="6">
        <v>43860</v>
      </c>
      <c r="I27" s="324">
        <v>1600.8</v>
      </c>
      <c r="J27" s="6">
        <v>43860</v>
      </c>
      <c r="K27" s="334">
        <v>2.5305</v>
      </c>
      <c r="L27" s="6">
        <v>43860</v>
      </c>
      <c r="M27" s="349">
        <v>2.5375000000000001</v>
      </c>
      <c r="N27" s="6">
        <v>43860</v>
      </c>
      <c r="O27" s="172">
        <v>1.9330000000000001</v>
      </c>
      <c r="P27" s="6">
        <v>43860</v>
      </c>
      <c r="Q27" s="360">
        <v>2.0019999999999998</v>
      </c>
      <c r="R27" s="6">
        <v>43860</v>
      </c>
      <c r="S27" s="334">
        <v>0.67269999999999996</v>
      </c>
      <c r="T27" s="6">
        <v>43860</v>
      </c>
      <c r="U27" s="324"/>
      <c r="V27" s="6">
        <v>43860</v>
      </c>
      <c r="W27" s="32">
        <v>3289.9</v>
      </c>
      <c r="X27" s="6">
        <v>43860</v>
      </c>
      <c r="Y27" s="324"/>
      <c r="Z27" s="6">
        <v>43860</v>
      </c>
      <c r="AA27" s="32"/>
      <c r="AB27" s="6">
        <v>43860</v>
      </c>
      <c r="AC27" s="324"/>
      <c r="AD27" s="6">
        <v>43860</v>
      </c>
      <c r="AE27" s="32">
        <v>9258.5</v>
      </c>
      <c r="AF27" s="6">
        <v>43860</v>
      </c>
      <c r="AG27" s="324"/>
      <c r="AH27" s="6">
        <v>43860</v>
      </c>
      <c r="AI27" s="334">
        <v>1.3129999999999999</v>
      </c>
      <c r="AJ27" s="6">
        <v>43860</v>
      </c>
      <c r="AK27" s="324"/>
      <c r="AL27" s="6">
        <v>43860</v>
      </c>
      <c r="AM27" s="339">
        <v>1.1120000000000001</v>
      </c>
      <c r="AN27" s="6">
        <v>43860</v>
      </c>
      <c r="AO27" s="324"/>
      <c r="AP27" s="6">
        <v>43860</v>
      </c>
      <c r="AQ27" s="32">
        <v>9234.75</v>
      </c>
      <c r="AR27" s="6">
        <v>43860</v>
      </c>
      <c r="AS27" s="324"/>
      <c r="AT27" s="6">
        <v>43860</v>
      </c>
      <c r="AU27" s="339">
        <v>0.75660000000000005</v>
      </c>
      <c r="AV27" s="6">
        <v>43860</v>
      </c>
      <c r="AW27" s="366"/>
    </row>
    <row r="28" spans="2:49" x14ac:dyDescent="0.3">
      <c r="B28" s="6">
        <v>43861</v>
      </c>
      <c r="C28" s="32">
        <v>51.77</v>
      </c>
      <c r="D28" s="6">
        <v>43861</v>
      </c>
      <c r="E28" s="324">
        <v>51.8</v>
      </c>
      <c r="F28" s="6">
        <v>43861</v>
      </c>
      <c r="G28" s="32">
        <v>1593.8</v>
      </c>
      <c r="H28" s="6">
        <v>43861</v>
      </c>
      <c r="I28" s="324">
        <v>1599.4</v>
      </c>
      <c r="J28" s="6">
        <v>43861</v>
      </c>
      <c r="K28" s="334">
        <v>2.5230000000000001</v>
      </c>
      <c r="L28" s="6">
        <v>43861</v>
      </c>
      <c r="M28" s="349">
        <v>2.5299999999999998</v>
      </c>
      <c r="N28" s="6">
        <v>43861</v>
      </c>
      <c r="O28" s="172">
        <v>1.946</v>
      </c>
      <c r="P28" s="6">
        <v>43861</v>
      </c>
      <c r="Q28" s="360">
        <v>2.0150000000000001</v>
      </c>
      <c r="R28" s="6">
        <v>43861</v>
      </c>
      <c r="S28" s="334">
        <v>0.67159999999999997</v>
      </c>
      <c r="T28" s="6">
        <v>43861</v>
      </c>
      <c r="U28" s="324"/>
      <c r="V28" s="6">
        <v>43861</v>
      </c>
      <c r="W28" s="32">
        <v>3223.5</v>
      </c>
      <c r="X28" s="6">
        <v>43861</v>
      </c>
      <c r="Y28" s="324"/>
      <c r="Z28" s="6">
        <v>43861</v>
      </c>
      <c r="AA28" s="32"/>
      <c r="AB28" s="6">
        <v>43861</v>
      </c>
      <c r="AC28" s="324"/>
      <c r="AD28" s="6">
        <v>43861</v>
      </c>
      <c r="AE28" s="32">
        <v>9294</v>
      </c>
      <c r="AF28" s="6">
        <v>43861</v>
      </c>
      <c r="AG28" s="324"/>
      <c r="AH28" s="6">
        <v>43861</v>
      </c>
      <c r="AI28" s="334">
        <v>1.3249</v>
      </c>
      <c r="AJ28" s="6">
        <v>43861</v>
      </c>
      <c r="AK28" s="324"/>
      <c r="AL28" s="6">
        <v>43861</v>
      </c>
      <c r="AM28" s="339">
        <v>1.1178999999999999</v>
      </c>
      <c r="AN28" s="6">
        <v>43861</v>
      </c>
      <c r="AO28" s="324"/>
      <c r="AP28" s="6">
        <v>43861</v>
      </c>
      <c r="AQ28" s="32">
        <v>9014.5</v>
      </c>
      <c r="AR28" s="6">
        <v>43861</v>
      </c>
      <c r="AS28" s="324"/>
      <c r="AT28" s="6">
        <v>43861</v>
      </c>
      <c r="AU28" s="339">
        <v>0.75580000000000003</v>
      </c>
      <c r="AV28" s="6">
        <v>43861</v>
      </c>
      <c r="AW28" s="366"/>
    </row>
    <row r="29" spans="2:49" x14ac:dyDescent="0.3">
      <c r="B29" s="6">
        <v>43864</v>
      </c>
      <c r="C29" s="32">
        <v>50.45</v>
      </c>
      <c r="D29" s="6">
        <v>43864</v>
      </c>
      <c r="E29" s="324">
        <v>50.58</v>
      </c>
      <c r="F29" s="6">
        <v>43864</v>
      </c>
      <c r="G29" s="32">
        <v>1588.3</v>
      </c>
      <c r="H29" s="6">
        <v>43864</v>
      </c>
      <c r="I29" s="324">
        <v>1593.8</v>
      </c>
      <c r="J29" s="6">
        <v>43864</v>
      </c>
      <c r="K29" s="334">
        <v>2.5135000000000001</v>
      </c>
      <c r="L29" s="6">
        <v>43864</v>
      </c>
      <c r="M29" s="349">
        <v>2.5205000000000002</v>
      </c>
      <c r="N29" s="6">
        <v>43864</v>
      </c>
      <c r="O29" s="172">
        <v>1.9179999999999999</v>
      </c>
      <c r="P29" s="6">
        <v>43864</v>
      </c>
      <c r="Q29" s="360">
        <v>1.984</v>
      </c>
      <c r="R29" s="6">
        <v>43864</v>
      </c>
      <c r="S29" s="334">
        <v>0.67059999999999997</v>
      </c>
      <c r="T29" s="6">
        <v>43864</v>
      </c>
      <c r="U29" s="324"/>
      <c r="V29" s="6">
        <v>43864</v>
      </c>
      <c r="W29" s="32">
        <v>3245.4</v>
      </c>
      <c r="X29" s="6">
        <v>43864</v>
      </c>
      <c r="Y29" s="324"/>
      <c r="Z29" s="6">
        <v>43864</v>
      </c>
      <c r="AA29" s="32"/>
      <c r="AB29" s="6">
        <v>43864</v>
      </c>
      <c r="AC29" s="324"/>
      <c r="AD29" s="6">
        <v>43864</v>
      </c>
      <c r="AE29" s="32">
        <v>9267</v>
      </c>
      <c r="AF29" s="6">
        <v>43864</v>
      </c>
      <c r="AG29" s="324"/>
      <c r="AH29" s="6">
        <v>43864</v>
      </c>
      <c r="AI29" s="334">
        <v>1.3044</v>
      </c>
      <c r="AJ29" s="6">
        <v>43864</v>
      </c>
      <c r="AK29" s="324"/>
      <c r="AL29" s="6">
        <v>43864</v>
      </c>
      <c r="AM29" s="339">
        <v>1.1153500000000001</v>
      </c>
      <c r="AN29" s="6">
        <v>43864</v>
      </c>
      <c r="AO29" s="324"/>
      <c r="AP29" s="6">
        <v>43864</v>
      </c>
      <c r="AQ29" s="32">
        <v>9132</v>
      </c>
      <c r="AR29" s="6">
        <v>43864</v>
      </c>
      <c r="AS29" s="324"/>
      <c r="AT29" s="6">
        <v>43864</v>
      </c>
      <c r="AU29" s="339">
        <v>0.75214999999999999</v>
      </c>
      <c r="AV29" s="6">
        <v>43864</v>
      </c>
      <c r="AW29" s="366"/>
    </row>
    <row r="30" spans="2:49" x14ac:dyDescent="0.3">
      <c r="B30" s="6">
        <v>43865</v>
      </c>
      <c r="C30" s="32">
        <v>50.01</v>
      </c>
      <c r="D30" s="6">
        <v>43865</v>
      </c>
      <c r="E30" s="324">
        <v>50.19</v>
      </c>
      <c r="F30" s="6">
        <v>43865</v>
      </c>
      <c r="G30" s="32">
        <v>1561.4</v>
      </c>
      <c r="H30" s="6">
        <v>43865</v>
      </c>
      <c r="I30" s="324">
        <v>1567</v>
      </c>
      <c r="J30" s="6">
        <v>43865</v>
      </c>
      <c r="K30" s="334">
        <v>2.5489999999999999</v>
      </c>
      <c r="L30" s="6">
        <v>43865</v>
      </c>
      <c r="M30" s="349">
        <v>2.5569999999999999</v>
      </c>
      <c r="N30" s="6">
        <v>43865</v>
      </c>
      <c r="O30" s="172">
        <v>1.952</v>
      </c>
      <c r="P30" s="6">
        <v>43865</v>
      </c>
      <c r="Q30" s="360">
        <v>2.0150000000000001</v>
      </c>
      <c r="R30" s="6">
        <v>43865</v>
      </c>
      <c r="S30" s="334">
        <v>0.67549999999999999</v>
      </c>
      <c r="T30" s="6">
        <v>43865</v>
      </c>
      <c r="U30" s="324"/>
      <c r="V30" s="6">
        <v>43865</v>
      </c>
      <c r="W30" s="32">
        <v>3299.7</v>
      </c>
      <c r="X30" s="6">
        <v>43865</v>
      </c>
      <c r="Y30" s="324"/>
      <c r="Z30" s="6">
        <v>43865</v>
      </c>
      <c r="AA30" s="32"/>
      <c r="AB30" s="6">
        <v>43865</v>
      </c>
      <c r="AC30" s="324"/>
      <c r="AD30" s="6">
        <v>43865</v>
      </c>
      <c r="AE30" s="32">
        <v>9196.5</v>
      </c>
      <c r="AF30" s="6">
        <v>43865</v>
      </c>
      <c r="AG30" s="324"/>
      <c r="AH30" s="6">
        <v>43865</v>
      </c>
      <c r="AI30" s="334">
        <v>1.3083</v>
      </c>
      <c r="AJ30" s="6">
        <v>43865</v>
      </c>
      <c r="AK30" s="324"/>
      <c r="AL30" s="6">
        <v>43865</v>
      </c>
      <c r="AM30" s="339">
        <v>1.1131</v>
      </c>
      <c r="AN30" s="6">
        <v>43865</v>
      </c>
      <c r="AO30" s="324"/>
      <c r="AP30" s="6">
        <v>43865</v>
      </c>
      <c r="AQ30" s="32">
        <v>9374</v>
      </c>
      <c r="AR30" s="6">
        <v>43865</v>
      </c>
      <c r="AS30" s="324"/>
      <c r="AT30" s="6">
        <v>43865</v>
      </c>
      <c r="AU30" s="339">
        <v>0.75270000000000004</v>
      </c>
      <c r="AV30" s="6">
        <v>43865</v>
      </c>
      <c r="AW30" s="366"/>
    </row>
    <row r="31" spans="2:49" x14ac:dyDescent="0.3">
      <c r="B31" s="6">
        <v>43866</v>
      </c>
      <c r="C31" s="32">
        <v>51.13</v>
      </c>
      <c r="D31" s="6">
        <v>43866</v>
      </c>
      <c r="E31" s="324">
        <v>51.31</v>
      </c>
      <c r="F31" s="6">
        <v>43866</v>
      </c>
      <c r="G31" s="32">
        <v>1568.7</v>
      </c>
      <c r="H31" s="6">
        <v>43866</v>
      </c>
      <c r="I31" s="324">
        <v>1574.3</v>
      </c>
      <c r="J31" s="6">
        <v>43866</v>
      </c>
      <c r="K31" s="334">
        <v>2.5819999999999999</v>
      </c>
      <c r="L31" s="6">
        <v>43866</v>
      </c>
      <c r="M31" s="349">
        <v>2.589</v>
      </c>
      <c r="N31" s="6">
        <v>43866</v>
      </c>
      <c r="O31" s="172">
        <v>1.9370000000000001</v>
      </c>
      <c r="P31" s="6">
        <v>43866</v>
      </c>
      <c r="Q31" s="360">
        <v>1.9970000000000001</v>
      </c>
      <c r="R31" s="6">
        <v>43866</v>
      </c>
      <c r="S31" s="334">
        <v>0.67620000000000002</v>
      </c>
      <c r="T31" s="6">
        <v>43866</v>
      </c>
      <c r="U31" s="324"/>
      <c r="V31" s="6">
        <v>43866</v>
      </c>
      <c r="W31" s="32">
        <v>3335.3</v>
      </c>
      <c r="X31" s="6">
        <v>43866</v>
      </c>
      <c r="Y31" s="324"/>
      <c r="Z31" s="6">
        <v>43866</v>
      </c>
      <c r="AA31" s="32"/>
      <c r="AB31" s="6">
        <v>43866</v>
      </c>
      <c r="AC31" s="324"/>
      <c r="AD31" s="6">
        <v>43866</v>
      </c>
      <c r="AE31" s="32">
        <v>9168</v>
      </c>
      <c r="AF31" s="6">
        <v>43866</v>
      </c>
      <c r="AG31" s="324"/>
      <c r="AH31" s="6">
        <v>43866</v>
      </c>
      <c r="AI31" s="334">
        <v>1.3032999999999999</v>
      </c>
      <c r="AJ31" s="6">
        <v>43866</v>
      </c>
      <c r="AK31" s="324"/>
      <c r="AL31" s="6">
        <v>43866</v>
      </c>
      <c r="AM31" s="339">
        <v>1.1083499999999999</v>
      </c>
      <c r="AN31" s="6">
        <v>43866</v>
      </c>
      <c r="AO31" s="324"/>
      <c r="AP31" s="6">
        <v>43866</v>
      </c>
      <c r="AQ31" s="32">
        <v>9401</v>
      </c>
      <c r="AR31" s="6">
        <v>43866</v>
      </c>
      <c r="AS31" s="324"/>
      <c r="AT31" s="6">
        <v>43866</v>
      </c>
      <c r="AU31" s="339">
        <v>0.75219999999999998</v>
      </c>
      <c r="AV31" s="6">
        <v>43866</v>
      </c>
      <c r="AW31" s="366"/>
    </row>
    <row r="32" spans="2:49" x14ac:dyDescent="0.3">
      <c r="B32" s="6">
        <v>43867</v>
      </c>
      <c r="C32" s="32">
        <v>51.37</v>
      </c>
      <c r="D32" s="6">
        <v>43867</v>
      </c>
      <c r="E32" s="324">
        <v>51.58</v>
      </c>
      <c r="F32" s="6">
        <v>43867</v>
      </c>
      <c r="G32" s="32">
        <v>1575.8</v>
      </c>
      <c r="H32" s="6">
        <v>43867</v>
      </c>
      <c r="I32" s="324">
        <v>1581.4</v>
      </c>
      <c r="J32" s="6">
        <v>43867</v>
      </c>
      <c r="K32" s="334">
        <v>2.6004999999999998</v>
      </c>
      <c r="L32" s="6">
        <v>43867</v>
      </c>
      <c r="M32" s="349">
        <v>2.6080000000000001</v>
      </c>
      <c r="N32" s="6">
        <v>43867</v>
      </c>
      <c r="O32" s="172">
        <v>1.94</v>
      </c>
      <c r="P32" s="6">
        <v>43867</v>
      </c>
      <c r="Q32" s="360">
        <v>2.0009999999999999</v>
      </c>
      <c r="R32" s="6">
        <v>43867</v>
      </c>
      <c r="S32" s="334">
        <v>0.67459999999999998</v>
      </c>
      <c r="T32" s="6">
        <v>43867</v>
      </c>
      <c r="U32" s="324"/>
      <c r="V32" s="6">
        <v>43867</v>
      </c>
      <c r="W32" s="32">
        <v>3345.6</v>
      </c>
      <c r="X32" s="6">
        <v>43867</v>
      </c>
      <c r="Y32" s="324"/>
      <c r="Z32" s="6">
        <v>43867</v>
      </c>
      <c r="AA32" s="32"/>
      <c r="AB32" s="6">
        <v>43867</v>
      </c>
      <c r="AC32" s="324"/>
      <c r="AD32" s="6">
        <v>43867</v>
      </c>
      <c r="AE32" s="32">
        <v>9154.5</v>
      </c>
      <c r="AF32" s="6">
        <v>43867</v>
      </c>
      <c r="AG32" s="324"/>
      <c r="AH32" s="6">
        <v>43867</v>
      </c>
      <c r="AI32" s="334">
        <v>1.2967</v>
      </c>
      <c r="AJ32" s="6">
        <v>43867</v>
      </c>
      <c r="AK32" s="324"/>
      <c r="AL32" s="6">
        <v>43867</v>
      </c>
      <c r="AM32" s="339">
        <v>1.10615</v>
      </c>
      <c r="AN32" s="6">
        <v>43867</v>
      </c>
      <c r="AO32" s="324"/>
      <c r="AP32" s="6">
        <v>43867</v>
      </c>
      <c r="AQ32" s="32">
        <v>9475.25</v>
      </c>
      <c r="AR32" s="6">
        <v>43867</v>
      </c>
      <c r="AS32" s="324"/>
      <c r="AT32" s="6">
        <v>43867</v>
      </c>
      <c r="AU32" s="339">
        <v>0.75224999999999997</v>
      </c>
      <c r="AV32" s="6">
        <v>43867</v>
      </c>
      <c r="AW32" s="366"/>
    </row>
    <row r="33" spans="2:49" x14ac:dyDescent="0.3">
      <c r="B33" s="6">
        <v>43868</v>
      </c>
      <c r="C33" s="32">
        <v>50.82</v>
      </c>
      <c r="D33" s="6">
        <v>43868</v>
      </c>
      <c r="E33" s="324">
        <v>51.04</v>
      </c>
      <c r="F33" s="6">
        <v>43868</v>
      </c>
      <c r="G33" s="32">
        <v>1579.2</v>
      </c>
      <c r="H33" s="6">
        <v>43868</v>
      </c>
      <c r="I33" s="324">
        <v>1584.7</v>
      </c>
      <c r="J33" s="6">
        <v>43868</v>
      </c>
      <c r="K33" s="334">
        <v>2.5609999999999999</v>
      </c>
      <c r="L33" s="6">
        <v>43868</v>
      </c>
      <c r="M33" s="349">
        <v>2.5695000000000001</v>
      </c>
      <c r="N33" s="6">
        <v>43868</v>
      </c>
      <c r="O33" s="172">
        <v>1.9510000000000001</v>
      </c>
      <c r="P33" s="6">
        <v>43868</v>
      </c>
      <c r="Q33" s="360">
        <v>2.0150000000000001</v>
      </c>
      <c r="R33" s="6">
        <v>43868</v>
      </c>
      <c r="S33" s="334">
        <v>0.66910000000000003</v>
      </c>
      <c r="T33" s="6">
        <v>43868</v>
      </c>
      <c r="U33" s="324"/>
      <c r="V33" s="6">
        <v>43868</v>
      </c>
      <c r="W33" s="32">
        <v>3325.6</v>
      </c>
      <c r="X33" s="6">
        <v>43868</v>
      </c>
      <c r="Y33" s="324"/>
      <c r="Z33" s="6">
        <v>43868</v>
      </c>
      <c r="AA33" s="32"/>
      <c r="AB33" s="6">
        <v>43868</v>
      </c>
      <c r="AC33" s="324"/>
      <c r="AD33" s="6">
        <v>43868</v>
      </c>
      <c r="AE33" s="32">
        <v>9174</v>
      </c>
      <c r="AF33" s="6">
        <v>43868</v>
      </c>
      <c r="AG33" s="324"/>
      <c r="AH33" s="6">
        <v>43868</v>
      </c>
      <c r="AI33" s="334">
        <v>1.2928999999999999</v>
      </c>
      <c r="AJ33" s="6">
        <v>43868</v>
      </c>
      <c r="AK33" s="324"/>
      <c r="AL33" s="6">
        <v>43868</v>
      </c>
      <c r="AM33" s="339">
        <v>1.103</v>
      </c>
      <c r="AN33" s="6">
        <v>43868</v>
      </c>
      <c r="AO33" s="324"/>
      <c r="AP33" s="6">
        <v>43868</v>
      </c>
      <c r="AQ33" s="32">
        <v>9428.5</v>
      </c>
      <c r="AR33" s="6">
        <v>43868</v>
      </c>
      <c r="AS33" s="324"/>
      <c r="AT33" s="6">
        <v>43868</v>
      </c>
      <c r="AU33" s="339">
        <v>0.75170000000000003</v>
      </c>
      <c r="AV33" s="6">
        <v>43868</v>
      </c>
      <c r="AW33" s="366"/>
    </row>
    <row r="34" spans="2:49" x14ac:dyDescent="0.3">
      <c r="B34" s="6">
        <v>43871</v>
      </c>
      <c r="C34" s="32">
        <v>50.03</v>
      </c>
      <c r="D34" s="6">
        <v>43871</v>
      </c>
      <c r="E34" s="324">
        <v>50.25</v>
      </c>
      <c r="F34" s="6">
        <v>43871</v>
      </c>
      <c r="G34" s="32">
        <v>1585.4</v>
      </c>
      <c r="H34" s="6">
        <v>43871</v>
      </c>
      <c r="I34" s="324">
        <v>1590.7</v>
      </c>
      <c r="J34" s="6">
        <v>43871</v>
      </c>
      <c r="K34" s="334">
        <v>2.5579999999999998</v>
      </c>
      <c r="L34" s="6">
        <v>43871</v>
      </c>
      <c r="M34" s="349">
        <v>2.5659999999999998</v>
      </c>
      <c r="N34" s="6">
        <v>43871</v>
      </c>
      <c r="O34" s="172">
        <v>1.869</v>
      </c>
      <c r="P34" s="6">
        <v>43871</v>
      </c>
      <c r="Q34" s="360">
        <v>1.9370000000000001</v>
      </c>
      <c r="R34" s="6">
        <v>43871</v>
      </c>
      <c r="S34" s="334">
        <v>0.66930000000000001</v>
      </c>
      <c r="T34" s="6">
        <v>43871</v>
      </c>
      <c r="U34" s="324"/>
      <c r="V34" s="6">
        <v>43871</v>
      </c>
      <c r="W34" s="32">
        <v>3353</v>
      </c>
      <c r="X34" s="6">
        <v>43871</v>
      </c>
      <c r="Y34" s="324"/>
      <c r="Z34" s="6">
        <v>43871</v>
      </c>
      <c r="AA34" s="32"/>
      <c r="AB34" s="6">
        <v>43871</v>
      </c>
      <c r="AC34" s="324"/>
      <c r="AD34" s="6">
        <v>43871</v>
      </c>
      <c r="AE34" s="32">
        <v>9177</v>
      </c>
      <c r="AF34" s="6">
        <v>43871</v>
      </c>
      <c r="AG34" s="324"/>
      <c r="AH34" s="6">
        <v>43871</v>
      </c>
      <c r="AI34" s="334">
        <v>1.2959000000000001</v>
      </c>
      <c r="AJ34" s="6">
        <v>43871</v>
      </c>
      <c r="AK34" s="324"/>
      <c r="AL34" s="6">
        <v>43871</v>
      </c>
      <c r="AM34" s="339">
        <v>1.0996999999999999</v>
      </c>
      <c r="AN34" s="6">
        <v>43871</v>
      </c>
      <c r="AO34" s="324"/>
      <c r="AP34" s="6">
        <v>43871</v>
      </c>
      <c r="AQ34" s="32">
        <v>9546</v>
      </c>
      <c r="AR34" s="6">
        <v>43871</v>
      </c>
      <c r="AS34" s="324"/>
      <c r="AT34" s="6">
        <v>43871</v>
      </c>
      <c r="AU34" s="339">
        <v>0.75080000000000002</v>
      </c>
      <c r="AV34" s="6">
        <v>43871</v>
      </c>
      <c r="AW34" s="366"/>
    </row>
    <row r="35" spans="2:49" x14ac:dyDescent="0.3">
      <c r="B35" s="6">
        <v>43872</v>
      </c>
      <c r="C35" s="32">
        <v>50.45</v>
      </c>
      <c r="D35" s="6">
        <v>43872</v>
      </c>
      <c r="E35" s="324">
        <v>50.68</v>
      </c>
      <c r="F35" s="6">
        <v>43872</v>
      </c>
      <c r="G35" s="32">
        <v>1575.9</v>
      </c>
      <c r="H35" s="6">
        <v>43872</v>
      </c>
      <c r="I35" s="324">
        <v>1581.2</v>
      </c>
      <c r="J35" s="6">
        <v>43872</v>
      </c>
      <c r="K35" s="334">
        <v>2.5910000000000002</v>
      </c>
      <c r="L35" s="6">
        <v>43872</v>
      </c>
      <c r="M35" s="349">
        <v>2.5990000000000002</v>
      </c>
      <c r="N35" s="6">
        <v>43872</v>
      </c>
      <c r="O35" s="172">
        <v>1.8819999999999999</v>
      </c>
      <c r="P35" s="6">
        <v>43872</v>
      </c>
      <c r="Q35" s="360">
        <v>1.952</v>
      </c>
      <c r="R35" s="6">
        <v>43872</v>
      </c>
      <c r="S35" s="334">
        <v>0.67300000000000004</v>
      </c>
      <c r="T35" s="6">
        <v>43872</v>
      </c>
      <c r="U35" s="324"/>
      <c r="V35" s="6">
        <v>43872</v>
      </c>
      <c r="W35" s="32">
        <v>3357.7</v>
      </c>
      <c r="X35" s="6">
        <v>43872</v>
      </c>
      <c r="Y35" s="324"/>
      <c r="Z35" s="6">
        <v>43872</v>
      </c>
      <c r="AA35" s="32"/>
      <c r="AB35" s="6">
        <v>43872</v>
      </c>
      <c r="AC35" s="324"/>
      <c r="AD35" s="6">
        <v>43872</v>
      </c>
      <c r="AE35" s="32">
        <v>9173</v>
      </c>
      <c r="AF35" s="6">
        <v>43872</v>
      </c>
      <c r="AG35" s="324"/>
      <c r="AH35" s="6">
        <v>43872</v>
      </c>
      <c r="AI35" s="334">
        <v>1.3006</v>
      </c>
      <c r="AJ35" s="6">
        <v>43872</v>
      </c>
      <c r="AK35" s="324"/>
      <c r="AL35" s="6">
        <v>43872</v>
      </c>
      <c r="AM35" s="339">
        <v>1.1004499999999999</v>
      </c>
      <c r="AN35" s="6">
        <v>43872</v>
      </c>
      <c r="AO35" s="324"/>
      <c r="AP35" s="6">
        <v>43872</v>
      </c>
      <c r="AQ35" s="32">
        <v>9546.75</v>
      </c>
      <c r="AR35" s="6">
        <v>43872</v>
      </c>
      <c r="AS35" s="324"/>
      <c r="AT35" s="6">
        <v>43872</v>
      </c>
      <c r="AU35" s="339">
        <v>0.75224999999999997</v>
      </c>
      <c r="AV35" s="6">
        <v>43872</v>
      </c>
      <c r="AW35" s="366"/>
    </row>
    <row r="36" spans="2:49" x14ac:dyDescent="0.3">
      <c r="B36" s="6">
        <v>43873</v>
      </c>
      <c r="C36" s="32">
        <v>51.68</v>
      </c>
      <c r="D36" s="6">
        <v>43873</v>
      </c>
      <c r="E36" s="324">
        <v>51.91</v>
      </c>
      <c r="F36" s="6">
        <v>43873</v>
      </c>
      <c r="G36" s="32">
        <v>1577.3</v>
      </c>
      <c r="H36" s="6">
        <v>43873</v>
      </c>
      <c r="I36" s="324">
        <v>1582.5</v>
      </c>
      <c r="J36" s="6">
        <v>43873</v>
      </c>
      <c r="K36" s="334">
        <v>2.6080000000000001</v>
      </c>
      <c r="L36" s="6">
        <v>43873</v>
      </c>
      <c r="M36" s="349">
        <v>2.6154999999999999</v>
      </c>
      <c r="N36" s="6">
        <v>43873</v>
      </c>
      <c r="O36" s="172">
        <v>1.929</v>
      </c>
      <c r="P36" s="6">
        <v>43873</v>
      </c>
      <c r="Q36" s="360">
        <v>1.9990000000000001</v>
      </c>
      <c r="R36" s="6">
        <v>43873</v>
      </c>
      <c r="S36" s="334">
        <v>0.67490000000000006</v>
      </c>
      <c r="T36" s="6">
        <v>43873</v>
      </c>
      <c r="U36" s="324"/>
      <c r="V36" s="6">
        <v>43873</v>
      </c>
      <c r="W36" s="32">
        <v>3380.9</v>
      </c>
      <c r="X36" s="6">
        <v>43873</v>
      </c>
      <c r="Y36" s="324"/>
      <c r="Z36" s="6">
        <v>43873</v>
      </c>
      <c r="AA36" s="32"/>
      <c r="AB36" s="6">
        <v>43873</v>
      </c>
      <c r="AC36" s="324"/>
      <c r="AD36" s="6">
        <v>43873</v>
      </c>
      <c r="AE36" s="32">
        <v>9145</v>
      </c>
      <c r="AF36" s="6">
        <v>43873</v>
      </c>
      <c r="AG36" s="324"/>
      <c r="AH36" s="6">
        <v>43873</v>
      </c>
      <c r="AI36" s="334">
        <v>1.3001</v>
      </c>
      <c r="AJ36" s="6">
        <v>43873</v>
      </c>
      <c r="AK36" s="324"/>
      <c r="AL36" s="6">
        <v>43873</v>
      </c>
      <c r="AM36" s="339">
        <v>1.0948500000000001</v>
      </c>
      <c r="AN36" s="6">
        <v>43873</v>
      </c>
      <c r="AO36" s="324"/>
      <c r="AP36" s="6">
        <v>43873</v>
      </c>
      <c r="AQ36" s="32">
        <v>9646</v>
      </c>
      <c r="AR36" s="6">
        <v>43873</v>
      </c>
      <c r="AS36" s="324"/>
      <c r="AT36" s="6">
        <v>43873</v>
      </c>
      <c r="AU36" s="339">
        <v>0.754</v>
      </c>
      <c r="AV36" s="6">
        <v>43873</v>
      </c>
      <c r="AW36" s="366"/>
    </row>
    <row r="37" spans="2:49" x14ac:dyDescent="0.3">
      <c r="B37" s="6">
        <v>43874</v>
      </c>
      <c r="C37" s="32">
        <v>51.93</v>
      </c>
      <c r="D37" s="6">
        <v>43874</v>
      </c>
      <c r="E37" s="324">
        <v>52.15</v>
      </c>
      <c r="F37" s="6">
        <v>43874</v>
      </c>
      <c r="G37" s="32">
        <v>1584.5</v>
      </c>
      <c r="H37" s="6">
        <v>43874</v>
      </c>
      <c r="I37" s="324">
        <v>1589.6</v>
      </c>
      <c r="J37" s="6">
        <v>43874</v>
      </c>
      <c r="K37" s="334">
        <v>2.62</v>
      </c>
      <c r="L37" s="6">
        <v>43874</v>
      </c>
      <c r="M37" s="349">
        <v>2.6274999999999999</v>
      </c>
      <c r="N37" s="6">
        <v>43874</v>
      </c>
      <c r="O37" s="172">
        <v>1.913</v>
      </c>
      <c r="P37" s="6">
        <v>43874</v>
      </c>
      <c r="Q37" s="360">
        <v>1.982</v>
      </c>
      <c r="R37" s="6">
        <v>43874</v>
      </c>
      <c r="S37" s="334">
        <v>0.67390000000000005</v>
      </c>
      <c r="T37" s="6">
        <v>43874</v>
      </c>
      <c r="U37" s="324"/>
      <c r="V37" s="6">
        <v>43874</v>
      </c>
      <c r="W37" s="32">
        <v>3377.9</v>
      </c>
      <c r="X37" s="6">
        <v>43874</v>
      </c>
      <c r="Y37" s="324"/>
      <c r="Z37" s="6">
        <v>43874</v>
      </c>
      <c r="AA37" s="32"/>
      <c r="AB37" s="6">
        <v>43874</v>
      </c>
      <c r="AC37" s="324"/>
      <c r="AD37" s="6">
        <v>43874</v>
      </c>
      <c r="AE37" s="32">
        <v>9166</v>
      </c>
      <c r="AF37" s="6">
        <v>43874</v>
      </c>
      <c r="AG37" s="324"/>
      <c r="AH37" s="6">
        <v>43874</v>
      </c>
      <c r="AI37" s="334">
        <v>1.3095000000000001</v>
      </c>
      <c r="AJ37" s="6">
        <v>43874</v>
      </c>
      <c r="AK37" s="324"/>
      <c r="AL37" s="6">
        <v>43874</v>
      </c>
      <c r="AM37" s="339">
        <v>1.0922000000000001</v>
      </c>
      <c r="AN37" s="6">
        <v>43874</v>
      </c>
      <c r="AO37" s="324"/>
      <c r="AP37" s="6">
        <v>43874</v>
      </c>
      <c r="AQ37" s="32">
        <v>9633</v>
      </c>
      <c r="AR37" s="6">
        <v>43874</v>
      </c>
      <c r="AS37" s="324"/>
      <c r="AT37" s="6">
        <v>43874</v>
      </c>
      <c r="AU37" s="339">
        <v>0.75409999999999999</v>
      </c>
      <c r="AV37" s="6">
        <v>43874</v>
      </c>
      <c r="AW37" s="366"/>
    </row>
    <row r="38" spans="2:49" x14ac:dyDescent="0.3">
      <c r="B38" s="6">
        <v>43875</v>
      </c>
      <c r="C38" s="32">
        <v>52.6</v>
      </c>
      <c r="D38" s="6">
        <v>43875</v>
      </c>
      <c r="E38" s="324">
        <v>52.79</v>
      </c>
      <c r="F38" s="6">
        <v>43875</v>
      </c>
      <c r="G38" s="32">
        <v>1591.9</v>
      </c>
      <c r="H38" s="6">
        <v>43875</v>
      </c>
      <c r="I38" s="324">
        <v>1597.1</v>
      </c>
      <c r="J38" s="6">
        <v>43875</v>
      </c>
      <c r="K38" s="334">
        <v>2.6070000000000002</v>
      </c>
      <c r="L38" s="6">
        <v>43875</v>
      </c>
      <c r="M38" s="349">
        <v>2.6135000000000002</v>
      </c>
      <c r="N38" s="6">
        <v>43875</v>
      </c>
      <c r="O38" s="172">
        <v>1.9039999999999999</v>
      </c>
      <c r="P38" s="6">
        <v>43875</v>
      </c>
      <c r="Q38" s="360">
        <v>1.9670000000000001</v>
      </c>
      <c r="R38" s="6">
        <v>43875</v>
      </c>
      <c r="S38" s="334">
        <v>0.67249999999999999</v>
      </c>
      <c r="T38" s="6">
        <v>43875</v>
      </c>
      <c r="U38" s="324"/>
      <c r="V38" s="6">
        <v>43875</v>
      </c>
      <c r="W38" s="32">
        <v>3381.5</v>
      </c>
      <c r="X38" s="6">
        <v>43875</v>
      </c>
      <c r="Y38" s="324"/>
      <c r="Z38" s="6">
        <v>43875</v>
      </c>
      <c r="AA38" s="32"/>
      <c r="AB38" s="6">
        <v>43875</v>
      </c>
      <c r="AC38" s="324"/>
      <c r="AD38" s="6">
        <v>43875</v>
      </c>
      <c r="AE38" s="32">
        <v>9169</v>
      </c>
      <c r="AF38" s="6">
        <v>43875</v>
      </c>
      <c r="AG38" s="324"/>
      <c r="AH38" s="6">
        <v>43875</v>
      </c>
      <c r="AI38" s="334">
        <v>1.3073999999999999</v>
      </c>
      <c r="AJ38" s="6">
        <v>43875</v>
      </c>
      <c r="AK38" s="324"/>
      <c r="AL38" s="6">
        <v>43875</v>
      </c>
      <c r="AM38" s="339">
        <v>1.09185</v>
      </c>
      <c r="AN38" s="6">
        <v>43875</v>
      </c>
      <c r="AO38" s="324"/>
      <c r="AP38" s="6">
        <v>43875</v>
      </c>
      <c r="AQ38" s="32">
        <v>9652.25</v>
      </c>
      <c r="AR38" s="6">
        <v>43875</v>
      </c>
      <c r="AS38" s="324"/>
      <c r="AT38" s="6">
        <v>43875</v>
      </c>
      <c r="AU38" s="339">
        <v>0.75455000000000005</v>
      </c>
      <c r="AV38" s="6">
        <v>43875</v>
      </c>
      <c r="AW38" s="366"/>
    </row>
    <row r="39" spans="2:49" x14ac:dyDescent="0.3">
      <c r="B39" s="6">
        <v>43878</v>
      </c>
      <c r="C39" s="32">
        <v>52.6</v>
      </c>
      <c r="D39" s="6">
        <v>43878</v>
      </c>
      <c r="E39" s="324">
        <v>52.79</v>
      </c>
      <c r="F39" s="6">
        <v>43878</v>
      </c>
      <c r="G39" s="32">
        <v>1591.9</v>
      </c>
      <c r="H39" s="6">
        <v>43878</v>
      </c>
      <c r="I39" s="324">
        <v>1597.1</v>
      </c>
      <c r="J39" s="6">
        <v>43878</v>
      </c>
      <c r="K39" s="334">
        <v>2.6070000000000002</v>
      </c>
      <c r="L39" s="6">
        <v>43878</v>
      </c>
      <c r="M39" s="349">
        <v>2.6135000000000002</v>
      </c>
      <c r="N39" s="6">
        <v>43878</v>
      </c>
      <c r="O39" s="172">
        <v>1.9039999999999999</v>
      </c>
      <c r="P39" s="6">
        <v>43878</v>
      </c>
      <c r="Q39" s="360">
        <v>1.9670000000000001</v>
      </c>
      <c r="R39" s="6">
        <v>43878</v>
      </c>
      <c r="S39" s="334">
        <v>0.67249999999999999</v>
      </c>
      <c r="T39" s="6">
        <v>43878</v>
      </c>
      <c r="U39" s="324"/>
      <c r="V39" s="6">
        <v>43878</v>
      </c>
      <c r="W39" s="32">
        <v>3381.5</v>
      </c>
      <c r="X39" s="6">
        <v>43878</v>
      </c>
      <c r="Y39" s="324"/>
      <c r="Z39" s="6">
        <v>43878</v>
      </c>
      <c r="AA39" s="32"/>
      <c r="AB39" s="6">
        <v>43878</v>
      </c>
      <c r="AC39" s="324"/>
      <c r="AD39" s="6">
        <v>43878</v>
      </c>
      <c r="AE39" s="32">
        <v>9169</v>
      </c>
      <c r="AF39" s="6">
        <v>43878</v>
      </c>
      <c r="AG39" s="324"/>
      <c r="AH39" s="6">
        <v>43878</v>
      </c>
      <c r="AI39" s="334">
        <v>1.3073999999999999</v>
      </c>
      <c r="AJ39" s="6">
        <v>43878</v>
      </c>
      <c r="AK39" s="324"/>
      <c r="AL39" s="6">
        <v>43878</v>
      </c>
      <c r="AM39" s="339">
        <v>1.09185</v>
      </c>
      <c r="AN39" s="6">
        <v>43878</v>
      </c>
      <c r="AO39" s="324"/>
      <c r="AP39" s="6">
        <v>43878</v>
      </c>
      <c r="AQ39" s="32">
        <v>9652.25</v>
      </c>
      <c r="AR39" s="6">
        <v>43878</v>
      </c>
      <c r="AS39" s="324"/>
      <c r="AT39" s="6">
        <v>43878</v>
      </c>
      <c r="AU39" s="339">
        <v>0.75455000000000005</v>
      </c>
      <c r="AV39" s="6">
        <v>43878</v>
      </c>
      <c r="AW39" s="366"/>
    </row>
    <row r="40" spans="2:49" x14ac:dyDescent="0.3">
      <c r="B40" s="6">
        <v>43879</v>
      </c>
      <c r="C40" s="32">
        <v>52.58</v>
      </c>
      <c r="D40" s="6">
        <v>43879</v>
      </c>
      <c r="E40" s="324">
        <v>52.82</v>
      </c>
      <c r="F40" s="6">
        <v>43879</v>
      </c>
      <c r="G40" s="32">
        <v>1609.3</v>
      </c>
      <c r="H40" s="6">
        <v>43879</v>
      </c>
      <c r="I40" s="324">
        <v>1614.5</v>
      </c>
      <c r="J40" s="6">
        <v>43879</v>
      </c>
      <c r="K40" s="334">
        <v>2.6114999999999999</v>
      </c>
      <c r="L40" s="6">
        <v>43879</v>
      </c>
      <c r="M40" s="349">
        <v>2.6175000000000002</v>
      </c>
      <c r="N40" s="6">
        <v>43879</v>
      </c>
      <c r="O40" s="172">
        <v>2.0059999999999998</v>
      </c>
      <c r="P40" s="6">
        <v>43879</v>
      </c>
      <c r="Q40" s="360">
        <v>2.0510000000000002</v>
      </c>
      <c r="R40" s="6">
        <v>43879</v>
      </c>
      <c r="S40" s="334">
        <v>0.67010000000000003</v>
      </c>
      <c r="T40" s="6">
        <v>43879</v>
      </c>
      <c r="U40" s="324"/>
      <c r="V40" s="6">
        <v>43879</v>
      </c>
      <c r="W40" s="32">
        <v>3369.8</v>
      </c>
      <c r="X40" s="6">
        <v>43879</v>
      </c>
      <c r="Y40" s="324"/>
      <c r="Z40" s="6">
        <v>43879</v>
      </c>
      <c r="AA40" s="32"/>
      <c r="AB40" s="6">
        <v>43879</v>
      </c>
      <c r="AC40" s="324"/>
      <c r="AD40" s="6">
        <v>43879</v>
      </c>
      <c r="AE40" s="32">
        <v>9160</v>
      </c>
      <c r="AF40" s="6">
        <v>43879</v>
      </c>
      <c r="AG40" s="324"/>
      <c r="AH40" s="6">
        <v>43879</v>
      </c>
      <c r="AI40" s="334">
        <v>1.3041</v>
      </c>
      <c r="AJ40" s="6">
        <v>43879</v>
      </c>
      <c r="AK40" s="324"/>
      <c r="AL40" s="6">
        <v>43879</v>
      </c>
      <c r="AM40" s="339">
        <v>1.0871500000000001</v>
      </c>
      <c r="AN40" s="6">
        <v>43879</v>
      </c>
      <c r="AO40" s="324"/>
      <c r="AP40" s="6">
        <v>43879</v>
      </c>
      <c r="AQ40" s="32">
        <v>9656</v>
      </c>
      <c r="AR40" s="6">
        <v>43879</v>
      </c>
      <c r="AS40" s="324"/>
      <c r="AT40" s="6">
        <v>43879</v>
      </c>
      <c r="AU40" s="339">
        <v>0.75455000000000005</v>
      </c>
      <c r="AV40" s="6">
        <v>43879</v>
      </c>
      <c r="AW40" s="366"/>
    </row>
    <row r="41" spans="2:49" x14ac:dyDescent="0.3">
      <c r="B41" s="6">
        <v>43880</v>
      </c>
      <c r="C41" s="32">
        <v>53.74</v>
      </c>
      <c r="D41" s="6">
        <v>43880</v>
      </c>
      <c r="E41" s="324">
        <v>53.9</v>
      </c>
      <c r="F41" s="6">
        <v>43880</v>
      </c>
      <c r="G41" s="32">
        <v>1617.5</v>
      </c>
      <c r="H41" s="6">
        <v>43880</v>
      </c>
      <c r="I41" s="324">
        <v>1622.7</v>
      </c>
      <c r="J41" s="6">
        <v>43880</v>
      </c>
      <c r="K41" s="334">
        <v>2.6139999999999999</v>
      </c>
      <c r="L41" s="6">
        <v>43880</v>
      </c>
      <c r="M41" s="349">
        <v>2.6204999999999998</v>
      </c>
      <c r="N41" s="6">
        <v>43880</v>
      </c>
      <c r="O41" s="172">
        <v>2.008</v>
      </c>
      <c r="P41" s="6">
        <v>43880</v>
      </c>
      <c r="Q41" s="360">
        <v>2.0579999999999998</v>
      </c>
      <c r="R41" s="6">
        <v>43880</v>
      </c>
      <c r="S41" s="334">
        <v>0.66869999999999996</v>
      </c>
      <c r="T41" s="6">
        <v>43880</v>
      </c>
      <c r="U41" s="324"/>
      <c r="V41" s="6">
        <v>43880</v>
      </c>
      <c r="W41" s="32">
        <v>3387.9</v>
      </c>
      <c r="X41" s="6">
        <v>43880</v>
      </c>
      <c r="Y41" s="324"/>
      <c r="Z41" s="6">
        <v>43880</v>
      </c>
      <c r="AA41" s="32"/>
      <c r="AB41" s="6">
        <v>43880</v>
      </c>
      <c r="AC41" s="324"/>
      <c r="AD41" s="6">
        <v>43880</v>
      </c>
      <c r="AE41" s="32">
        <v>9019.5</v>
      </c>
      <c r="AF41" s="6">
        <v>43880</v>
      </c>
      <c r="AG41" s="324"/>
      <c r="AH41" s="6">
        <v>43880</v>
      </c>
      <c r="AI41" s="334">
        <v>1.296</v>
      </c>
      <c r="AJ41" s="6">
        <v>43880</v>
      </c>
      <c r="AK41" s="324"/>
      <c r="AL41" s="6">
        <v>43880</v>
      </c>
      <c r="AM41" s="339">
        <v>1.0872999999999999</v>
      </c>
      <c r="AN41" s="6">
        <v>43880</v>
      </c>
      <c r="AO41" s="324"/>
      <c r="AP41" s="6">
        <v>43880</v>
      </c>
      <c r="AQ41" s="32">
        <v>9754.25</v>
      </c>
      <c r="AR41" s="6">
        <v>43880</v>
      </c>
      <c r="AS41" s="324"/>
      <c r="AT41" s="6">
        <v>43880</v>
      </c>
      <c r="AU41" s="339">
        <v>0.75600000000000001</v>
      </c>
      <c r="AV41" s="6">
        <v>43880</v>
      </c>
      <c r="AW41" s="366"/>
    </row>
    <row r="42" spans="2:49" x14ac:dyDescent="0.3">
      <c r="B42" s="6">
        <v>43881</v>
      </c>
      <c r="C42" s="32">
        <v>54.06</v>
      </c>
      <c r="D42" s="6">
        <v>43881</v>
      </c>
      <c r="E42" s="324">
        <v>54.13</v>
      </c>
      <c r="F42" s="6">
        <v>43881</v>
      </c>
      <c r="G42" s="32">
        <v>1626.2</v>
      </c>
      <c r="H42" s="6">
        <v>43881</v>
      </c>
      <c r="I42" s="324">
        <v>1631.5</v>
      </c>
      <c r="J42" s="6">
        <v>43881</v>
      </c>
      <c r="K42" s="334">
        <v>2.5960000000000001</v>
      </c>
      <c r="L42" s="6">
        <v>43881</v>
      </c>
      <c r="M42" s="349">
        <v>2.6019999999999999</v>
      </c>
      <c r="N42" s="6">
        <v>43881</v>
      </c>
      <c r="O42" s="172">
        <v>1.974</v>
      </c>
      <c r="P42" s="6">
        <v>43881</v>
      </c>
      <c r="Q42" s="360">
        <v>2.0249999999999999</v>
      </c>
      <c r="R42" s="6">
        <v>43881</v>
      </c>
      <c r="S42" s="334">
        <v>0.66290000000000004</v>
      </c>
      <c r="T42" s="6">
        <v>43881</v>
      </c>
      <c r="U42" s="324"/>
      <c r="V42" s="6">
        <v>43881</v>
      </c>
      <c r="W42" s="32">
        <v>3369.7</v>
      </c>
      <c r="X42" s="6">
        <v>43881</v>
      </c>
      <c r="Y42" s="324"/>
      <c r="Z42" s="6">
        <v>43881</v>
      </c>
      <c r="AA42" s="32"/>
      <c r="AB42" s="6">
        <v>43881</v>
      </c>
      <c r="AC42" s="324"/>
      <c r="AD42" s="6">
        <v>43881</v>
      </c>
      <c r="AE42" s="32">
        <v>8978.5</v>
      </c>
      <c r="AF42" s="6">
        <v>43881</v>
      </c>
      <c r="AG42" s="324"/>
      <c r="AH42" s="6">
        <v>43881</v>
      </c>
      <c r="AI42" s="334">
        <v>1.292</v>
      </c>
      <c r="AJ42" s="6">
        <v>43881</v>
      </c>
      <c r="AK42" s="324"/>
      <c r="AL42" s="6">
        <v>43881</v>
      </c>
      <c r="AM42" s="339">
        <v>1.0863499999999999</v>
      </c>
      <c r="AN42" s="6">
        <v>43881</v>
      </c>
      <c r="AO42" s="324"/>
      <c r="AP42" s="6">
        <v>43881</v>
      </c>
      <c r="AQ42" s="32">
        <v>9644.75</v>
      </c>
      <c r="AR42" s="6">
        <v>43881</v>
      </c>
      <c r="AS42" s="324"/>
      <c r="AT42" s="6">
        <v>43881</v>
      </c>
      <c r="AU42" s="339">
        <v>0.75395000000000001</v>
      </c>
      <c r="AV42" s="6">
        <v>43881</v>
      </c>
      <c r="AW42" s="366"/>
    </row>
    <row r="43" spans="2:49" x14ac:dyDescent="0.3">
      <c r="B43" s="6">
        <v>43882</v>
      </c>
      <c r="C43" s="32">
        <v>53.5</v>
      </c>
      <c r="D43" s="6">
        <v>43882</v>
      </c>
      <c r="E43" s="324">
        <v>53.54</v>
      </c>
      <c r="F43" s="6">
        <v>43882</v>
      </c>
      <c r="G43" s="32">
        <v>1654.6</v>
      </c>
      <c r="H43" s="6">
        <v>43882</v>
      </c>
      <c r="I43" s="324">
        <v>1659.9</v>
      </c>
      <c r="J43" s="6">
        <v>43882</v>
      </c>
      <c r="K43" s="334">
        <v>2.6160000000000001</v>
      </c>
      <c r="L43" s="6">
        <v>43882</v>
      </c>
      <c r="M43" s="349">
        <v>2.6204999999999998</v>
      </c>
      <c r="N43" s="6">
        <v>43882</v>
      </c>
      <c r="O43" s="172">
        <v>1.9590000000000001</v>
      </c>
      <c r="P43" s="6">
        <v>43882</v>
      </c>
      <c r="Q43" s="360">
        <v>2.0099999999999998</v>
      </c>
      <c r="R43" s="6">
        <v>43882</v>
      </c>
      <c r="S43" s="334">
        <v>0.66459999999999997</v>
      </c>
      <c r="T43" s="6">
        <v>43882</v>
      </c>
      <c r="U43" s="324"/>
      <c r="V43" s="6">
        <v>43882</v>
      </c>
      <c r="W43" s="32">
        <v>3339.5</v>
      </c>
      <c r="X43" s="6">
        <v>43882</v>
      </c>
      <c r="Y43" s="324"/>
      <c r="Z43" s="6">
        <v>43882</v>
      </c>
      <c r="AA43" s="32"/>
      <c r="AB43" s="6">
        <v>43882</v>
      </c>
      <c r="AC43" s="324"/>
      <c r="AD43" s="6">
        <v>43882</v>
      </c>
      <c r="AE43" s="32">
        <v>9014</v>
      </c>
      <c r="AF43" s="6">
        <v>43882</v>
      </c>
      <c r="AG43" s="324"/>
      <c r="AH43" s="6">
        <v>43882</v>
      </c>
      <c r="AI43" s="334">
        <v>1.3010999999999999</v>
      </c>
      <c r="AJ43" s="6">
        <v>43882</v>
      </c>
      <c r="AK43" s="324"/>
      <c r="AL43" s="6">
        <v>43882</v>
      </c>
      <c r="AM43" s="339">
        <v>1.0931</v>
      </c>
      <c r="AN43" s="6">
        <v>43882</v>
      </c>
      <c r="AO43" s="324"/>
      <c r="AP43" s="6">
        <v>43882</v>
      </c>
      <c r="AQ43" s="32">
        <v>9477.5</v>
      </c>
      <c r="AR43" s="6">
        <v>43882</v>
      </c>
      <c r="AS43" s="324"/>
      <c r="AT43" s="6">
        <v>43882</v>
      </c>
      <c r="AU43" s="339">
        <v>0.75705</v>
      </c>
      <c r="AV43" s="6">
        <v>43882</v>
      </c>
      <c r="AW43" s="366"/>
    </row>
    <row r="44" spans="2:49" x14ac:dyDescent="0.3">
      <c r="B44" s="6">
        <v>43885</v>
      </c>
      <c r="C44" s="32">
        <v>51.58</v>
      </c>
      <c r="D44" s="6">
        <v>43885</v>
      </c>
      <c r="E44" s="324">
        <v>51.67</v>
      </c>
      <c r="F44" s="6">
        <v>43885</v>
      </c>
      <c r="G44" s="32">
        <v>1682.4</v>
      </c>
      <c r="H44" s="6">
        <v>43885</v>
      </c>
      <c r="I44" s="324">
        <v>1687.7</v>
      </c>
      <c r="J44" s="6">
        <v>43885</v>
      </c>
      <c r="K44" s="334">
        <v>2.5834999999999999</v>
      </c>
      <c r="L44" s="6">
        <v>43885</v>
      </c>
      <c r="M44" s="349">
        <v>2.5874999999999999</v>
      </c>
      <c r="N44" s="6">
        <v>43885</v>
      </c>
      <c r="O44" s="172">
        <v>1.89</v>
      </c>
      <c r="P44" s="6">
        <v>43885</v>
      </c>
      <c r="Q44" s="360">
        <v>1.95</v>
      </c>
      <c r="R44" s="6">
        <v>43885</v>
      </c>
      <c r="S44" s="334">
        <v>0.66110000000000002</v>
      </c>
      <c r="T44" s="6">
        <v>43885</v>
      </c>
      <c r="U44" s="324"/>
      <c r="V44" s="6">
        <v>43885</v>
      </c>
      <c r="W44" s="32">
        <v>3225.6</v>
      </c>
      <c r="X44" s="6">
        <v>43885</v>
      </c>
      <c r="Y44" s="324"/>
      <c r="Z44" s="6">
        <v>43885</v>
      </c>
      <c r="AA44" s="32"/>
      <c r="AB44" s="6">
        <v>43885</v>
      </c>
      <c r="AC44" s="324"/>
      <c r="AD44" s="6">
        <v>43885</v>
      </c>
      <c r="AE44" s="32">
        <v>9083</v>
      </c>
      <c r="AF44" s="6">
        <v>43885</v>
      </c>
      <c r="AG44" s="324"/>
      <c r="AH44" s="6">
        <v>43885</v>
      </c>
      <c r="AI44" s="334">
        <v>1.2950999999999999</v>
      </c>
      <c r="AJ44" s="6">
        <v>43885</v>
      </c>
      <c r="AK44" s="324"/>
      <c r="AL44" s="6">
        <v>43885</v>
      </c>
      <c r="AM44" s="339">
        <v>1.09155</v>
      </c>
      <c r="AN44" s="6">
        <v>43885</v>
      </c>
      <c r="AO44" s="324"/>
      <c r="AP44" s="6">
        <v>43885</v>
      </c>
      <c r="AQ44" s="32">
        <v>9109</v>
      </c>
      <c r="AR44" s="6">
        <v>43885</v>
      </c>
      <c r="AS44" s="324"/>
      <c r="AT44" s="6">
        <v>43885</v>
      </c>
      <c r="AU44" s="339">
        <v>0.75239999999999996</v>
      </c>
      <c r="AV44" s="6">
        <v>43885</v>
      </c>
      <c r="AW44" s="366"/>
    </row>
    <row r="45" spans="2:49" x14ac:dyDescent="0.3">
      <c r="B45" s="6">
        <v>43886</v>
      </c>
      <c r="C45" s="32">
        <v>50.06</v>
      </c>
      <c r="D45" s="6">
        <v>43886</v>
      </c>
      <c r="E45" s="324">
        <v>50.13</v>
      </c>
      <c r="F45" s="6">
        <v>43886</v>
      </c>
      <c r="G45" s="32">
        <v>1655.8</v>
      </c>
      <c r="H45" s="6">
        <v>43886</v>
      </c>
      <c r="I45" s="324">
        <v>1661</v>
      </c>
      <c r="J45" s="6">
        <v>43886</v>
      </c>
      <c r="K45" s="334">
        <v>2.5819999999999999</v>
      </c>
      <c r="L45" s="6">
        <v>43886</v>
      </c>
      <c r="M45" s="349">
        <v>2.585</v>
      </c>
      <c r="N45" s="6">
        <v>43886</v>
      </c>
      <c r="O45" s="172">
        <v>1.8959999999999999</v>
      </c>
      <c r="P45" s="6">
        <v>43886</v>
      </c>
      <c r="Q45" s="360">
        <v>1.958</v>
      </c>
      <c r="R45" s="6">
        <v>43886</v>
      </c>
      <c r="S45" s="334">
        <v>0.6613</v>
      </c>
      <c r="T45" s="6">
        <v>43886</v>
      </c>
      <c r="U45" s="324"/>
      <c r="V45" s="6">
        <v>43886</v>
      </c>
      <c r="W45" s="32">
        <v>3131.3</v>
      </c>
      <c r="X45" s="6">
        <v>43886</v>
      </c>
      <c r="Y45" s="324"/>
      <c r="Z45" s="6">
        <v>43886</v>
      </c>
      <c r="AA45" s="32"/>
      <c r="AB45" s="6">
        <v>43886</v>
      </c>
      <c r="AC45" s="324"/>
      <c r="AD45" s="6">
        <v>43886</v>
      </c>
      <c r="AE45" s="32">
        <v>9137.5</v>
      </c>
      <c r="AF45" s="6">
        <v>43886</v>
      </c>
      <c r="AG45" s="324"/>
      <c r="AH45" s="6">
        <v>43886</v>
      </c>
      <c r="AI45" s="334">
        <v>1.3037000000000001</v>
      </c>
      <c r="AJ45" s="6">
        <v>43886</v>
      </c>
      <c r="AK45" s="324"/>
      <c r="AL45" s="6">
        <v>43886</v>
      </c>
      <c r="AM45" s="339">
        <v>1.0952</v>
      </c>
      <c r="AN45" s="6">
        <v>43886</v>
      </c>
      <c r="AO45" s="324"/>
      <c r="AP45" s="6">
        <v>43886</v>
      </c>
      <c r="AQ45" s="32">
        <v>8871</v>
      </c>
      <c r="AR45" s="6">
        <v>43886</v>
      </c>
      <c r="AS45" s="324"/>
      <c r="AT45" s="6">
        <v>43886</v>
      </c>
      <c r="AU45" s="339">
        <v>0.75339999999999996</v>
      </c>
      <c r="AV45" s="6">
        <v>43886</v>
      </c>
      <c r="AW45" s="366"/>
    </row>
    <row r="46" spans="2:49" x14ac:dyDescent="0.3">
      <c r="B46" s="6">
        <v>43887</v>
      </c>
      <c r="C46" s="32">
        <v>48.88</v>
      </c>
      <c r="D46" s="6">
        <v>43887</v>
      </c>
      <c r="E46" s="324">
        <v>48.96</v>
      </c>
      <c r="F46" s="6">
        <v>43887</v>
      </c>
      <c r="G46" s="32">
        <v>1648.9</v>
      </c>
      <c r="H46" s="6">
        <v>43887</v>
      </c>
      <c r="I46" s="324">
        <v>1654</v>
      </c>
      <c r="J46" s="6">
        <v>43887</v>
      </c>
      <c r="K46" s="334">
        <v>2.5735000000000001</v>
      </c>
      <c r="L46" s="6">
        <v>43887</v>
      </c>
      <c r="M46" s="349">
        <v>2.5760000000000001</v>
      </c>
      <c r="N46" s="6">
        <v>43887</v>
      </c>
      <c r="O46" s="172">
        <v>1.88</v>
      </c>
      <c r="P46" s="6">
        <v>43887</v>
      </c>
      <c r="Q46" s="360">
        <v>1.9419999999999999</v>
      </c>
      <c r="R46" s="6">
        <v>43887</v>
      </c>
      <c r="S46" s="334">
        <v>0.65720000000000001</v>
      </c>
      <c r="T46" s="6">
        <v>43887</v>
      </c>
      <c r="U46" s="324"/>
      <c r="V46" s="6">
        <v>43887</v>
      </c>
      <c r="W46" s="32">
        <v>3108.6</v>
      </c>
      <c r="X46" s="6">
        <v>43887</v>
      </c>
      <c r="Y46" s="324"/>
      <c r="Z46" s="6">
        <v>43887</v>
      </c>
      <c r="AA46" s="32"/>
      <c r="AB46" s="6">
        <v>43887</v>
      </c>
      <c r="AC46" s="324"/>
      <c r="AD46" s="6">
        <v>43887</v>
      </c>
      <c r="AE46" s="32">
        <v>9125.5</v>
      </c>
      <c r="AF46" s="6">
        <v>43887</v>
      </c>
      <c r="AG46" s="324"/>
      <c r="AH46" s="6">
        <v>43887</v>
      </c>
      <c r="AI46" s="334">
        <v>1.2947</v>
      </c>
      <c r="AJ46" s="6">
        <v>43887</v>
      </c>
      <c r="AK46" s="324"/>
      <c r="AL46" s="6">
        <v>43887</v>
      </c>
      <c r="AM46" s="339">
        <v>1.0969</v>
      </c>
      <c r="AN46" s="6">
        <v>43887</v>
      </c>
      <c r="AO46" s="324"/>
      <c r="AP46" s="6">
        <v>43887</v>
      </c>
      <c r="AQ46" s="32">
        <v>8867.25</v>
      </c>
      <c r="AR46" s="6">
        <v>43887</v>
      </c>
      <c r="AS46" s="324"/>
      <c r="AT46" s="6">
        <v>43887</v>
      </c>
      <c r="AU46" s="339">
        <v>0.75080000000000002</v>
      </c>
      <c r="AV46" s="6">
        <v>43887</v>
      </c>
      <c r="AW46" s="366"/>
    </row>
    <row r="47" spans="2:49" x14ac:dyDescent="0.3">
      <c r="B47" s="6">
        <v>43888</v>
      </c>
      <c r="C47" s="32">
        <v>47.29</v>
      </c>
      <c r="D47" s="6">
        <v>43888</v>
      </c>
      <c r="E47" s="324">
        <v>47.44</v>
      </c>
      <c r="F47" s="6">
        <v>43888</v>
      </c>
      <c r="G47" s="32">
        <v>1648.2</v>
      </c>
      <c r="H47" s="6">
        <v>43888</v>
      </c>
      <c r="I47" s="324">
        <v>1653.3</v>
      </c>
      <c r="J47" s="6">
        <v>43888</v>
      </c>
      <c r="K47" s="334">
        <v>2.5714999999999999</v>
      </c>
      <c r="L47" s="6">
        <v>43888</v>
      </c>
      <c r="M47" s="349">
        <v>2.573</v>
      </c>
      <c r="N47" s="6">
        <v>43888</v>
      </c>
      <c r="O47" s="172">
        <v>1.8</v>
      </c>
      <c r="P47" s="6">
        <v>43888</v>
      </c>
      <c r="Q47" s="360">
        <v>1.8680000000000001</v>
      </c>
      <c r="R47" s="6">
        <v>43888</v>
      </c>
      <c r="S47" s="334">
        <v>0.65969999999999995</v>
      </c>
      <c r="T47" s="6">
        <v>43888</v>
      </c>
      <c r="U47" s="324"/>
      <c r="V47" s="6">
        <v>43888</v>
      </c>
      <c r="W47" s="32">
        <v>2953.7</v>
      </c>
      <c r="X47" s="6">
        <v>43888</v>
      </c>
      <c r="Y47" s="324"/>
      <c r="Z47" s="6">
        <v>43888</v>
      </c>
      <c r="AA47" s="32"/>
      <c r="AB47" s="6">
        <v>43888</v>
      </c>
      <c r="AC47" s="324"/>
      <c r="AD47" s="6">
        <v>43888</v>
      </c>
      <c r="AE47" s="32">
        <v>9146</v>
      </c>
      <c r="AF47" s="6">
        <v>43888</v>
      </c>
      <c r="AG47" s="324"/>
      <c r="AH47" s="6">
        <v>43888</v>
      </c>
      <c r="AI47" s="334">
        <v>1.2926</v>
      </c>
      <c r="AJ47" s="6">
        <v>43888</v>
      </c>
      <c r="AK47" s="324"/>
      <c r="AL47" s="6">
        <v>43888</v>
      </c>
      <c r="AM47" s="339">
        <v>1.1054999999999999</v>
      </c>
      <c r="AN47" s="6">
        <v>43888</v>
      </c>
      <c r="AO47" s="324"/>
      <c r="AP47" s="6">
        <v>43888</v>
      </c>
      <c r="AQ47" s="32">
        <v>8396.75</v>
      </c>
      <c r="AR47" s="6">
        <v>43888</v>
      </c>
      <c r="AS47" s="324"/>
      <c r="AT47" s="6">
        <v>43888</v>
      </c>
      <c r="AU47" s="339">
        <v>0.74804999999999999</v>
      </c>
      <c r="AV47" s="6">
        <v>43888</v>
      </c>
      <c r="AW47" s="366"/>
    </row>
    <row r="48" spans="2:49" x14ac:dyDescent="0.3">
      <c r="B48" s="6">
        <v>43889</v>
      </c>
      <c r="C48" s="32">
        <v>44.94</v>
      </c>
      <c r="D48" s="6">
        <v>43889</v>
      </c>
      <c r="E48" s="324">
        <v>45.1</v>
      </c>
      <c r="F48" s="6">
        <v>43889</v>
      </c>
      <c r="G48" s="32">
        <v>1571.8</v>
      </c>
      <c r="H48" s="6">
        <v>43889</v>
      </c>
      <c r="I48" s="324">
        <v>1576.3</v>
      </c>
      <c r="J48" s="6">
        <v>43889</v>
      </c>
      <c r="K48" s="334">
        <v>2.54</v>
      </c>
      <c r="L48" s="6">
        <v>43889</v>
      </c>
      <c r="M48" s="349">
        <v>2.5445000000000002</v>
      </c>
      <c r="N48" s="6">
        <v>43889</v>
      </c>
      <c r="O48" s="172">
        <v>1.732</v>
      </c>
      <c r="P48" s="6">
        <v>43889</v>
      </c>
      <c r="Q48" s="360">
        <v>1.7989999999999999</v>
      </c>
      <c r="R48" s="6">
        <v>43889</v>
      </c>
      <c r="S48" s="334">
        <v>0.65339999999999998</v>
      </c>
      <c r="T48" s="6">
        <v>43889</v>
      </c>
      <c r="U48" s="324"/>
      <c r="V48" s="6">
        <v>43889</v>
      </c>
      <c r="W48" s="32">
        <v>2945.6</v>
      </c>
      <c r="X48" s="6">
        <v>43889</v>
      </c>
      <c r="Y48" s="324"/>
      <c r="Z48" s="6">
        <v>43889</v>
      </c>
      <c r="AA48" s="32"/>
      <c r="AB48" s="6">
        <v>43889</v>
      </c>
      <c r="AC48" s="324"/>
      <c r="AD48" s="6">
        <v>43889</v>
      </c>
      <c r="AE48" s="32">
        <v>9322.5</v>
      </c>
      <c r="AF48" s="6">
        <v>43889</v>
      </c>
      <c r="AG48" s="324"/>
      <c r="AH48" s="6">
        <v>43889</v>
      </c>
      <c r="AI48" s="334">
        <v>1.2823</v>
      </c>
      <c r="AJ48" s="6">
        <v>43889</v>
      </c>
      <c r="AK48" s="324"/>
      <c r="AL48" s="6">
        <v>43889</v>
      </c>
      <c r="AM48" s="339">
        <v>1.1093999999999999</v>
      </c>
      <c r="AN48" s="6">
        <v>43889</v>
      </c>
      <c r="AO48" s="324"/>
      <c r="AP48" s="6">
        <v>43889</v>
      </c>
      <c r="AQ48" s="32">
        <v>8460.25</v>
      </c>
      <c r="AR48" s="6">
        <v>43889</v>
      </c>
      <c r="AS48" s="324"/>
      <c r="AT48" s="6">
        <v>43889</v>
      </c>
      <c r="AU48" s="339">
        <v>0.74604999999999999</v>
      </c>
      <c r="AV48" s="6">
        <v>43889</v>
      </c>
      <c r="AW48" s="366"/>
    </row>
    <row r="49" spans="2:49" x14ac:dyDescent="0.3">
      <c r="B49" s="6">
        <v>43892</v>
      </c>
      <c r="C49" s="32">
        <v>46.92</v>
      </c>
      <c r="D49" s="6">
        <v>43892</v>
      </c>
      <c r="E49" s="324">
        <v>47.05</v>
      </c>
      <c r="F49" s="6">
        <v>43892</v>
      </c>
      <c r="G49" s="32">
        <v>1599.5</v>
      </c>
      <c r="H49" s="6">
        <v>43892</v>
      </c>
      <c r="I49" s="324">
        <v>1603.7</v>
      </c>
      <c r="J49" s="6">
        <v>43892</v>
      </c>
      <c r="K49" s="334">
        <v>2.5950000000000002</v>
      </c>
      <c r="L49" s="6">
        <v>43892</v>
      </c>
      <c r="M49" s="349">
        <v>2.5990000000000002</v>
      </c>
      <c r="N49" s="6">
        <v>43892</v>
      </c>
      <c r="O49" s="172">
        <v>1.7969999999999999</v>
      </c>
      <c r="P49" s="6">
        <v>43892</v>
      </c>
      <c r="Q49" s="360">
        <v>1.8580000000000001</v>
      </c>
      <c r="R49" s="6">
        <v>43892</v>
      </c>
      <c r="S49" s="334">
        <v>0.65439999999999998</v>
      </c>
      <c r="T49" s="6">
        <v>43892</v>
      </c>
      <c r="U49" s="324"/>
      <c r="V49" s="6">
        <v>43892</v>
      </c>
      <c r="W49" s="32">
        <v>3059.6</v>
      </c>
      <c r="X49" s="6">
        <v>43892</v>
      </c>
      <c r="Y49" s="324"/>
      <c r="Z49" s="6">
        <v>43892</v>
      </c>
      <c r="AA49" s="32"/>
      <c r="AB49" s="6">
        <v>43892</v>
      </c>
      <c r="AC49" s="324"/>
      <c r="AD49" s="6">
        <v>43892</v>
      </c>
      <c r="AE49" s="32">
        <v>9316.5</v>
      </c>
      <c r="AF49" s="6">
        <v>43892</v>
      </c>
      <c r="AG49" s="324"/>
      <c r="AH49" s="6">
        <v>43892</v>
      </c>
      <c r="AI49" s="334">
        <v>1.2805</v>
      </c>
      <c r="AJ49" s="6">
        <v>43892</v>
      </c>
      <c r="AK49" s="324"/>
      <c r="AL49" s="6">
        <v>43892</v>
      </c>
      <c r="AM49" s="339">
        <v>1.1225499999999999</v>
      </c>
      <c r="AN49" s="6">
        <v>43892</v>
      </c>
      <c r="AO49" s="324"/>
      <c r="AP49" s="6">
        <v>43892</v>
      </c>
      <c r="AQ49" s="32">
        <v>8797.25</v>
      </c>
      <c r="AR49" s="6">
        <v>43892</v>
      </c>
      <c r="AS49" s="324"/>
      <c r="AT49" s="6">
        <v>43892</v>
      </c>
      <c r="AU49" s="339">
        <v>0.74870000000000003</v>
      </c>
      <c r="AV49" s="6">
        <v>43892</v>
      </c>
      <c r="AW49" s="366"/>
    </row>
    <row r="50" spans="2:49" x14ac:dyDescent="0.3">
      <c r="B50" s="6">
        <v>43893</v>
      </c>
      <c r="C50" s="32">
        <v>47.33</v>
      </c>
      <c r="D50" s="6">
        <v>43893</v>
      </c>
      <c r="E50" s="324">
        <v>47.45</v>
      </c>
      <c r="F50" s="6">
        <v>43893</v>
      </c>
      <c r="G50" s="32">
        <v>1648.9</v>
      </c>
      <c r="H50" s="6">
        <v>43893</v>
      </c>
      <c r="I50" s="324">
        <v>1652.7</v>
      </c>
      <c r="J50" s="6">
        <v>43893</v>
      </c>
      <c r="K50" s="334">
        <v>2.573</v>
      </c>
      <c r="L50" s="6">
        <v>43893</v>
      </c>
      <c r="M50" s="349">
        <v>2.5760000000000001</v>
      </c>
      <c r="N50" s="6">
        <v>43893</v>
      </c>
      <c r="O50" s="172">
        <v>1.8380000000000001</v>
      </c>
      <c r="P50" s="6">
        <v>43893</v>
      </c>
      <c r="Q50" s="360">
        <v>1.897</v>
      </c>
      <c r="R50" s="6">
        <v>43893</v>
      </c>
      <c r="S50" s="334">
        <v>0.66049999999999998</v>
      </c>
      <c r="T50" s="6">
        <v>43893</v>
      </c>
      <c r="U50" s="324"/>
      <c r="V50" s="6">
        <v>43893</v>
      </c>
      <c r="W50" s="32">
        <v>2989.4</v>
      </c>
      <c r="X50" s="6">
        <v>43893</v>
      </c>
      <c r="Y50" s="324"/>
      <c r="Z50" s="6">
        <v>43893</v>
      </c>
      <c r="AA50" s="32"/>
      <c r="AB50" s="6">
        <v>43893</v>
      </c>
      <c r="AC50" s="324"/>
      <c r="AD50" s="6">
        <v>43893</v>
      </c>
      <c r="AE50" s="32">
        <v>9364</v>
      </c>
      <c r="AF50" s="6">
        <v>43893</v>
      </c>
      <c r="AG50" s="324"/>
      <c r="AH50" s="6">
        <v>43893</v>
      </c>
      <c r="AI50" s="334">
        <v>1.2833000000000001</v>
      </c>
      <c r="AJ50" s="6">
        <v>43893</v>
      </c>
      <c r="AK50" s="324"/>
      <c r="AL50" s="6">
        <v>43893</v>
      </c>
      <c r="AM50" s="339">
        <v>1.1231</v>
      </c>
      <c r="AN50" s="6">
        <v>43893</v>
      </c>
      <c r="AO50" s="324"/>
      <c r="AP50" s="6">
        <v>43893</v>
      </c>
      <c r="AQ50" s="32">
        <v>8582.75</v>
      </c>
      <c r="AR50" s="6">
        <v>43893</v>
      </c>
      <c r="AS50" s="324"/>
      <c r="AT50" s="6">
        <v>43893</v>
      </c>
      <c r="AU50" s="339">
        <v>0.74724999999999997</v>
      </c>
      <c r="AV50" s="6">
        <v>43893</v>
      </c>
      <c r="AW50" s="366"/>
    </row>
    <row r="51" spans="2:49" x14ac:dyDescent="0.3">
      <c r="B51" s="6">
        <v>43894</v>
      </c>
      <c r="C51" s="32">
        <v>46.95</v>
      </c>
      <c r="D51" s="6">
        <v>43894</v>
      </c>
      <c r="E51" s="324">
        <v>47.11</v>
      </c>
      <c r="F51" s="6">
        <v>43894</v>
      </c>
      <c r="G51" s="32">
        <v>1647.2</v>
      </c>
      <c r="H51" s="6">
        <v>43894</v>
      </c>
      <c r="I51" s="324">
        <v>1650.8</v>
      </c>
      <c r="J51" s="6">
        <v>43894</v>
      </c>
      <c r="K51" s="334">
        <v>2.5859999999999999</v>
      </c>
      <c r="L51" s="6">
        <v>43894</v>
      </c>
      <c r="M51" s="349">
        <v>2.5880000000000001</v>
      </c>
      <c r="N51" s="6">
        <v>43894</v>
      </c>
      <c r="O51" s="172">
        <v>1.865</v>
      </c>
      <c r="P51" s="6">
        <v>43894</v>
      </c>
      <c r="Q51" s="360">
        <v>1.925</v>
      </c>
      <c r="R51" s="6">
        <v>43894</v>
      </c>
      <c r="S51" s="334">
        <v>0.66200000000000003</v>
      </c>
      <c r="T51" s="6">
        <v>43894</v>
      </c>
      <c r="U51" s="324"/>
      <c r="V51" s="6">
        <v>43894</v>
      </c>
      <c r="W51" s="32">
        <v>3107</v>
      </c>
      <c r="X51" s="6">
        <v>43894</v>
      </c>
      <c r="Y51" s="324"/>
      <c r="Z51" s="6">
        <v>43894</v>
      </c>
      <c r="AA51" s="32"/>
      <c r="AB51" s="6">
        <v>43894</v>
      </c>
      <c r="AC51" s="324"/>
      <c r="AD51" s="6">
        <v>43894</v>
      </c>
      <c r="AE51" s="32">
        <v>9356</v>
      </c>
      <c r="AF51" s="6">
        <v>43894</v>
      </c>
      <c r="AG51" s="324"/>
      <c r="AH51" s="6">
        <v>43894</v>
      </c>
      <c r="AI51" s="334">
        <v>1.2887</v>
      </c>
      <c r="AJ51" s="6">
        <v>43894</v>
      </c>
      <c r="AK51" s="324"/>
      <c r="AL51" s="6">
        <v>43894</v>
      </c>
      <c r="AM51" s="339">
        <v>1.1190500000000001</v>
      </c>
      <c r="AN51" s="6">
        <v>43894</v>
      </c>
      <c r="AO51" s="324"/>
      <c r="AP51" s="6">
        <v>43894</v>
      </c>
      <c r="AQ51" s="32">
        <v>8895.25</v>
      </c>
      <c r="AR51" s="6">
        <v>43894</v>
      </c>
      <c r="AS51" s="324"/>
      <c r="AT51" s="6">
        <v>43894</v>
      </c>
      <c r="AU51" s="339">
        <v>0.74590000000000001</v>
      </c>
      <c r="AV51" s="6">
        <v>43894</v>
      </c>
      <c r="AW51" s="366"/>
    </row>
    <row r="52" spans="2:49" x14ac:dyDescent="0.3">
      <c r="B52" s="6">
        <v>43895</v>
      </c>
      <c r="C52" s="32">
        <v>46.06</v>
      </c>
      <c r="D52" s="6">
        <v>43895</v>
      </c>
      <c r="E52" s="324">
        <v>46.21</v>
      </c>
      <c r="F52" s="6">
        <v>43895</v>
      </c>
      <c r="G52" s="32">
        <v>1672</v>
      </c>
      <c r="H52" s="6">
        <v>43895</v>
      </c>
      <c r="I52" s="324">
        <v>1675.5</v>
      </c>
      <c r="J52" s="6">
        <v>43895</v>
      </c>
      <c r="K52" s="334">
        <v>2.573</v>
      </c>
      <c r="L52" s="6">
        <v>43895</v>
      </c>
      <c r="M52" s="349">
        <v>2.5754999999999999</v>
      </c>
      <c r="N52" s="6">
        <v>43895</v>
      </c>
      <c r="O52" s="172">
        <v>1.8129999999999999</v>
      </c>
      <c r="P52" s="6">
        <v>43895</v>
      </c>
      <c r="Q52" s="360">
        <v>1.8759999999999999</v>
      </c>
      <c r="R52" s="6">
        <v>43895</v>
      </c>
      <c r="S52" s="334">
        <v>0.65959999999999996</v>
      </c>
      <c r="T52" s="6">
        <v>43895</v>
      </c>
      <c r="U52" s="324"/>
      <c r="V52" s="6">
        <v>43895</v>
      </c>
      <c r="W52" s="32">
        <v>3006.4</v>
      </c>
      <c r="X52" s="6">
        <v>43895</v>
      </c>
      <c r="Y52" s="324"/>
      <c r="Z52" s="6">
        <v>43895</v>
      </c>
      <c r="AA52" s="32"/>
      <c r="AB52" s="6">
        <v>43895</v>
      </c>
      <c r="AC52" s="324"/>
      <c r="AD52" s="6">
        <v>43895</v>
      </c>
      <c r="AE52" s="32">
        <v>9436</v>
      </c>
      <c r="AF52" s="6">
        <v>43895</v>
      </c>
      <c r="AG52" s="324"/>
      <c r="AH52" s="6">
        <v>43895</v>
      </c>
      <c r="AI52" s="334">
        <v>1.2964</v>
      </c>
      <c r="AJ52" s="6">
        <v>43895</v>
      </c>
      <c r="AK52" s="324"/>
      <c r="AL52" s="6">
        <v>43895</v>
      </c>
      <c r="AM52" s="339">
        <v>1.1251</v>
      </c>
      <c r="AN52" s="6">
        <v>43895</v>
      </c>
      <c r="AO52" s="324"/>
      <c r="AP52" s="6">
        <v>43895</v>
      </c>
      <c r="AQ52" s="32">
        <v>8645.25</v>
      </c>
      <c r="AR52" s="6">
        <v>43895</v>
      </c>
      <c r="AS52" s="324"/>
      <c r="AT52" s="6">
        <v>43895</v>
      </c>
      <c r="AU52" s="339">
        <v>0.74470000000000003</v>
      </c>
      <c r="AV52" s="6">
        <v>43895</v>
      </c>
      <c r="AW52" s="366"/>
    </row>
    <row r="53" spans="2:49" x14ac:dyDescent="0.3">
      <c r="B53" s="6">
        <v>43896</v>
      </c>
      <c r="C53" s="32">
        <v>41.51</v>
      </c>
      <c r="D53" s="6">
        <v>43896</v>
      </c>
      <c r="E53" s="324">
        <v>41.77</v>
      </c>
      <c r="F53" s="6">
        <v>43896</v>
      </c>
      <c r="G53" s="32">
        <v>1676.1</v>
      </c>
      <c r="H53" s="6">
        <v>43896</v>
      </c>
      <c r="I53" s="324">
        <v>1679.3</v>
      </c>
      <c r="J53" s="6">
        <v>43896</v>
      </c>
      <c r="K53" s="334">
        <v>2.5605000000000002</v>
      </c>
      <c r="L53" s="6">
        <v>43896</v>
      </c>
      <c r="M53" s="349">
        <v>2.5605000000000002</v>
      </c>
      <c r="N53" s="6">
        <v>43896</v>
      </c>
      <c r="O53" s="172">
        <v>1.748</v>
      </c>
      <c r="P53" s="6">
        <v>43896</v>
      </c>
      <c r="Q53" s="360">
        <v>1.8160000000000001</v>
      </c>
      <c r="R53" s="6">
        <v>43896</v>
      </c>
      <c r="S53" s="334">
        <v>0.66390000000000005</v>
      </c>
      <c r="T53" s="6">
        <v>43896</v>
      </c>
      <c r="U53" s="324"/>
      <c r="V53" s="6">
        <v>43896</v>
      </c>
      <c r="W53" s="32">
        <v>2953.8</v>
      </c>
      <c r="X53" s="6">
        <v>43896</v>
      </c>
      <c r="Y53" s="324"/>
      <c r="Z53" s="6">
        <v>43896</v>
      </c>
      <c r="AA53" s="32"/>
      <c r="AB53" s="6">
        <v>43896</v>
      </c>
      <c r="AC53" s="324"/>
      <c r="AD53" s="6">
        <v>43896</v>
      </c>
      <c r="AE53" s="32">
        <v>9543</v>
      </c>
      <c r="AF53" s="6">
        <v>43896</v>
      </c>
      <c r="AG53" s="324"/>
      <c r="AH53" s="6">
        <v>43896</v>
      </c>
      <c r="AI53" s="334">
        <v>1.3029999999999999</v>
      </c>
      <c r="AJ53" s="6">
        <v>43896</v>
      </c>
      <c r="AK53" s="324"/>
      <c r="AL53" s="6">
        <v>43896</v>
      </c>
      <c r="AM53" s="339">
        <v>1.13635</v>
      </c>
      <c r="AN53" s="6">
        <v>43896</v>
      </c>
      <c r="AO53" s="324"/>
      <c r="AP53" s="6">
        <v>43896</v>
      </c>
      <c r="AQ53" s="32">
        <v>8495</v>
      </c>
      <c r="AR53" s="6">
        <v>43896</v>
      </c>
      <c r="AS53" s="324"/>
      <c r="AT53" s="6">
        <v>43896</v>
      </c>
      <c r="AU53" s="339">
        <v>0.74455000000000005</v>
      </c>
      <c r="AV53" s="6">
        <v>43896</v>
      </c>
      <c r="AW53" s="366"/>
    </row>
    <row r="54" spans="2:49" x14ac:dyDescent="0.3">
      <c r="B54" s="6">
        <v>43899</v>
      </c>
      <c r="C54" s="32">
        <v>31.47</v>
      </c>
      <c r="D54" s="6">
        <v>43899</v>
      </c>
      <c r="E54" s="324">
        <v>31.94</v>
      </c>
      <c r="F54" s="6">
        <v>43899</v>
      </c>
      <c r="G54" s="32">
        <v>1678.6</v>
      </c>
      <c r="H54" s="6">
        <v>43899</v>
      </c>
      <c r="I54" s="324">
        <v>1681</v>
      </c>
      <c r="J54" s="6">
        <v>43899</v>
      </c>
      <c r="K54" s="334">
        <v>2.5105</v>
      </c>
      <c r="L54" s="6">
        <v>43899</v>
      </c>
      <c r="M54" s="349">
        <v>2.512</v>
      </c>
      <c r="N54" s="6">
        <v>43899</v>
      </c>
      <c r="O54" s="172">
        <v>1.819</v>
      </c>
      <c r="P54" s="6">
        <v>43899</v>
      </c>
      <c r="Q54" s="360">
        <v>1.895</v>
      </c>
      <c r="R54" s="6">
        <v>43899</v>
      </c>
      <c r="S54" s="334">
        <v>0.65949999999999998</v>
      </c>
      <c r="T54" s="6">
        <v>43899</v>
      </c>
      <c r="U54" s="324"/>
      <c r="V54" s="6">
        <v>43899</v>
      </c>
      <c r="W54" s="32">
        <v>2735.2</v>
      </c>
      <c r="X54" s="6">
        <v>43899</v>
      </c>
      <c r="Y54" s="324"/>
      <c r="Z54" s="6">
        <v>43899</v>
      </c>
      <c r="AA54" s="32"/>
      <c r="AB54" s="6">
        <v>43899</v>
      </c>
      <c r="AC54" s="324"/>
      <c r="AD54" s="6">
        <v>43899</v>
      </c>
      <c r="AE54" s="32">
        <v>9832.5</v>
      </c>
      <c r="AF54" s="6">
        <v>43899</v>
      </c>
      <c r="AG54" s="324"/>
      <c r="AH54" s="6">
        <v>43899</v>
      </c>
      <c r="AI54" s="334">
        <v>1.3125</v>
      </c>
      <c r="AJ54" s="6">
        <v>43899</v>
      </c>
      <c r="AK54" s="324"/>
      <c r="AL54" s="6">
        <v>43899</v>
      </c>
      <c r="AM54" s="339">
        <v>1.1509</v>
      </c>
      <c r="AN54" s="6">
        <v>43899</v>
      </c>
      <c r="AO54" s="324"/>
      <c r="AP54" s="6">
        <v>43899</v>
      </c>
      <c r="AQ54" s="32">
        <v>7938.5</v>
      </c>
      <c r="AR54" s="6">
        <v>43899</v>
      </c>
      <c r="AS54" s="324"/>
      <c r="AT54" s="6">
        <v>43899</v>
      </c>
      <c r="AU54" s="339">
        <v>0.73355000000000004</v>
      </c>
      <c r="AV54" s="6">
        <v>43899</v>
      </c>
      <c r="AW54" s="366"/>
    </row>
    <row r="55" spans="2:49" x14ac:dyDescent="0.3">
      <c r="B55" s="6">
        <v>43900</v>
      </c>
      <c r="C55" s="32">
        <v>34.729999999999997</v>
      </c>
      <c r="D55" s="6">
        <v>43900</v>
      </c>
      <c r="E55" s="324">
        <v>35.14</v>
      </c>
      <c r="F55" s="6">
        <v>43900</v>
      </c>
      <c r="G55" s="32">
        <v>1663.3</v>
      </c>
      <c r="H55" s="6">
        <v>43900</v>
      </c>
      <c r="I55" s="324">
        <v>1665.8</v>
      </c>
      <c r="J55" s="6">
        <v>43900</v>
      </c>
      <c r="K55" s="334">
        <v>2.5215000000000001</v>
      </c>
      <c r="L55" s="6">
        <v>43900</v>
      </c>
      <c r="M55" s="349">
        <v>2.524</v>
      </c>
      <c r="N55" s="6">
        <v>43900</v>
      </c>
      <c r="O55" s="172">
        <v>1.9850000000000001</v>
      </c>
      <c r="P55" s="6">
        <v>43900</v>
      </c>
      <c r="Q55" s="360">
        <v>2.0550000000000002</v>
      </c>
      <c r="R55" s="6">
        <v>43900</v>
      </c>
      <c r="S55" s="334">
        <v>0.64880000000000004</v>
      </c>
      <c r="T55" s="6">
        <v>43900</v>
      </c>
      <c r="U55" s="324"/>
      <c r="V55" s="6">
        <v>43900</v>
      </c>
      <c r="W55" s="32">
        <v>2854.3</v>
      </c>
      <c r="X55" s="6">
        <v>43900</v>
      </c>
      <c r="Y55" s="324"/>
      <c r="Z55" s="6">
        <v>43900</v>
      </c>
      <c r="AA55" s="32"/>
      <c r="AB55" s="6">
        <v>43900</v>
      </c>
      <c r="AC55" s="324"/>
      <c r="AD55" s="6">
        <v>43900</v>
      </c>
      <c r="AE55" s="32">
        <v>9549.5</v>
      </c>
      <c r="AF55" s="6">
        <v>43900</v>
      </c>
      <c r="AG55" s="324"/>
      <c r="AH55" s="6">
        <v>43900</v>
      </c>
      <c r="AI55" s="334">
        <v>1.2924</v>
      </c>
      <c r="AJ55" s="6">
        <v>43900</v>
      </c>
      <c r="AK55" s="324"/>
      <c r="AL55" s="6">
        <v>43900</v>
      </c>
      <c r="AM55" s="339">
        <v>1.13395</v>
      </c>
      <c r="AN55" s="6">
        <v>43900</v>
      </c>
      <c r="AO55" s="324"/>
      <c r="AP55" s="6">
        <v>43900</v>
      </c>
      <c r="AQ55" s="32">
        <v>8320.25</v>
      </c>
      <c r="AR55" s="6">
        <v>43900</v>
      </c>
      <c r="AS55" s="324"/>
      <c r="AT55" s="6">
        <v>43900</v>
      </c>
      <c r="AU55" s="339">
        <v>0.72755000000000003</v>
      </c>
      <c r="AV55" s="6">
        <v>43900</v>
      </c>
      <c r="AW55" s="366"/>
    </row>
    <row r="56" spans="2:49" x14ac:dyDescent="0.3">
      <c r="B56" s="6">
        <v>43901</v>
      </c>
      <c r="C56" s="32">
        <v>33.39</v>
      </c>
      <c r="D56" s="6">
        <v>43901</v>
      </c>
      <c r="E56" s="324">
        <v>33.86</v>
      </c>
      <c r="F56" s="6">
        <v>43901</v>
      </c>
      <c r="G56" s="32">
        <v>1645.4</v>
      </c>
      <c r="H56" s="6">
        <v>43901</v>
      </c>
      <c r="I56" s="324">
        <v>1647.8</v>
      </c>
      <c r="J56" s="6">
        <v>43901</v>
      </c>
      <c r="K56" s="334">
        <v>2.5019999999999998</v>
      </c>
      <c r="L56" s="6">
        <v>43901</v>
      </c>
      <c r="M56" s="349">
        <v>2.5034999999999998</v>
      </c>
      <c r="N56" s="6">
        <v>43901</v>
      </c>
      <c r="O56" s="172">
        <v>1.921</v>
      </c>
      <c r="P56" s="6">
        <v>43901</v>
      </c>
      <c r="Q56" s="360">
        <v>1.9950000000000001</v>
      </c>
      <c r="R56" s="6">
        <v>43901</v>
      </c>
      <c r="S56" s="334">
        <v>0.6492</v>
      </c>
      <c r="T56" s="6">
        <v>43901</v>
      </c>
      <c r="U56" s="324"/>
      <c r="V56" s="6">
        <v>43901</v>
      </c>
      <c r="W56" s="32">
        <v>2728.9</v>
      </c>
      <c r="X56" s="6">
        <v>43901</v>
      </c>
      <c r="Y56" s="324"/>
      <c r="Z56" s="6">
        <v>43901</v>
      </c>
      <c r="AA56" s="32"/>
      <c r="AB56" s="6">
        <v>43901</v>
      </c>
      <c r="AC56" s="324"/>
      <c r="AD56" s="6">
        <v>43901</v>
      </c>
      <c r="AE56" s="32">
        <v>9595.5</v>
      </c>
      <c r="AF56" s="6">
        <v>43901</v>
      </c>
      <c r="AG56" s="324"/>
      <c r="AH56" s="6">
        <v>43901</v>
      </c>
      <c r="AI56" s="334">
        <v>1.2853000000000001</v>
      </c>
      <c r="AJ56" s="6">
        <v>43901</v>
      </c>
      <c r="AK56" s="324"/>
      <c r="AL56" s="6">
        <v>43901</v>
      </c>
      <c r="AM56" s="339">
        <v>1.13235</v>
      </c>
      <c r="AN56" s="6">
        <v>43901</v>
      </c>
      <c r="AO56" s="324"/>
      <c r="AP56" s="6">
        <v>43901</v>
      </c>
      <c r="AQ56" s="32">
        <v>7992</v>
      </c>
      <c r="AR56" s="6">
        <v>43901</v>
      </c>
      <c r="AS56" s="324"/>
      <c r="AT56" s="6">
        <v>43901</v>
      </c>
      <c r="AU56" s="339">
        <v>0.72604999999999997</v>
      </c>
      <c r="AV56" s="6">
        <v>43901</v>
      </c>
      <c r="AW56" s="366"/>
    </row>
    <row r="57" spans="2:49" x14ac:dyDescent="0.3">
      <c r="B57" s="6">
        <v>43902</v>
      </c>
      <c r="C57" s="32">
        <v>31.98</v>
      </c>
      <c r="D57" s="6">
        <v>43902</v>
      </c>
      <c r="E57" s="324">
        <v>32.51</v>
      </c>
      <c r="F57" s="6">
        <v>43902</v>
      </c>
      <c r="G57" s="32">
        <v>1593.2</v>
      </c>
      <c r="H57" s="6">
        <v>43902</v>
      </c>
      <c r="I57" s="324">
        <v>1595.5</v>
      </c>
      <c r="J57" s="6">
        <v>43902</v>
      </c>
      <c r="K57" s="334">
        <v>2.4725000000000001</v>
      </c>
      <c r="L57" s="6">
        <v>43902</v>
      </c>
      <c r="M57" s="349">
        <v>2.4750000000000001</v>
      </c>
      <c r="N57" s="6">
        <v>43902</v>
      </c>
      <c r="O57" s="172">
        <v>1.885</v>
      </c>
      <c r="P57" s="6">
        <v>43902</v>
      </c>
      <c r="Q57" s="360">
        <v>1.9650000000000001</v>
      </c>
      <c r="R57" s="6">
        <v>43902</v>
      </c>
      <c r="S57" s="334">
        <v>0.63190000000000002</v>
      </c>
      <c r="T57" s="6">
        <v>43902</v>
      </c>
      <c r="U57" s="324"/>
      <c r="V57" s="6">
        <v>43902</v>
      </c>
      <c r="W57" s="32">
        <v>2456</v>
      </c>
      <c r="X57" s="6">
        <v>43902</v>
      </c>
      <c r="Y57" s="324"/>
      <c r="Z57" s="6">
        <v>43902</v>
      </c>
      <c r="AA57" s="32"/>
      <c r="AB57" s="6">
        <v>43902</v>
      </c>
      <c r="AC57" s="324"/>
      <c r="AD57" s="6">
        <v>43902</v>
      </c>
      <c r="AE57" s="32">
        <v>9538</v>
      </c>
      <c r="AF57" s="6">
        <v>43902</v>
      </c>
      <c r="AG57" s="324"/>
      <c r="AH57" s="6">
        <v>43902</v>
      </c>
      <c r="AI57" s="334">
        <v>1.2591000000000001</v>
      </c>
      <c r="AJ57" s="6">
        <v>43902</v>
      </c>
      <c r="AK57" s="324"/>
      <c r="AL57" s="6">
        <v>43902</v>
      </c>
      <c r="AM57" s="339">
        <v>1.1215999999999999</v>
      </c>
      <c r="AN57" s="6">
        <v>43902</v>
      </c>
      <c r="AO57" s="324"/>
      <c r="AP57" s="6">
        <v>43902</v>
      </c>
      <c r="AQ57" s="32">
        <v>7201.75</v>
      </c>
      <c r="AR57" s="6">
        <v>43902</v>
      </c>
      <c r="AS57" s="324"/>
      <c r="AT57" s="6">
        <v>43902</v>
      </c>
      <c r="AU57" s="339">
        <v>0.72214999999999996</v>
      </c>
      <c r="AV57" s="6">
        <v>43902</v>
      </c>
      <c r="AW57" s="366"/>
    </row>
    <row r="58" spans="2:49" x14ac:dyDescent="0.3">
      <c r="B58" s="6">
        <v>43903</v>
      </c>
      <c r="C58" s="32">
        <v>32.11</v>
      </c>
      <c r="D58" s="6">
        <v>43903</v>
      </c>
      <c r="E58" s="324">
        <v>32.590000000000003</v>
      </c>
      <c r="F58" s="6">
        <v>43903</v>
      </c>
      <c r="G58" s="32">
        <v>1519.5</v>
      </c>
      <c r="H58" s="6">
        <v>43903</v>
      </c>
      <c r="I58" s="324">
        <v>1521.8</v>
      </c>
      <c r="J58" s="6">
        <v>43903</v>
      </c>
      <c r="K58" s="334">
        <v>2.464</v>
      </c>
      <c r="L58" s="6">
        <v>43903</v>
      </c>
      <c r="M58" s="349">
        <v>2.4670000000000001</v>
      </c>
      <c r="N58" s="6">
        <v>43903</v>
      </c>
      <c r="O58" s="172">
        <v>1.901</v>
      </c>
      <c r="P58" s="6">
        <v>43903</v>
      </c>
      <c r="Q58" s="360">
        <v>1.968</v>
      </c>
      <c r="R58" s="6">
        <v>43903</v>
      </c>
      <c r="S58" s="334">
        <v>0.61450000000000005</v>
      </c>
      <c r="T58" s="6">
        <v>43903</v>
      </c>
      <c r="U58" s="324"/>
      <c r="V58" s="6">
        <v>43903</v>
      </c>
      <c r="W58" s="32">
        <v>2683.9</v>
      </c>
      <c r="X58" s="6">
        <v>43903</v>
      </c>
      <c r="Y58" s="324"/>
      <c r="Z58" s="6">
        <v>43903</v>
      </c>
      <c r="AA58" s="32"/>
      <c r="AB58" s="6">
        <v>43903</v>
      </c>
      <c r="AC58" s="324"/>
      <c r="AD58" s="6">
        <v>43903</v>
      </c>
      <c r="AE58" s="32">
        <v>9301</v>
      </c>
      <c r="AF58" s="6">
        <v>43903</v>
      </c>
      <c r="AG58" s="324"/>
      <c r="AH58" s="6">
        <v>43903</v>
      </c>
      <c r="AI58" s="334">
        <v>1.2330000000000001</v>
      </c>
      <c r="AJ58" s="6">
        <v>43903</v>
      </c>
      <c r="AK58" s="324"/>
      <c r="AL58" s="6">
        <v>43903</v>
      </c>
      <c r="AM58" s="339">
        <v>1.1124499999999999</v>
      </c>
      <c r="AN58" s="6">
        <v>43903</v>
      </c>
      <c r="AO58" s="324"/>
      <c r="AP58" s="6">
        <v>43903</v>
      </c>
      <c r="AQ58" s="32">
        <v>7900.75</v>
      </c>
      <c r="AR58" s="6">
        <v>43903</v>
      </c>
      <c r="AS58" s="324"/>
      <c r="AT58" s="6">
        <v>43903</v>
      </c>
      <c r="AU58" s="339">
        <v>0.71799999999999997</v>
      </c>
      <c r="AV58" s="6">
        <v>43903</v>
      </c>
      <c r="AW58" s="366"/>
    </row>
    <row r="59" spans="2:49" x14ac:dyDescent="0.3">
      <c r="B59" s="6">
        <v>43906</v>
      </c>
      <c r="C59" s="32">
        <v>29</v>
      </c>
      <c r="D59" s="6">
        <v>43906</v>
      </c>
      <c r="E59" s="324">
        <v>29.55</v>
      </c>
      <c r="F59" s="6">
        <v>43906</v>
      </c>
      <c r="G59" s="32">
        <v>1488.6</v>
      </c>
      <c r="H59" s="6">
        <v>43906</v>
      </c>
      <c r="I59" s="324">
        <v>1490.8</v>
      </c>
      <c r="J59" s="6">
        <v>43906</v>
      </c>
      <c r="K59" s="334">
        <v>2.3925000000000001</v>
      </c>
      <c r="L59" s="6">
        <v>43906</v>
      </c>
      <c r="M59" s="349">
        <v>2.3955000000000002</v>
      </c>
      <c r="N59" s="6">
        <v>43906</v>
      </c>
      <c r="O59" s="172">
        <v>1.853</v>
      </c>
      <c r="P59" s="6">
        <v>43906</v>
      </c>
      <c r="Q59" s="360">
        <v>1.917</v>
      </c>
      <c r="R59" s="6">
        <v>43906</v>
      </c>
      <c r="S59" s="334">
        <v>0.61229999999999996</v>
      </c>
      <c r="T59" s="6">
        <v>43906</v>
      </c>
      <c r="U59" s="324"/>
      <c r="V59" s="6">
        <v>43906</v>
      </c>
      <c r="W59" s="32">
        <v>2405.3000000000002</v>
      </c>
      <c r="X59" s="6">
        <v>43906</v>
      </c>
      <c r="Y59" s="324"/>
      <c r="Z59" s="6">
        <v>43906</v>
      </c>
      <c r="AA59" s="32"/>
      <c r="AB59" s="6">
        <v>43906</v>
      </c>
      <c r="AC59" s="324"/>
      <c r="AD59" s="6">
        <v>43906</v>
      </c>
      <c r="AE59" s="32">
        <v>9479.5</v>
      </c>
      <c r="AF59" s="6">
        <v>43906</v>
      </c>
      <c r="AG59" s="324"/>
      <c r="AH59" s="6">
        <v>43906</v>
      </c>
      <c r="AI59" s="334">
        <v>1.2259</v>
      </c>
      <c r="AJ59" s="6">
        <v>43906</v>
      </c>
      <c r="AK59" s="324"/>
      <c r="AL59" s="6">
        <v>43906</v>
      </c>
      <c r="AM59" s="339">
        <v>1.1227</v>
      </c>
      <c r="AN59" s="6">
        <v>43906</v>
      </c>
      <c r="AO59" s="324"/>
      <c r="AP59" s="6">
        <v>43906</v>
      </c>
      <c r="AQ59" s="32">
        <v>7040.5</v>
      </c>
      <c r="AR59" s="6">
        <v>43906</v>
      </c>
      <c r="AS59" s="324"/>
      <c r="AT59" s="6">
        <v>43906</v>
      </c>
      <c r="AU59" s="339">
        <v>0.71545000000000003</v>
      </c>
      <c r="AV59" s="6">
        <v>43906</v>
      </c>
      <c r="AW59" s="366"/>
    </row>
    <row r="60" spans="2:49" x14ac:dyDescent="0.3">
      <c r="B60" s="6">
        <v>43907</v>
      </c>
      <c r="C60" s="32">
        <v>27.33</v>
      </c>
      <c r="D60" s="6">
        <v>43907</v>
      </c>
      <c r="E60" s="324">
        <v>28.05</v>
      </c>
      <c r="F60" s="6">
        <v>43907</v>
      </c>
      <c r="G60" s="32">
        <v>1528.1</v>
      </c>
      <c r="H60" s="6">
        <v>43907</v>
      </c>
      <c r="I60" s="324">
        <v>1530.4</v>
      </c>
      <c r="J60" s="6">
        <v>43907</v>
      </c>
      <c r="K60" s="334">
        <v>2.3134999999999999</v>
      </c>
      <c r="L60" s="6">
        <v>43907</v>
      </c>
      <c r="M60" s="349">
        <v>2.3174999999999999</v>
      </c>
      <c r="N60" s="6">
        <v>43907</v>
      </c>
      <c r="O60" s="172">
        <v>1.7689999999999999</v>
      </c>
      <c r="P60" s="6">
        <v>43907</v>
      </c>
      <c r="Q60" s="360">
        <v>1.8520000000000001</v>
      </c>
      <c r="R60" s="6">
        <v>43907</v>
      </c>
      <c r="S60" s="334">
        <v>0.59940000000000004</v>
      </c>
      <c r="T60" s="6">
        <v>43907</v>
      </c>
      <c r="U60" s="324"/>
      <c r="V60" s="6">
        <v>43907</v>
      </c>
      <c r="W60" s="32">
        <v>2485.5</v>
      </c>
      <c r="X60" s="6">
        <v>43907</v>
      </c>
      <c r="Y60" s="324"/>
      <c r="Z60" s="6">
        <v>43907</v>
      </c>
      <c r="AA60" s="32"/>
      <c r="AB60" s="6">
        <v>43907</v>
      </c>
      <c r="AC60" s="324"/>
      <c r="AD60" s="6">
        <v>43907</v>
      </c>
      <c r="AE60" s="32">
        <v>9316.5</v>
      </c>
      <c r="AF60" s="6">
        <v>43907</v>
      </c>
      <c r="AG60" s="324"/>
      <c r="AH60" s="6">
        <v>43907</v>
      </c>
      <c r="AI60" s="334">
        <v>1.2121999999999999</v>
      </c>
      <c r="AJ60" s="6">
        <v>43907</v>
      </c>
      <c r="AK60" s="324"/>
      <c r="AL60" s="6">
        <v>43907</v>
      </c>
      <c r="AM60" s="339">
        <v>1.1049500000000001</v>
      </c>
      <c r="AN60" s="6">
        <v>43907</v>
      </c>
      <c r="AO60" s="324"/>
      <c r="AP60" s="6">
        <v>43907</v>
      </c>
      <c r="AQ60" s="32">
        <v>7392.25</v>
      </c>
      <c r="AR60" s="6">
        <v>43907</v>
      </c>
      <c r="AS60" s="324"/>
      <c r="AT60" s="6">
        <v>43907</v>
      </c>
      <c r="AU60" s="339">
        <v>0.70374999999999999</v>
      </c>
      <c r="AV60" s="6">
        <v>43907</v>
      </c>
      <c r="AW60" s="366"/>
    </row>
    <row r="61" spans="2:49" x14ac:dyDescent="0.3">
      <c r="B61" s="6">
        <v>43908</v>
      </c>
      <c r="C61" s="32">
        <v>20.83</v>
      </c>
      <c r="D61" s="6">
        <v>43908</v>
      </c>
      <c r="E61" s="324">
        <v>21.93</v>
      </c>
      <c r="F61" s="6">
        <v>43908</v>
      </c>
      <c r="G61" s="32">
        <v>1480.6</v>
      </c>
      <c r="H61" s="6">
        <v>43908</v>
      </c>
      <c r="I61" s="324">
        <v>1483.1</v>
      </c>
      <c r="J61" s="6">
        <v>43908</v>
      </c>
      <c r="K61" s="334">
        <v>2.1509999999999998</v>
      </c>
      <c r="L61" s="6">
        <v>43908</v>
      </c>
      <c r="M61" s="349">
        <v>2.1555</v>
      </c>
      <c r="N61" s="6">
        <v>43908</v>
      </c>
      <c r="O61" s="172">
        <v>1.647</v>
      </c>
      <c r="P61" s="6">
        <v>43908</v>
      </c>
      <c r="Q61" s="360">
        <v>1.74</v>
      </c>
      <c r="R61" s="6">
        <v>43908</v>
      </c>
      <c r="S61" s="334">
        <v>0.57799999999999996</v>
      </c>
      <c r="T61" s="6">
        <v>43908</v>
      </c>
      <c r="U61" s="324"/>
      <c r="V61" s="6">
        <v>43908</v>
      </c>
      <c r="W61" s="32">
        <v>2401.4</v>
      </c>
      <c r="X61" s="6">
        <v>43908</v>
      </c>
      <c r="Y61" s="324"/>
      <c r="Z61" s="6">
        <v>43908</v>
      </c>
      <c r="AA61" s="32"/>
      <c r="AB61" s="6">
        <v>43908</v>
      </c>
      <c r="AC61" s="324"/>
      <c r="AD61" s="6">
        <v>43908</v>
      </c>
      <c r="AE61" s="32">
        <v>9306.5</v>
      </c>
      <c r="AF61" s="6">
        <v>43908</v>
      </c>
      <c r="AG61" s="324"/>
      <c r="AH61" s="6">
        <v>43908</v>
      </c>
      <c r="AI61" s="334">
        <v>1.1604000000000001</v>
      </c>
      <c r="AJ61" s="6">
        <v>43908</v>
      </c>
      <c r="AK61" s="324"/>
      <c r="AL61" s="6">
        <v>43908</v>
      </c>
      <c r="AM61" s="339">
        <v>1.0926499999999999</v>
      </c>
      <c r="AN61" s="6">
        <v>43908</v>
      </c>
      <c r="AO61" s="324"/>
      <c r="AP61" s="6">
        <v>43908</v>
      </c>
      <c r="AQ61" s="32">
        <v>7205.5</v>
      </c>
      <c r="AR61" s="6">
        <v>43908</v>
      </c>
      <c r="AS61" s="324"/>
      <c r="AT61" s="6">
        <v>43908</v>
      </c>
      <c r="AU61" s="339">
        <v>0.68684999999999996</v>
      </c>
      <c r="AV61" s="6">
        <v>43908</v>
      </c>
      <c r="AW61" s="366"/>
    </row>
    <row r="62" spans="2:49" x14ac:dyDescent="0.3">
      <c r="B62" s="6">
        <v>43909</v>
      </c>
      <c r="C62" s="32">
        <v>25.91</v>
      </c>
      <c r="D62" s="6">
        <v>43909</v>
      </c>
      <c r="E62" s="324">
        <v>26.79</v>
      </c>
      <c r="F62" s="6">
        <v>43909</v>
      </c>
      <c r="G62" s="32">
        <v>1482.3</v>
      </c>
      <c r="H62" s="6">
        <v>43909</v>
      </c>
      <c r="I62" s="324">
        <v>1485.1</v>
      </c>
      <c r="J62" s="6">
        <v>43909</v>
      </c>
      <c r="K62" s="334">
        <v>2.1855000000000002</v>
      </c>
      <c r="L62" s="6">
        <v>43909</v>
      </c>
      <c r="M62" s="349">
        <v>2.1880000000000002</v>
      </c>
      <c r="N62" s="6">
        <v>43909</v>
      </c>
      <c r="O62" s="172">
        <v>1.726</v>
      </c>
      <c r="P62" s="6">
        <v>43909</v>
      </c>
      <c r="Q62" s="360">
        <v>1.821</v>
      </c>
      <c r="R62" s="6">
        <v>43909</v>
      </c>
      <c r="S62" s="334">
        <v>0.57809999999999995</v>
      </c>
      <c r="T62" s="6">
        <v>43909</v>
      </c>
      <c r="U62" s="324"/>
      <c r="V62" s="6">
        <v>43909</v>
      </c>
      <c r="W62" s="32">
        <v>2389.1</v>
      </c>
      <c r="X62" s="6">
        <v>43909</v>
      </c>
      <c r="Y62" s="324"/>
      <c r="Z62" s="6">
        <v>43909</v>
      </c>
      <c r="AA62" s="32"/>
      <c r="AB62" s="6">
        <v>43909</v>
      </c>
      <c r="AC62" s="324"/>
      <c r="AD62" s="6">
        <v>43909</v>
      </c>
      <c r="AE62" s="32">
        <v>9092.5</v>
      </c>
      <c r="AF62" s="6">
        <v>43909</v>
      </c>
      <c r="AG62" s="324"/>
      <c r="AH62" s="6">
        <v>43909</v>
      </c>
      <c r="AI62" s="334">
        <v>1.1561999999999999</v>
      </c>
      <c r="AJ62" s="6">
        <v>43909</v>
      </c>
      <c r="AK62" s="324"/>
      <c r="AL62" s="6">
        <v>43909</v>
      </c>
      <c r="AM62" s="339">
        <v>1.0719000000000001</v>
      </c>
      <c r="AN62" s="6">
        <v>43909</v>
      </c>
      <c r="AO62" s="324"/>
      <c r="AP62" s="6">
        <v>43909</v>
      </c>
      <c r="AQ62" s="32">
        <v>7273.5</v>
      </c>
      <c r="AR62" s="6">
        <v>43909</v>
      </c>
      <c r="AS62" s="324"/>
      <c r="AT62" s="6">
        <v>43909</v>
      </c>
      <c r="AU62" s="339">
        <v>0.68969999999999998</v>
      </c>
      <c r="AV62" s="6">
        <v>43909</v>
      </c>
      <c r="AW62" s="366"/>
    </row>
    <row r="63" spans="2:49" x14ac:dyDescent="0.3">
      <c r="B63" s="6">
        <v>43910</v>
      </c>
      <c r="C63" s="32">
        <v>22.63</v>
      </c>
      <c r="D63" s="6">
        <v>43910</v>
      </c>
      <c r="E63" s="324">
        <v>24.36</v>
      </c>
      <c r="F63" s="6">
        <v>43910</v>
      </c>
      <c r="G63" s="32">
        <v>1488.1</v>
      </c>
      <c r="H63" s="6">
        <v>43910</v>
      </c>
      <c r="I63" s="324">
        <v>1491.2</v>
      </c>
      <c r="J63" s="6">
        <v>43910</v>
      </c>
      <c r="K63" s="334">
        <v>2.1715</v>
      </c>
      <c r="L63" s="6">
        <v>43910</v>
      </c>
      <c r="M63" s="349">
        <v>2.1715</v>
      </c>
      <c r="N63" s="6">
        <v>43910</v>
      </c>
      <c r="O63" s="172">
        <v>1.675</v>
      </c>
      <c r="P63" s="6">
        <v>43910</v>
      </c>
      <c r="Q63" s="360">
        <v>1.7649999999999999</v>
      </c>
      <c r="R63" s="6">
        <v>43910</v>
      </c>
      <c r="S63" s="334">
        <v>0.58050000000000002</v>
      </c>
      <c r="T63" s="6">
        <v>43910</v>
      </c>
      <c r="U63" s="324"/>
      <c r="V63" s="6">
        <v>43910</v>
      </c>
      <c r="W63" s="32">
        <v>2288.5</v>
      </c>
      <c r="X63" s="6">
        <v>43910</v>
      </c>
      <c r="Y63" s="324"/>
      <c r="Z63" s="6">
        <v>43910</v>
      </c>
      <c r="AA63" s="32"/>
      <c r="AB63" s="6">
        <v>43910</v>
      </c>
      <c r="AC63" s="324"/>
      <c r="AD63" s="6">
        <v>43910</v>
      </c>
      <c r="AE63" s="32">
        <v>9036</v>
      </c>
      <c r="AF63" s="6">
        <v>43910</v>
      </c>
      <c r="AG63" s="324"/>
      <c r="AH63" s="6">
        <v>43910</v>
      </c>
      <c r="AI63" s="334">
        <v>1.1587000000000001</v>
      </c>
      <c r="AJ63" s="6">
        <v>43910</v>
      </c>
      <c r="AK63" s="324"/>
      <c r="AL63" s="6">
        <v>43910</v>
      </c>
      <c r="AM63" s="339">
        <v>1.06915</v>
      </c>
      <c r="AN63" s="6">
        <v>43910</v>
      </c>
      <c r="AO63" s="324"/>
      <c r="AP63" s="6">
        <v>43910</v>
      </c>
      <c r="AQ63" s="32">
        <v>6969</v>
      </c>
      <c r="AR63" s="6">
        <v>43910</v>
      </c>
      <c r="AS63" s="324"/>
      <c r="AT63" s="6">
        <v>43910</v>
      </c>
      <c r="AU63" s="339">
        <v>0.69325000000000003</v>
      </c>
      <c r="AV63" s="6">
        <v>43910</v>
      </c>
      <c r="AW63" s="366"/>
    </row>
    <row r="64" spans="2:49" x14ac:dyDescent="0.3">
      <c r="B64" s="6">
        <v>43913</v>
      </c>
      <c r="C64" s="32">
        <v>23.36</v>
      </c>
      <c r="D64" s="6">
        <v>43913</v>
      </c>
      <c r="E64" s="324">
        <v>25.48</v>
      </c>
      <c r="F64" s="6">
        <v>43913</v>
      </c>
      <c r="G64" s="32">
        <v>1572.7</v>
      </c>
      <c r="H64" s="6">
        <v>43913</v>
      </c>
      <c r="I64" s="324">
        <v>1577.1</v>
      </c>
      <c r="J64" s="6">
        <v>43913</v>
      </c>
      <c r="K64" s="334">
        <v>2.1004999999999998</v>
      </c>
      <c r="L64" s="6">
        <v>43913</v>
      </c>
      <c r="M64" s="349">
        <v>2.1</v>
      </c>
      <c r="N64" s="6">
        <v>43913</v>
      </c>
      <c r="O64" s="172">
        <v>1.673</v>
      </c>
      <c r="P64" s="6">
        <v>43913</v>
      </c>
      <c r="Q64" s="360">
        <v>1.782</v>
      </c>
      <c r="R64" s="6">
        <v>43913</v>
      </c>
      <c r="S64" s="334">
        <v>0.57920000000000005</v>
      </c>
      <c r="T64" s="6">
        <v>43913</v>
      </c>
      <c r="U64" s="324"/>
      <c r="V64" s="6">
        <v>43913</v>
      </c>
      <c r="W64" s="32">
        <v>2220.4</v>
      </c>
      <c r="X64" s="6">
        <v>43913</v>
      </c>
      <c r="Y64" s="324"/>
      <c r="Z64" s="6">
        <v>43913</v>
      </c>
      <c r="AA64" s="32"/>
      <c r="AB64" s="6">
        <v>43913</v>
      </c>
      <c r="AC64" s="324"/>
      <c r="AD64" s="6">
        <v>43913</v>
      </c>
      <c r="AE64" s="32">
        <v>9017.5</v>
      </c>
      <c r="AF64" s="6">
        <v>43913</v>
      </c>
      <c r="AG64" s="324"/>
      <c r="AH64" s="6">
        <v>43913</v>
      </c>
      <c r="AI64" s="334">
        <v>1.1541999999999999</v>
      </c>
      <c r="AJ64" s="6">
        <v>43913</v>
      </c>
      <c r="AK64" s="324"/>
      <c r="AL64" s="6">
        <v>43913</v>
      </c>
      <c r="AM64" s="339">
        <v>1.0771500000000001</v>
      </c>
      <c r="AN64" s="6">
        <v>43913</v>
      </c>
      <c r="AO64" s="324"/>
      <c r="AP64" s="6">
        <v>43913</v>
      </c>
      <c r="AQ64" s="32">
        <v>6984.5</v>
      </c>
      <c r="AR64" s="6">
        <v>43913</v>
      </c>
      <c r="AS64" s="324"/>
      <c r="AT64" s="6">
        <v>43913</v>
      </c>
      <c r="AU64" s="339">
        <v>0.68884999999999996</v>
      </c>
      <c r="AV64" s="6">
        <v>43913</v>
      </c>
      <c r="AW64" s="366"/>
    </row>
    <row r="65" spans="2:49" x14ac:dyDescent="0.3">
      <c r="B65" s="6">
        <v>43914</v>
      </c>
      <c r="C65" s="32">
        <v>24.01</v>
      </c>
      <c r="D65" s="6">
        <v>43914</v>
      </c>
      <c r="E65" s="324">
        <v>26.2</v>
      </c>
      <c r="F65" s="6">
        <v>43914</v>
      </c>
      <c r="G65" s="32">
        <v>1663.3</v>
      </c>
      <c r="H65" s="6">
        <v>43914</v>
      </c>
      <c r="I65" s="324">
        <v>1663.1</v>
      </c>
      <c r="J65" s="6">
        <v>43914</v>
      </c>
      <c r="K65" s="334">
        <v>2.1800000000000002</v>
      </c>
      <c r="L65" s="6">
        <v>43914</v>
      </c>
      <c r="M65" s="349">
        <v>2.1815000000000002</v>
      </c>
      <c r="N65" s="6">
        <v>43914</v>
      </c>
      <c r="O65" s="172">
        <v>1.7290000000000001</v>
      </c>
      <c r="P65" s="6">
        <v>43914</v>
      </c>
      <c r="Q65" s="360">
        <v>1.8360000000000001</v>
      </c>
      <c r="R65" s="6">
        <v>43914</v>
      </c>
      <c r="S65" s="334">
        <v>0.5917</v>
      </c>
      <c r="T65" s="6">
        <v>43914</v>
      </c>
      <c r="U65" s="324"/>
      <c r="V65" s="6">
        <v>43914</v>
      </c>
      <c r="W65" s="32">
        <v>2438.1</v>
      </c>
      <c r="X65" s="6">
        <v>43914</v>
      </c>
      <c r="Y65" s="324"/>
      <c r="Z65" s="6">
        <v>43914</v>
      </c>
      <c r="AA65" s="32"/>
      <c r="AB65" s="6">
        <v>43914</v>
      </c>
      <c r="AC65" s="324"/>
      <c r="AD65" s="6">
        <v>43914</v>
      </c>
      <c r="AE65" s="32">
        <v>9024</v>
      </c>
      <c r="AF65" s="6">
        <v>43914</v>
      </c>
      <c r="AG65" s="324"/>
      <c r="AH65" s="6" t="s">
        <v>324</v>
      </c>
      <c r="AI65" s="334">
        <v>1.177</v>
      </c>
      <c r="AJ65" s="6">
        <v>43914</v>
      </c>
      <c r="AK65" s="324"/>
      <c r="AL65" s="6" t="s">
        <v>324</v>
      </c>
      <c r="AM65" s="339">
        <v>1.07995</v>
      </c>
      <c r="AN65" s="6">
        <v>43914</v>
      </c>
      <c r="AO65" s="324"/>
      <c r="AP65" s="6">
        <v>43914</v>
      </c>
      <c r="AQ65" s="32">
        <v>7554.75</v>
      </c>
      <c r="AR65" s="6">
        <v>43914</v>
      </c>
      <c r="AS65" s="324"/>
      <c r="AT65" s="6">
        <v>43914</v>
      </c>
      <c r="AU65" s="339">
        <v>0.69030000000000002</v>
      </c>
      <c r="AV65" s="6">
        <v>43914</v>
      </c>
      <c r="AW65" s="366"/>
    </row>
    <row r="66" spans="2:49" x14ac:dyDescent="0.3">
      <c r="B66" s="6">
        <v>43915</v>
      </c>
      <c r="C66" s="32">
        <v>24.49</v>
      </c>
      <c r="D66" s="6">
        <v>43915</v>
      </c>
      <c r="E66" s="324">
        <v>27.16</v>
      </c>
      <c r="F66" s="6">
        <v>43915</v>
      </c>
      <c r="G66" s="32">
        <v>1634.3</v>
      </c>
      <c r="H66" s="6">
        <v>43915</v>
      </c>
      <c r="I66" s="324">
        <v>1632.7</v>
      </c>
      <c r="J66" s="6">
        <v>43915</v>
      </c>
      <c r="K66" s="334">
        <v>2.2040000000000002</v>
      </c>
      <c r="L66" s="6">
        <v>43915</v>
      </c>
      <c r="M66" s="349">
        <v>2.2075</v>
      </c>
      <c r="N66" s="6">
        <v>43915</v>
      </c>
      <c r="O66" s="172">
        <v>1.714</v>
      </c>
      <c r="P66" s="6">
        <v>43915</v>
      </c>
      <c r="Q66" s="360">
        <v>1.8260000000000001</v>
      </c>
      <c r="R66" s="6">
        <v>43915</v>
      </c>
      <c r="S66" s="334">
        <v>0.59660000000000002</v>
      </c>
      <c r="T66" s="6">
        <v>43915</v>
      </c>
      <c r="U66" s="324"/>
      <c r="V66" s="6">
        <v>43915</v>
      </c>
      <c r="W66" s="32">
        <v>2467</v>
      </c>
      <c r="X66" s="6">
        <v>43915</v>
      </c>
      <c r="Y66" s="324"/>
      <c r="Z66" s="6">
        <v>43915</v>
      </c>
      <c r="AA66" s="32"/>
      <c r="AB66" s="6">
        <v>43915</v>
      </c>
      <c r="AC66" s="324"/>
      <c r="AD66" s="6">
        <v>43915</v>
      </c>
      <c r="AE66" s="32">
        <v>9025</v>
      </c>
      <c r="AF66" s="6">
        <v>43915</v>
      </c>
      <c r="AG66" s="324"/>
      <c r="AH66" s="6">
        <v>43915</v>
      </c>
      <c r="AI66" s="334">
        <v>1.1891</v>
      </c>
      <c r="AJ66" s="6">
        <v>43915</v>
      </c>
      <c r="AK66" s="324"/>
      <c r="AL66" s="6">
        <v>43915</v>
      </c>
      <c r="AM66" s="339">
        <v>1.0908500000000001</v>
      </c>
      <c r="AN66" s="6">
        <v>43915</v>
      </c>
      <c r="AO66" s="324"/>
      <c r="AP66" s="6">
        <v>43915</v>
      </c>
      <c r="AQ66" s="32">
        <v>7467.75</v>
      </c>
      <c r="AR66" s="6">
        <v>43915</v>
      </c>
      <c r="AS66" s="324"/>
      <c r="AT66" s="6">
        <v>43915</v>
      </c>
      <c r="AU66" s="339">
        <v>0.70474999999999999</v>
      </c>
      <c r="AV66" s="6">
        <v>43915</v>
      </c>
      <c r="AW66" s="366"/>
    </row>
    <row r="67" spans="2:49" x14ac:dyDescent="0.3">
      <c r="B67" s="6">
        <v>43916</v>
      </c>
      <c r="C67" s="32">
        <v>22.6</v>
      </c>
      <c r="D67" s="6">
        <v>43916</v>
      </c>
      <c r="E67" s="324">
        <v>25.71</v>
      </c>
      <c r="F67" s="6">
        <v>43916</v>
      </c>
      <c r="G67" s="32">
        <v>1660.3</v>
      </c>
      <c r="H67" s="6">
        <v>43916</v>
      </c>
      <c r="I67" s="324">
        <v>1660.5</v>
      </c>
      <c r="J67" s="6">
        <v>43916</v>
      </c>
      <c r="K67" s="334">
        <v>2.1800000000000002</v>
      </c>
      <c r="L67" s="6">
        <v>43916</v>
      </c>
      <c r="M67" s="349">
        <v>2.1829999999999998</v>
      </c>
      <c r="N67" s="6">
        <v>43916</v>
      </c>
      <c r="O67" s="172">
        <v>1.6890000000000001</v>
      </c>
      <c r="P67" s="6">
        <v>43916</v>
      </c>
      <c r="Q67" s="360">
        <v>1.802</v>
      </c>
      <c r="R67" s="6">
        <v>43916</v>
      </c>
      <c r="S67" s="334">
        <v>0.60819999999999996</v>
      </c>
      <c r="T67" s="6">
        <v>43916</v>
      </c>
      <c r="U67" s="324"/>
      <c r="V67" s="6">
        <v>43916</v>
      </c>
      <c r="W67" s="32">
        <v>2608</v>
      </c>
      <c r="X67" s="6">
        <v>43916</v>
      </c>
      <c r="Y67" s="324"/>
      <c r="Z67" s="6">
        <v>43916</v>
      </c>
      <c r="AA67" s="32"/>
      <c r="AB67" s="6">
        <v>43916</v>
      </c>
      <c r="AC67" s="324"/>
      <c r="AD67" s="6">
        <v>43916</v>
      </c>
      <c r="AE67" s="32">
        <v>9193</v>
      </c>
      <c r="AF67" s="6">
        <v>43916</v>
      </c>
      <c r="AG67" s="324"/>
      <c r="AH67" s="6">
        <v>43916</v>
      </c>
      <c r="AI67" s="334">
        <v>1.2168000000000001</v>
      </c>
      <c r="AJ67" s="6">
        <v>43916</v>
      </c>
      <c r="AK67" s="324"/>
      <c r="AL67" s="6">
        <v>43916</v>
      </c>
      <c r="AM67" s="339">
        <v>1.1080000000000001</v>
      </c>
      <c r="AN67" s="6">
        <v>43916</v>
      </c>
      <c r="AO67" s="324"/>
      <c r="AP67" s="6">
        <v>43916</v>
      </c>
      <c r="AQ67" s="32">
        <v>7844</v>
      </c>
      <c r="AR67" s="6">
        <v>43916</v>
      </c>
      <c r="AS67" s="324"/>
      <c r="AT67" s="6">
        <v>43916</v>
      </c>
      <c r="AU67" s="339">
        <v>0.71330000000000005</v>
      </c>
      <c r="AV67" s="6">
        <v>43916</v>
      </c>
      <c r="AW67" s="366"/>
    </row>
    <row r="68" spans="2:49" x14ac:dyDescent="0.3">
      <c r="B68" s="6">
        <v>43917</v>
      </c>
      <c r="C68" s="32">
        <v>21.51</v>
      </c>
      <c r="D68" s="6">
        <v>43917</v>
      </c>
      <c r="E68" s="324">
        <v>25.15</v>
      </c>
      <c r="F68" s="6">
        <v>43917</v>
      </c>
      <c r="G68" s="32">
        <v>1654.1</v>
      </c>
      <c r="H68" s="6">
        <v>43917</v>
      </c>
      <c r="I68" s="324">
        <v>1654.6</v>
      </c>
      <c r="J68" s="6">
        <v>43917</v>
      </c>
      <c r="K68" s="334">
        <v>2.1720000000000002</v>
      </c>
      <c r="L68" s="6">
        <v>43917</v>
      </c>
      <c r="M68" s="349">
        <v>2.1764999999999999</v>
      </c>
      <c r="N68" s="6">
        <v>43917</v>
      </c>
      <c r="O68" s="172">
        <v>1.671</v>
      </c>
      <c r="P68" s="6">
        <v>43917</v>
      </c>
      <c r="Q68" s="360">
        <v>1.7749999999999999</v>
      </c>
      <c r="R68" s="6">
        <v>43917</v>
      </c>
      <c r="S68" s="334">
        <v>0.61929999999999996</v>
      </c>
      <c r="T68" s="6">
        <v>43917</v>
      </c>
      <c r="U68" s="324"/>
      <c r="V68" s="6">
        <v>43917</v>
      </c>
      <c r="W68" s="32">
        <v>2524.1</v>
      </c>
      <c r="X68" s="6">
        <v>43917</v>
      </c>
      <c r="Y68" s="324"/>
      <c r="Z68" s="6">
        <v>43917</v>
      </c>
      <c r="AA68" s="32"/>
      <c r="AB68" s="6">
        <v>43917</v>
      </c>
      <c r="AC68" s="324"/>
      <c r="AD68" s="6">
        <v>43917</v>
      </c>
      <c r="AE68" s="32">
        <v>9319.5</v>
      </c>
      <c r="AF68" s="6">
        <v>43917</v>
      </c>
      <c r="AG68" s="324"/>
      <c r="AH68" s="6">
        <v>43917</v>
      </c>
      <c r="AI68" s="334">
        <v>1.25</v>
      </c>
      <c r="AJ68" s="6">
        <v>43917</v>
      </c>
      <c r="AK68" s="324"/>
      <c r="AL68" s="6">
        <v>43917</v>
      </c>
      <c r="AM68" s="339">
        <v>1.1156999999999999</v>
      </c>
      <c r="AN68" s="6">
        <v>43917</v>
      </c>
      <c r="AO68" s="324"/>
      <c r="AP68" s="6">
        <v>43917</v>
      </c>
      <c r="AQ68" s="32">
        <v>7568.5</v>
      </c>
      <c r="AR68" s="6">
        <v>43917</v>
      </c>
      <c r="AS68" s="324"/>
      <c r="AT68" s="6">
        <v>43917</v>
      </c>
      <c r="AU68" s="339">
        <v>0.71765000000000001</v>
      </c>
      <c r="AV68" s="6">
        <v>43917</v>
      </c>
      <c r="AW68" s="366"/>
    </row>
    <row r="69" spans="2:49" x14ac:dyDescent="0.3">
      <c r="B69" s="6">
        <v>43920</v>
      </c>
      <c r="C69" s="32">
        <v>20.09</v>
      </c>
      <c r="D69" s="6">
        <v>43920</v>
      </c>
      <c r="E69" s="324">
        <v>24.09</v>
      </c>
      <c r="F69" s="6">
        <v>43920</v>
      </c>
      <c r="G69" s="32">
        <v>1643.2</v>
      </c>
      <c r="H69" s="6">
        <v>43920</v>
      </c>
      <c r="I69" s="324">
        <v>1643.5</v>
      </c>
      <c r="J69" s="6">
        <v>43920</v>
      </c>
      <c r="K69" s="334">
        <v>2.1555</v>
      </c>
      <c r="L69" s="6">
        <v>43920</v>
      </c>
      <c r="M69" s="349">
        <v>2.1619999999999999</v>
      </c>
      <c r="N69" s="6">
        <v>43920</v>
      </c>
      <c r="O69" s="172">
        <v>1.69</v>
      </c>
      <c r="P69" s="6">
        <v>43920</v>
      </c>
      <c r="Q69" s="360">
        <v>1.794</v>
      </c>
      <c r="R69" s="6">
        <v>43920</v>
      </c>
      <c r="S69" s="334">
        <v>0.61539999999999995</v>
      </c>
      <c r="T69" s="6">
        <v>43920</v>
      </c>
      <c r="U69" s="324"/>
      <c r="V69" s="6">
        <v>43920</v>
      </c>
      <c r="W69" s="32">
        <v>2611.1999999999998</v>
      </c>
      <c r="X69" s="6">
        <v>43920</v>
      </c>
      <c r="Y69" s="324"/>
      <c r="Z69" s="6">
        <v>43920</v>
      </c>
      <c r="AA69" s="32"/>
      <c r="AB69" s="6">
        <v>43920</v>
      </c>
      <c r="AC69" s="324"/>
      <c r="AD69" s="6">
        <v>43920</v>
      </c>
      <c r="AE69" s="32">
        <v>9297</v>
      </c>
      <c r="AF69" s="6">
        <v>43920</v>
      </c>
      <c r="AG69" s="324"/>
      <c r="AH69" s="6">
        <v>43920</v>
      </c>
      <c r="AI69" s="334">
        <v>1.2403999999999999</v>
      </c>
      <c r="AJ69" s="6">
        <v>43920</v>
      </c>
      <c r="AK69" s="324"/>
      <c r="AL69" s="6">
        <v>43920</v>
      </c>
      <c r="AM69" s="339">
        <v>1.1063499999999999</v>
      </c>
      <c r="AN69" s="6">
        <v>43920</v>
      </c>
      <c r="AO69" s="324"/>
      <c r="AP69" s="6">
        <v>43920</v>
      </c>
      <c r="AQ69" s="32">
        <v>7854.75</v>
      </c>
      <c r="AR69" s="6">
        <v>43920</v>
      </c>
      <c r="AS69" s="324"/>
      <c r="AT69" s="6">
        <v>43920</v>
      </c>
      <c r="AU69" s="339">
        <v>0.70684999999999998</v>
      </c>
      <c r="AV69" s="6">
        <v>43920</v>
      </c>
      <c r="AW69" s="366"/>
    </row>
    <row r="70" spans="2:49" x14ac:dyDescent="0.3">
      <c r="B70" s="6">
        <v>43921</v>
      </c>
      <c r="C70" s="32">
        <v>20.48</v>
      </c>
      <c r="D70" s="6">
        <v>43921</v>
      </c>
      <c r="E70" s="324">
        <v>24.51</v>
      </c>
      <c r="F70" s="6">
        <v>43921</v>
      </c>
      <c r="G70" s="32">
        <v>1596.6</v>
      </c>
      <c r="H70" s="6">
        <v>43921</v>
      </c>
      <c r="I70" s="324">
        <v>1596.6</v>
      </c>
      <c r="J70" s="6">
        <v>43921</v>
      </c>
      <c r="K70" s="334">
        <v>2.2280000000000002</v>
      </c>
      <c r="L70" s="6">
        <v>43921</v>
      </c>
      <c r="M70" s="349">
        <v>2.2334999999999998</v>
      </c>
      <c r="N70" s="6">
        <v>43921</v>
      </c>
      <c r="O70" s="172">
        <v>1.64</v>
      </c>
      <c r="P70" s="6">
        <v>43921</v>
      </c>
      <c r="Q70" s="360">
        <v>1.756</v>
      </c>
      <c r="R70" s="6">
        <v>43921</v>
      </c>
      <c r="S70" s="334">
        <v>0.61429999999999996</v>
      </c>
      <c r="T70" s="6">
        <v>43921</v>
      </c>
      <c r="U70" s="324"/>
      <c r="V70" s="6">
        <v>43921</v>
      </c>
      <c r="W70" s="32">
        <v>2569.6999999999998</v>
      </c>
      <c r="X70" s="6">
        <v>43921</v>
      </c>
      <c r="Y70" s="324"/>
      <c r="Z70" s="6">
        <v>43921</v>
      </c>
      <c r="AA70" s="32"/>
      <c r="AB70" s="6">
        <v>43921</v>
      </c>
      <c r="AC70" s="324"/>
      <c r="AD70" s="6">
        <v>43921</v>
      </c>
      <c r="AE70" s="32">
        <v>9319.5</v>
      </c>
      <c r="AF70" s="6">
        <v>43921</v>
      </c>
      <c r="AG70" s="324"/>
      <c r="AH70" s="6">
        <v>43921</v>
      </c>
      <c r="AI70" s="334">
        <v>1.2456</v>
      </c>
      <c r="AJ70" s="6">
        <v>43921</v>
      </c>
      <c r="AK70" s="324"/>
      <c r="AL70" s="6">
        <v>43921</v>
      </c>
      <c r="AM70" s="339">
        <v>1.1049500000000001</v>
      </c>
      <c r="AN70" s="6">
        <v>43921</v>
      </c>
      <c r="AO70" s="324"/>
      <c r="AP70" s="6">
        <v>43921</v>
      </c>
      <c r="AQ70" s="32">
        <v>7786.25</v>
      </c>
      <c r="AR70" s="6">
        <v>43921</v>
      </c>
      <c r="AS70" s="324"/>
      <c r="AT70" s="6">
        <v>43921</v>
      </c>
      <c r="AU70" s="339">
        <v>0.71045000000000003</v>
      </c>
      <c r="AV70" s="6">
        <v>43921</v>
      </c>
      <c r="AW70" s="366"/>
    </row>
    <row r="71" spans="2:49" x14ac:dyDescent="0.3">
      <c r="B71" s="6">
        <v>43922</v>
      </c>
      <c r="C71" s="32">
        <v>20.309999999999999</v>
      </c>
      <c r="D71" s="6">
        <v>43922</v>
      </c>
      <c r="E71" s="324">
        <v>23.74</v>
      </c>
      <c r="F71" s="6">
        <v>43922</v>
      </c>
      <c r="G71" s="32">
        <v>1591.4</v>
      </c>
      <c r="H71" s="6">
        <v>43922</v>
      </c>
      <c r="I71" s="324">
        <v>1591.7</v>
      </c>
      <c r="J71" s="6">
        <v>43922</v>
      </c>
      <c r="K71" s="334">
        <v>2.1745000000000001</v>
      </c>
      <c r="L71" s="6">
        <v>43922</v>
      </c>
      <c r="M71" s="349">
        <v>2.1804999999999999</v>
      </c>
      <c r="N71" s="6">
        <v>43922</v>
      </c>
      <c r="O71" s="172">
        <v>1.587</v>
      </c>
      <c r="P71" s="6">
        <v>43922</v>
      </c>
      <c r="Q71" s="360">
        <v>1.712</v>
      </c>
      <c r="R71" s="6">
        <v>43922</v>
      </c>
      <c r="S71" s="334">
        <v>0.60740000000000005</v>
      </c>
      <c r="T71" s="6">
        <v>43922</v>
      </c>
      <c r="U71" s="324"/>
      <c r="V71" s="6">
        <v>43922</v>
      </c>
      <c r="W71" s="32">
        <v>2448</v>
      </c>
      <c r="X71" s="6">
        <v>43922</v>
      </c>
      <c r="Y71" s="324"/>
      <c r="Z71" s="6">
        <v>43922</v>
      </c>
      <c r="AA71" s="32"/>
      <c r="AB71" s="6">
        <v>43922</v>
      </c>
      <c r="AC71" s="324"/>
      <c r="AD71" s="6">
        <v>43922</v>
      </c>
      <c r="AE71" s="32">
        <v>9352.5</v>
      </c>
      <c r="AF71" s="6">
        <v>43922</v>
      </c>
      <c r="AG71" s="324"/>
      <c r="AH71" s="6">
        <v>43922</v>
      </c>
      <c r="AI71" s="334">
        <v>1.2383999999999999</v>
      </c>
      <c r="AJ71" s="6">
        <v>43922</v>
      </c>
      <c r="AK71" s="324"/>
      <c r="AL71" s="6">
        <v>43922</v>
      </c>
      <c r="AM71" s="339">
        <v>1.0956999999999999</v>
      </c>
      <c r="AN71" s="6">
        <v>43922</v>
      </c>
      <c r="AO71" s="324"/>
      <c r="AP71" s="6">
        <v>43922</v>
      </c>
      <c r="AQ71" s="32">
        <v>7438.75</v>
      </c>
      <c r="AR71" s="6">
        <v>43922</v>
      </c>
      <c r="AS71" s="324"/>
      <c r="AT71" s="6">
        <v>43922</v>
      </c>
      <c r="AU71" s="339">
        <v>0.70369999999999999</v>
      </c>
      <c r="AV71" s="6">
        <v>43922</v>
      </c>
      <c r="AW71" s="366"/>
    </row>
    <row r="72" spans="2:49" x14ac:dyDescent="0.3">
      <c r="B72" s="6">
        <v>43923</v>
      </c>
      <c r="C72" s="32">
        <v>25.32</v>
      </c>
      <c r="D72" s="6">
        <v>43923</v>
      </c>
      <c r="E72" s="324">
        <v>28.05</v>
      </c>
      <c r="F72" s="6">
        <v>43923</v>
      </c>
      <c r="G72" s="32">
        <v>1637.7</v>
      </c>
      <c r="H72" s="6">
        <v>43923</v>
      </c>
      <c r="I72" s="324">
        <v>1637.7</v>
      </c>
      <c r="J72" s="6">
        <v>43923</v>
      </c>
      <c r="K72" s="334">
        <v>2.2185000000000001</v>
      </c>
      <c r="L72" s="6">
        <v>43923</v>
      </c>
      <c r="M72" s="349">
        <v>2.2235</v>
      </c>
      <c r="N72" s="6">
        <v>43923</v>
      </c>
      <c r="O72" s="172">
        <v>1.552</v>
      </c>
      <c r="P72" s="6">
        <v>43923</v>
      </c>
      <c r="Q72" s="360">
        <v>1.6719999999999999</v>
      </c>
      <c r="R72" s="6">
        <v>43923</v>
      </c>
      <c r="S72" s="334">
        <v>0.60489999999999999</v>
      </c>
      <c r="T72" s="6">
        <v>43923</v>
      </c>
      <c r="U72" s="324"/>
      <c r="V72" s="6">
        <v>43923</v>
      </c>
      <c r="W72" s="32">
        <v>2516.4</v>
      </c>
      <c r="X72" s="6">
        <v>43923</v>
      </c>
      <c r="Y72" s="324"/>
      <c r="Z72" s="6">
        <v>43923</v>
      </c>
      <c r="AA72" s="32"/>
      <c r="AB72" s="6">
        <v>43923</v>
      </c>
      <c r="AC72" s="324"/>
      <c r="AD72" s="6">
        <v>43923</v>
      </c>
      <c r="AE72" s="32">
        <v>9293</v>
      </c>
      <c r="AF72" s="6">
        <v>43923</v>
      </c>
      <c r="AG72" s="324"/>
      <c r="AH72" s="6">
        <v>43923</v>
      </c>
      <c r="AI72" s="334">
        <v>1.2403999999999999</v>
      </c>
      <c r="AJ72" s="6">
        <v>43923</v>
      </c>
      <c r="AK72" s="324"/>
      <c r="AL72" s="6">
        <v>43923</v>
      </c>
      <c r="AM72" s="339">
        <v>1.0872999999999999</v>
      </c>
      <c r="AN72" s="6">
        <v>43923</v>
      </c>
      <c r="AO72" s="324"/>
      <c r="AP72" s="6">
        <v>43923</v>
      </c>
      <c r="AQ72" s="32">
        <v>7627.25</v>
      </c>
      <c r="AR72" s="6">
        <v>43923</v>
      </c>
      <c r="AS72" s="324"/>
      <c r="AT72" s="6">
        <v>43923</v>
      </c>
      <c r="AU72" s="339">
        <v>0.70535000000000003</v>
      </c>
      <c r="AV72" s="6">
        <v>43923</v>
      </c>
      <c r="AW72" s="366"/>
    </row>
    <row r="73" spans="2:49" x14ac:dyDescent="0.3">
      <c r="B73" s="6">
        <v>43924</v>
      </c>
      <c r="C73" s="32">
        <v>28.34</v>
      </c>
      <c r="D73" s="6">
        <v>43924</v>
      </c>
      <c r="E73" s="324">
        <v>30.9</v>
      </c>
      <c r="F73" s="6">
        <v>43924</v>
      </c>
      <c r="G73" s="32">
        <v>1645.7</v>
      </c>
      <c r="H73" s="6">
        <v>43924</v>
      </c>
      <c r="I73" s="324">
        <v>1645.5</v>
      </c>
      <c r="J73" s="6">
        <v>43924</v>
      </c>
      <c r="K73" s="334">
        <v>2.1924999999999999</v>
      </c>
      <c r="L73" s="6">
        <v>43924</v>
      </c>
      <c r="M73" s="349">
        <v>2.1964999999999999</v>
      </c>
      <c r="N73" s="6">
        <v>43924</v>
      </c>
      <c r="O73" s="172">
        <v>1.621</v>
      </c>
      <c r="P73" s="6">
        <v>43924</v>
      </c>
      <c r="Q73" s="360">
        <v>1.738</v>
      </c>
      <c r="R73" s="6">
        <v>43924</v>
      </c>
      <c r="S73" s="334">
        <v>0.60019999999999996</v>
      </c>
      <c r="T73" s="6">
        <v>43924</v>
      </c>
      <c r="U73" s="324"/>
      <c r="V73" s="6">
        <v>43924</v>
      </c>
      <c r="W73" s="32">
        <v>2482.6999999999998</v>
      </c>
      <c r="X73" s="6">
        <v>43924</v>
      </c>
      <c r="Y73" s="324"/>
      <c r="Z73" s="6">
        <v>43924</v>
      </c>
      <c r="AA73" s="32"/>
      <c r="AB73" s="6">
        <v>43924</v>
      </c>
      <c r="AC73" s="324"/>
      <c r="AD73" s="6">
        <v>43924</v>
      </c>
      <c r="AE73" s="32">
        <v>9254.5</v>
      </c>
      <c r="AF73" s="6">
        <v>43924</v>
      </c>
      <c r="AG73" s="324"/>
      <c r="AH73" s="6">
        <v>43924</v>
      </c>
      <c r="AI73" s="334">
        <v>1.2282</v>
      </c>
      <c r="AJ73" s="6">
        <v>43924</v>
      </c>
      <c r="AK73" s="324"/>
      <c r="AL73" s="6">
        <v>43924</v>
      </c>
      <c r="AM73" s="339">
        <v>1.0833999999999999</v>
      </c>
      <c r="AN73" s="6">
        <v>43924</v>
      </c>
      <c r="AO73" s="324"/>
      <c r="AP73" s="6">
        <v>43924</v>
      </c>
      <c r="AQ73" s="32">
        <v>7522.75</v>
      </c>
      <c r="AR73" s="6">
        <v>43924</v>
      </c>
      <c r="AS73" s="324"/>
      <c r="AT73" s="6">
        <v>43924</v>
      </c>
      <c r="AU73" s="339">
        <v>0.70704999999999996</v>
      </c>
      <c r="AV73" s="6">
        <v>43924</v>
      </c>
      <c r="AW73" s="366"/>
    </row>
    <row r="74" spans="2:49" x14ac:dyDescent="0.3">
      <c r="B74" s="6">
        <v>43927</v>
      </c>
      <c r="C74" s="32">
        <v>26.08</v>
      </c>
      <c r="D74" s="6">
        <v>43927</v>
      </c>
      <c r="E74" s="324">
        <v>29.98</v>
      </c>
      <c r="F74" s="6">
        <v>43927</v>
      </c>
      <c r="G74" s="32">
        <v>1693.9</v>
      </c>
      <c r="H74" s="6">
        <v>43927</v>
      </c>
      <c r="I74" s="324">
        <v>1692.2</v>
      </c>
      <c r="J74" s="6">
        <v>43927</v>
      </c>
      <c r="K74" s="334">
        <v>2.2174999999999998</v>
      </c>
      <c r="L74" s="6">
        <v>43927</v>
      </c>
      <c r="M74" s="349">
        <v>2.222</v>
      </c>
      <c r="N74" s="6">
        <v>43927</v>
      </c>
      <c r="O74" s="172">
        <v>1.7310000000000001</v>
      </c>
      <c r="P74" s="6">
        <v>43927</v>
      </c>
      <c r="Q74" s="360">
        <v>1.84</v>
      </c>
      <c r="R74" s="6">
        <v>43927</v>
      </c>
      <c r="S74" s="334">
        <v>0.60919999999999996</v>
      </c>
      <c r="T74" s="6">
        <v>43927</v>
      </c>
      <c r="U74" s="324"/>
      <c r="V74" s="6">
        <v>43927</v>
      </c>
      <c r="W74" s="32">
        <v>2644.6</v>
      </c>
      <c r="X74" s="6">
        <v>43927</v>
      </c>
      <c r="Y74" s="324"/>
      <c r="Z74" s="6">
        <v>43927</v>
      </c>
      <c r="AA74" s="32"/>
      <c r="AB74" s="6">
        <v>43927</v>
      </c>
      <c r="AC74" s="324"/>
      <c r="AD74" s="6">
        <v>43927</v>
      </c>
      <c r="AE74" s="32">
        <v>9186.5</v>
      </c>
      <c r="AF74" s="6">
        <v>43927</v>
      </c>
      <c r="AG74" s="324"/>
      <c r="AH74" s="6">
        <v>43927</v>
      </c>
      <c r="AI74" s="334">
        <v>1.2311000000000001</v>
      </c>
      <c r="AJ74" s="6">
        <v>43927</v>
      </c>
      <c r="AK74" s="324"/>
      <c r="AL74" s="6">
        <v>43927</v>
      </c>
      <c r="AM74" s="339">
        <v>1.08205</v>
      </c>
      <c r="AN74" s="6">
        <v>43927</v>
      </c>
      <c r="AO74" s="324"/>
      <c r="AP74" s="6">
        <v>43927</v>
      </c>
      <c r="AQ74" s="32">
        <v>8029.75</v>
      </c>
      <c r="AR74" s="6">
        <v>43927</v>
      </c>
      <c r="AS74" s="324"/>
      <c r="AT74" s="6">
        <v>43927</v>
      </c>
      <c r="AU74" s="339">
        <v>0.70884999999999998</v>
      </c>
      <c r="AV74" s="6">
        <v>43927</v>
      </c>
      <c r="AW74" s="366"/>
    </row>
    <row r="75" spans="2:49" x14ac:dyDescent="0.3">
      <c r="B75" s="6">
        <v>43928</v>
      </c>
      <c r="C75" s="32">
        <v>23.63</v>
      </c>
      <c r="D75" s="6">
        <v>43928</v>
      </c>
      <c r="E75" s="324">
        <v>28.69</v>
      </c>
      <c r="F75" s="6">
        <v>43928</v>
      </c>
      <c r="G75" s="32">
        <v>1683.7</v>
      </c>
      <c r="H75" s="6">
        <v>43928</v>
      </c>
      <c r="I75" s="324">
        <v>1682.8</v>
      </c>
      <c r="J75" s="6">
        <v>43928</v>
      </c>
      <c r="K75" s="334">
        <v>2.2725</v>
      </c>
      <c r="L75" s="6">
        <v>43928</v>
      </c>
      <c r="M75" s="349">
        <v>2.2789999999999999</v>
      </c>
      <c r="N75" s="6">
        <v>43928</v>
      </c>
      <c r="O75" s="172">
        <v>1.8520000000000001</v>
      </c>
      <c r="P75" s="6">
        <v>43928</v>
      </c>
      <c r="Q75" s="360">
        <v>1.9490000000000001</v>
      </c>
      <c r="R75" s="6">
        <v>43928</v>
      </c>
      <c r="S75" s="334">
        <v>0.61970000000000003</v>
      </c>
      <c r="T75" s="6">
        <v>43928</v>
      </c>
      <c r="U75" s="324"/>
      <c r="V75" s="6">
        <v>43928</v>
      </c>
      <c r="W75" s="32">
        <v>2642</v>
      </c>
      <c r="X75" s="6">
        <v>43928</v>
      </c>
      <c r="Y75" s="324"/>
      <c r="Z75" s="6">
        <v>43928</v>
      </c>
      <c r="AA75" s="32"/>
      <c r="AB75" s="6">
        <v>43928</v>
      </c>
      <c r="AC75" s="324"/>
      <c r="AD75" s="6">
        <v>43928</v>
      </c>
      <c r="AE75" s="32">
        <v>9206</v>
      </c>
      <c r="AF75" s="6">
        <v>43928</v>
      </c>
      <c r="AG75" s="324"/>
      <c r="AH75" s="6">
        <v>43928</v>
      </c>
      <c r="AI75" s="334">
        <v>1.2347999999999999</v>
      </c>
      <c r="AJ75" s="6">
        <v>43928</v>
      </c>
      <c r="AK75" s="324"/>
      <c r="AL75" s="6">
        <v>43928</v>
      </c>
      <c r="AM75" s="339">
        <v>1.0927500000000001</v>
      </c>
      <c r="AN75" s="6">
        <v>43928</v>
      </c>
      <c r="AO75" s="324"/>
      <c r="AP75" s="6">
        <v>43928</v>
      </c>
      <c r="AQ75" s="32">
        <v>8012</v>
      </c>
      <c r="AR75" s="6">
        <v>43928</v>
      </c>
      <c r="AS75" s="324"/>
      <c r="AT75" s="6">
        <v>43928</v>
      </c>
      <c r="AU75" s="339">
        <v>0.71535000000000004</v>
      </c>
      <c r="AV75" s="6">
        <v>43928</v>
      </c>
      <c r="AW75" s="366"/>
    </row>
    <row r="76" spans="2:49" x14ac:dyDescent="0.3">
      <c r="B76" s="6">
        <v>43929</v>
      </c>
      <c r="C76" s="32">
        <v>25.09</v>
      </c>
      <c r="D76" s="6">
        <v>43929</v>
      </c>
      <c r="E76" s="324">
        <v>30.17</v>
      </c>
      <c r="F76" s="6">
        <v>43929</v>
      </c>
      <c r="G76" s="32">
        <v>1684.3</v>
      </c>
      <c r="H76" s="6">
        <v>43929</v>
      </c>
      <c r="I76" s="324">
        <v>1683.8</v>
      </c>
      <c r="J76" s="6">
        <v>43929</v>
      </c>
      <c r="K76" s="334">
        <v>2.2599999999999998</v>
      </c>
      <c r="L76" s="6">
        <v>43929</v>
      </c>
      <c r="M76" s="349">
        <v>2.2709999999999999</v>
      </c>
      <c r="N76" s="6">
        <v>43929</v>
      </c>
      <c r="O76" s="172">
        <v>1.7829999999999999</v>
      </c>
      <c r="P76" s="6">
        <v>43929</v>
      </c>
      <c r="Q76" s="360">
        <v>1.8959999999999999</v>
      </c>
      <c r="R76" s="6">
        <v>43929</v>
      </c>
      <c r="S76" s="334">
        <v>0.62370000000000003</v>
      </c>
      <c r="T76" s="6">
        <v>43929</v>
      </c>
      <c r="U76" s="324"/>
      <c r="V76" s="6">
        <v>43929</v>
      </c>
      <c r="W76" s="32">
        <v>2734.9</v>
      </c>
      <c r="X76" s="6">
        <v>43929</v>
      </c>
      <c r="Y76" s="324"/>
      <c r="Z76" s="6">
        <v>43929</v>
      </c>
      <c r="AA76" s="32"/>
      <c r="AB76" s="6">
        <v>43929</v>
      </c>
      <c r="AC76" s="324"/>
      <c r="AD76" s="6">
        <v>43929</v>
      </c>
      <c r="AE76" s="32">
        <v>9208</v>
      </c>
      <c r="AF76" s="6">
        <v>43929</v>
      </c>
      <c r="AG76" s="324"/>
      <c r="AH76" s="6">
        <v>43929</v>
      </c>
      <c r="AI76" s="334">
        <v>1.24</v>
      </c>
      <c r="AJ76" s="6">
        <v>43929</v>
      </c>
      <c r="AK76" s="324"/>
      <c r="AL76" s="6">
        <v>43929</v>
      </c>
      <c r="AM76" s="339">
        <v>1.0883</v>
      </c>
      <c r="AN76" s="6">
        <v>43929</v>
      </c>
      <c r="AO76" s="324"/>
      <c r="AP76" s="6">
        <v>43929</v>
      </c>
      <c r="AQ76" s="32">
        <v>8189.75</v>
      </c>
      <c r="AR76" s="6">
        <v>43929</v>
      </c>
      <c r="AS76" s="324"/>
      <c r="AT76" s="6">
        <v>43929</v>
      </c>
      <c r="AU76" s="339">
        <v>0.71294999999999997</v>
      </c>
      <c r="AV76" s="6">
        <v>43929</v>
      </c>
      <c r="AW76" s="366"/>
    </row>
    <row r="77" spans="2:49" x14ac:dyDescent="0.3">
      <c r="B77" s="6">
        <v>43930</v>
      </c>
      <c r="C77" s="32">
        <v>22.76</v>
      </c>
      <c r="D77" s="6">
        <v>43930</v>
      </c>
      <c r="E77" s="324">
        <v>28.82</v>
      </c>
      <c r="F77" s="6">
        <v>43930</v>
      </c>
      <c r="G77" s="32">
        <v>1752.8</v>
      </c>
      <c r="H77" s="6">
        <v>43930</v>
      </c>
      <c r="I77" s="324">
        <v>1752.1</v>
      </c>
      <c r="J77" s="6">
        <v>43930</v>
      </c>
      <c r="K77" s="334">
        <v>2.2595000000000001</v>
      </c>
      <c r="L77" s="6">
        <v>43930</v>
      </c>
      <c r="M77" s="349">
        <v>2.274</v>
      </c>
      <c r="N77" s="6">
        <v>43930</v>
      </c>
      <c r="O77" s="172">
        <v>1.7330000000000001</v>
      </c>
      <c r="P77" s="6">
        <v>43930</v>
      </c>
      <c r="Q77" s="360">
        <v>1.863</v>
      </c>
      <c r="R77" s="6">
        <v>43930</v>
      </c>
      <c r="S77" s="334">
        <v>0.63090000000000002</v>
      </c>
      <c r="T77" s="6">
        <v>43930</v>
      </c>
      <c r="U77" s="324"/>
      <c r="V77" s="6">
        <v>43930</v>
      </c>
      <c r="W77" s="32">
        <v>2779.8</v>
      </c>
      <c r="X77" s="6">
        <v>43930</v>
      </c>
      <c r="Y77" s="324"/>
      <c r="Z77" s="6">
        <v>43930</v>
      </c>
      <c r="AA77" s="32"/>
      <c r="AB77" s="6">
        <v>43930</v>
      </c>
      <c r="AC77" s="324"/>
      <c r="AD77" s="6">
        <v>43930</v>
      </c>
      <c r="AE77" s="32">
        <v>9244.5</v>
      </c>
      <c r="AF77" s="6">
        <v>43930</v>
      </c>
      <c r="AG77" s="324"/>
      <c r="AH77" s="6">
        <v>43930</v>
      </c>
      <c r="AI77" s="334">
        <v>1.2455000000000001</v>
      </c>
      <c r="AJ77" s="6">
        <v>43930</v>
      </c>
      <c r="AK77" s="324"/>
      <c r="AL77" s="6">
        <v>43930</v>
      </c>
      <c r="AM77" s="339">
        <v>1.09555</v>
      </c>
      <c r="AN77" s="6">
        <v>43930</v>
      </c>
      <c r="AO77" s="324"/>
      <c r="AP77" s="6">
        <v>43930</v>
      </c>
      <c r="AQ77" s="32">
        <v>8227.5</v>
      </c>
      <c r="AR77" s="6">
        <v>43930</v>
      </c>
      <c r="AS77" s="324"/>
      <c r="AT77" s="6">
        <v>43930</v>
      </c>
      <c r="AU77" s="339">
        <v>0.71655000000000002</v>
      </c>
      <c r="AV77" s="6">
        <v>43930</v>
      </c>
      <c r="AW77" s="366"/>
    </row>
    <row r="78" spans="2:49" x14ac:dyDescent="0.3">
      <c r="B78" s="6">
        <v>43934</v>
      </c>
      <c r="C78" s="32">
        <v>22.41</v>
      </c>
      <c r="D78" s="6">
        <v>43934</v>
      </c>
      <c r="E78" s="324">
        <v>29.26</v>
      </c>
      <c r="F78" s="6">
        <v>43934</v>
      </c>
      <c r="G78" s="32">
        <v>1761.4</v>
      </c>
      <c r="H78" s="6">
        <v>43934</v>
      </c>
      <c r="I78" s="324">
        <v>1760.9</v>
      </c>
      <c r="J78" s="6">
        <v>43934</v>
      </c>
      <c r="K78" s="334">
        <v>2.3025000000000002</v>
      </c>
      <c r="L78" s="6">
        <v>43934</v>
      </c>
      <c r="M78" s="349">
        <v>2.3195000000000001</v>
      </c>
      <c r="N78" s="6">
        <v>43934</v>
      </c>
      <c r="O78" s="172">
        <v>1.724</v>
      </c>
      <c r="P78" s="6">
        <v>43934</v>
      </c>
      <c r="Q78" s="360">
        <v>1.879</v>
      </c>
      <c r="R78" s="6">
        <v>43934</v>
      </c>
      <c r="S78" s="334">
        <v>0.64029999999999998</v>
      </c>
      <c r="T78" s="6">
        <v>43934</v>
      </c>
      <c r="U78" s="324"/>
      <c r="V78" s="6">
        <v>43934</v>
      </c>
      <c r="W78" s="32">
        <v>2759.2</v>
      </c>
      <c r="X78" s="6">
        <v>43934</v>
      </c>
      <c r="Y78" s="324"/>
      <c r="Z78" s="6">
        <v>43934</v>
      </c>
      <c r="AA78" s="32"/>
      <c r="AB78" s="6">
        <v>43934</v>
      </c>
      <c r="AC78" s="324"/>
      <c r="AD78" s="6">
        <v>43934</v>
      </c>
      <c r="AE78" s="32">
        <v>9303.5</v>
      </c>
      <c r="AF78" s="6">
        <v>43934</v>
      </c>
      <c r="AG78" s="324"/>
      <c r="AH78" s="6">
        <v>43934</v>
      </c>
      <c r="AI78" s="334">
        <v>1.2529999999999999</v>
      </c>
      <c r="AJ78" s="6">
        <v>43934</v>
      </c>
      <c r="AK78" s="324"/>
      <c r="AL78" s="6">
        <v>43934</v>
      </c>
      <c r="AM78" s="339">
        <v>1.0924499999999999</v>
      </c>
      <c r="AN78" s="6">
        <v>43934</v>
      </c>
      <c r="AO78" s="324"/>
      <c r="AP78" s="6">
        <v>43934</v>
      </c>
      <c r="AQ78" s="32">
        <v>8327.25</v>
      </c>
      <c r="AR78" s="6">
        <v>43934</v>
      </c>
      <c r="AS78" s="324"/>
      <c r="AT78" s="6">
        <v>43934</v>
      </c>
      <c r="AU78" s="339">
        <v>0.72150000000000003</v>
      </c>
      <c r="AV78" s="6">
        <v>43934</v>
      </c>
      <c r="AW78" s="366"/>
    </row>
    <row r="79" spans="2:49" x14ac:dyDescent="0.3">
      <c r="B79" s="6">
        <v>43935</v>
      </c>
      <c r="C79" s="32">
        <v>20.11</v>
      </c>
      <c r="D79" s="6">
        <v>43935</v>
      </c>
      <c r="E79" s="324">
        <v>27.4</v>
      </c>
      <c r="F79" s="6">
        <v>43935</v>
      </c>
      <c r="G79" s="32">
        <v>1768.9</v>
      </c>
      <c r="H79" s="6">
        <v>43935</v>
      </c>
      <c r="I79" s="324">
        <v>1769.4</v>
      </c>
      <c r="J79" s="6">
        <v>43935</v>
      </c>
      <c r="K79" s="334">
        <v>2.3294999999999999</v>
      </c>
      <c r="L79" s="6">
        <v>43935</v>
      </c>
      <c r="M79" s="349">
        <v>2.3435000000000001</v>
      </c>
      <c r="N79" s="6">
        <v>43935</v>
      </c>
      <c r="O79" s="172">
        <v>1.65</v>
      </c>
      <c r="P79" s="6">
        <v>43935</v>
      </c>
      <c r="Q79" s="360">
        <v>1.8260000000000001</v>
      </c>
      <c r="R79" s="6">
        <v>43935</v>
      </c>
      <c r="S79" s="334">
        <v>0.64370000000000005</v>
      </c>
      <c r="T79" s="6">
        <v>43935</v>
      </c>
      <c r="U79" s="324"/>
      <c r="V79" s="6">
        <v>43935</v>
      </c>
      <c r="W79" s="32">
        <v>2843.1</v>
      </c>
      <c r="X79" s="6">
        <v>43935</v>
      </c>
      <c r="Y79" s="324"/>
      <c r="Z79" s="6">
        <v>43935</v>
      </c>
      <c r="AA79" s="32"/>
      <c r="AB79" s="6">
        <v>43935</v>
      </c>
      <c r="AC79" s="324"/>
      <c r="AD79" s="6">
        <v>43935</v>
      </c>
      <c r="AE79" s="32">
        <v>9347</v>
      </c>
      <c r="AF79" s="6">
        <v>43935</v>
      </c>
      <c r="AG79" s="324"/>
      <c r="AH79" s="6">
        <v>43935</v>
      </c>
      <c r="AI79" s="334">
        <v>1.2633000000000001</v>
      </c>
      <c r="AJ79" s="6">
        <v>43935</v>
      </c>
      <c r="AK79" s="324"/>
      <c r="AL79" s="6">
        <v>43935</v>
      </c>
      <c r="AM79" s="339">
        <v>1.09995</v>
      </c>
      <c r="AN79" s="6">
        <v>43935</v>
      </c>
      <c r="AO79" s="324"/>
      <c r="AP79" s="6">
        <v>43935</v>
      </c>
      <c r="AQ79" s="32">
        <v>8692.5</v>
      </c>
      <c r="AR79" s="6">
        <v>43935</v>
      </c>
      <c r="AS79" s="324"/>
      <c r="AT79" s="6">
        <v>43935</v>
      </c>
      <c r="AU79" s="339">
        <v>0.71960000000000002</v>
      </c>
      <c r="AV79" s="6">
        <v>43935</v>
      </c>
      <c r="AW79" s="366"/>
    </row>
    <row r="80" spans="2:49" x14ac:dyDescent="0.3">
      <c r="B80" s="6">
        <v>43936</v>
      </c>
      <c r="C80" s="32">
        <v>19.87</v>
      </c>
      <c r="D80" s="6">
        <v>43936</v>
      </c>
      <c r="E80" s="324">
        <v>26.04</v>
      </c>
      <c r="F80" s="6">
        <v>43936</v>
      </c>
      <c r="G80" s="32">
        <v>1740.2</v>
      </c>
      <c r="H80" s="6">
        <v>43936</v>
      </c>
      <c r="I80" s="324">
        <v>1742.5</v>
      </c>
      <c r="J80" s="6">
        <v>43936</v>
      </c>
      <c r="K80" s="334">
        <v>2.298</v>
      </c>
      <c r="L80" s="6">
        <v>43936</v>
      </c>
      <c r="M80" s="349">
        <v>2.3039999999999998</v>
      </c>
      <c r="N80" s="6">
        <v>43936</v>
      </c>
      <c r="O80" s="172">
        <v>1.5980000000000001</v>
      </c>
      <c r="P80" s="6">
        <v>43936</v>
      </c>
      <c r="Q80" s="360">
        <v>1.786</v>
      </c>
      <c r="R80" s="6">
        <v>43936</v>
      </c>
      <c r="S80" s="334">
        <v>0.63300000000000001</v>
      </c>
      <c r="T80" s="6">
        <v>43936</v>
      </c>
      <c r="U80" s="324"/>
      <c r="V80" s="6">
        <v>43936</v>
      </c>
      <c r="W80" s="32">
        <v>2794.75</v>
      </c>
      <c r="X80" s="6">
        <v>43936</v>
      </c>
      <c r="Y80" s="324"/>
      <c r="Z80" s="6">
        <v>43936</v>
      </c>
      <c r="AA80" s="32"/>
      <c r="AB80" s="6">
        <v>43936</v>
      </c>
      <c r="AC80" s="324"/>
      <c r="AD80" s="6">
        <v>43936</v>
      </c>
      <c r="AE80" s="32">
        <v>9320.5</v>
      </c>
      <c r="AF80" s="6">
        <v>43936</v>
      </c>
      <c r="AG80" s="324"/>
      <c r="AH80" s="6">
        <v>43936</v>
      </c>
      <c r="AI80" s="334">
        <v>1.2556</v>
      </c>
      <c r="AJ80" s="6">
        <v>43936</v>
      </c>
      <c r="AK80" s="324"/>
      <c r="AL80" s="6">
        <v>43936</v>
      </c>
      <c r="AM80" s="339">
        <v>1.0939000000000001</v>
      </c>
      <c r="AN80" s="6">
        <v>43936</v>
      </c>
      <c r="AO80" s="324"/>
      <c r="AP80" s="6">
        <v>43936</v>
      </c>
      <c r="AQ80" s="32">
        <v>8572.75</v>
      </c>
      <c r="AR80" s="6">
        <v>43936</v>
      </c>
      <c r="AS80" s="324"/>
      <c r="AT80" s="6">
        <v>43936</v>
      </c>
      <c r="AU80" s="339">
        <v>0.7117</v>
      </c>
      <c r="AV80" s="6">
        <v>43936</v>
      </c>
      <c r="AW80" s="366"/>
    </row>
    <row r="81" spans="2:49" x14ac:dyDescent="0.3">
      <c r="B81" s="6">
        <v>43937</v>
      </c>
      <c r="C81" s="32">
        <v>19.87</v>
      </c>
      <c r="D81" s="6">
        <v>43937</v>
      </c>
      <c r="E81" s="324">
        <v>25.53</v>
      </c>
      <c r="F81" s="6">
        <v>43937</v>
      </c>
      <c r="G81" s="32">
        <v>1737.7</v>
      </c>
      <c r="H81" s="6"/>
      <c r="I81" s="324"/>
      <c r="J81" s="6">
        <v>43937</v>
      </c>
      <c r="K81" s="334">
        <v>2.2909999999999999</v>
      </c>
      <c r="L81" s="6"/>
      <c r="M81" s="349"/>
      <c r="N81" s="6">
        <v>43937</v>
      </c>
      <c r="O81" s="172">
        <v>1.6859999999999999</v>
      </c>
      <c r="P81" s="6"/>
      <c r="Q81" s="360"/>
      <c r="R81" s="6">
        <v>43937</v>
      </c>
      <c r="S81" s="334">
        <v>0.63119999999999998</v>
      </c>
      <c r="T81" s="6"/>
      <c r="U81" s="324"/>
      <c r="V81" s="6">
        <v>43937</v>
      </c>
      <c r="W81" s="32">
        <v>2787.4</v>
      </c>
      <c r="X81" s="6"/>
      <c r="Y81" s="324"/>
      <c r="Z81" s="6">
        <v>43937</v>
      </c>
      <c r="AA81" s="32"/>
      <c r="AB81" s="6"/>
      <c r="AC81" s="324"/>
      <c r="AD81" s="6">
        <v>43937</v>
      </c>
      <c r="AE81" s="32">
        <v>9303</v>
      </c>
      <c r="AF81" s="6"/>
      <c r="AG81" s="324"/>
      <c r="AH81" s="6">
        <v>43937</v>
      </c>
      <c r="AI81" s="334">
        <v>1.2462</v>
      </c>
      <c r="AJ81" s="6"/>
      <c r="AK81" s="324"/>
      <c r="AL81" s="6">
        <v>43937</v>
      </c>
      <c r="AM81" s="339">
        <v>1.0861499999999999</v>
      </c>
      <c r="AN81" s="6"/>
      <c r="AO81" s="324"/>
      <c r="AP81" s="6">
        <v>43937</v>
      </c>
      <c r="AQ81" s="32">
        <v>8734.25</v>
      </c>
      <c r="AR81" s="6"/>
      <c r="AS81" s="324"/>
      <c r="AT81" s="6">
        <v>43937</v>
      </c>
      <c r="AU81" s="339">
        <v>0.70879999999999999</v>
      </c>
      <c r="AV81" s="6"/>
      <c r="AW81" s="366"/>
    </row>
    <row r="82" spans="2:49" x14ac:dyDescent="0.3">
      <c r="B82" s="6">
        <v>43938</v>
      </c>
      <c r="C82" s="32">
        <v>18.27</v>
      </c>
      <c r="D82" s="6">
        <v>43938</v>
      </c>
      <c r="E82" s="324">
        <v>25.03</v>
      </c>
      <c r="F82" s="6">
        <v>43938</v>
      </c>
      <c r="G82" s="32">
        <v>1698.8</v>
      </c>
      <c r="H82" s="6"/>
      <c r="I82" s="324"/>
      <c r="J82" s="6">
        <v>43938</v>
      </c>
      <c r="K82" s="334">
        <v>2.3445</v>
      </c>
      <c r="L82" s="6"/>
      <c r="M82" s="349"/>
      <c r="N82" s="6">
        <v>43938</v>
      </c>
      <c r="O82" s="172">
        <v>1.7529999999999999</v>
      </c>
      <c r="P82" s="6"/>
      <c r="Q82" s="360"/>
      <c r="R82" s="6">
        <v>43938</v>
      </c>
      <c r="S82" s="334">
        <v>0.63539999999999996</v>
      </c>
      <c r="T82" s="6"/>
      <c r="U82" s="324"/>
      <c r="V82" s="6">
        <v>43938</v>
      </c>
      <c r="W82" s="32">
        <v>2870.1</v>
      </c>
      <c r="X82" s="6"/>
      <c r="Y82" s="324"/>
      <c r="Z82" s="6">
        <v>43938</v>
      </c>
      <c r="AA82" s="32"/>
      <c r="AB82" s="6"/>
      <c r="AC82" s="324"/>
      <c r="AD82" s="6">
        <v>43938</v>
      </c>
      <c r="AE82" s="32">
        <v>9305</v>
      </c>
      <c r="AF82" s="6"/>
      <c r="AG82" s="324"/>
      <c r="AH82" s="6">
        <v>43938</v>
      </c>
      <c r="AI82" s="334">
        <v>1.2493000000000001</v>
      </c>
      <c r="AJ82" s="6"/>
      <c r="AK82" s="324"/>
      <c r="AL82" s="6">
        <v>43938</v>
      </c>
      <c r="AM82" s="339">
        <v>1.0883499999999999</v>
      </c>
      <c r="AN82" s="6"/>
      <c r="AO82" s="324"/>
      <c r="AP82" s="6">
        <v>43938</v>
      </c>
      <c r="AQ82" s="32">
        <v>8809</v>
      </c>
      <c r="AR82" s="6"/>
      <c r="AS82" s="324"/>
      <c r="AT82" s="6">
        <v>43938</v>
      </c>
      <c r="AU82" s="339">
        <v>0.71340000000000003</v>
      </c>
      <c r="AV82" s="6"/>
      <c r="AW82" s="366"/>
    </row>
    <row r="83" spans="2:49" x14ac:dyDescent="0.3">
      <c r="B83" s="6"/>
      <c r="C83" s="32"/>
      <c r="D83" s="6"/>
      <c r="E83" s="324"/>
      <c r="F83" s="6"/>
      <c r="G83" s="32"/>
      <c r="H83" s="6"/>
      <c r="I83" s="324"/>
      <c r="J83" s="6"/>
      <c r="K83" s="334"/>
      <c r="L83" s="6"/>
      <c r="M83" s="349"/>
      <c r="N83" s="6"/>
      <c r="O83" s="172"/>
      <c r="P83" s="6"/>
      <c r="Q83" s="360"/>
      <c r="R83" s="6"/>
      <c r="S83" s="334"/>
      <c r="T83" s="6"/>
      <c r="U83" s="324"/>
      <c r="V83" s="6"/>
      <c r="W83" s="32"/>
      <c r="X83" s="6"/>
      <c r="Y83" s="324"/>
      <c r="Z83" s="6"/>
      <c r="AA83" s="32"/>
      <c r="AB83" s="6"/>
      <c r="AC83" s="324"/>
      <c r="AD83" s="6"/>
      <c r="AE83" s="32"/>
      <c r="AF83" s="6"/>
      <c r="AG83" s="324"/>
      <c r="AH83" s="6"/>
      <c r="AI83" s="334"/>
      <c r="AJ83" s="6"/>
      <c r="AK83" s="324"/>
      <c r="AL83" s="6"/>
      <c r="AM83" s="339"/>
      <c r="AN83" s="6"/>
      <c r="AO83" s="324"/>
      <c r="AP83" s="6"/>
      <c r="AQ83" s="32"/>
      <c r="AR83" s="6"/>
      <c r="AS83" s="324"/>
      <c r="AT83" s="6"/>
      <c r="AU83" s="339"/>
      <c r="AV83" s="6"/>
      <c r="AW83" s="366"/>
    </row>
    <row r="84" spans="2:49" x14ac:dyDescent="0.3">
      <c r="B84" s="6"/>
      <c r="C84" s="32"/>
      <c r="D84" s="6"/>
      <c r="E84" s="324"/>
      <c r="F84" s="6"/>
      <c r="G84" s="32"/>
      <c r="H84" s="6"/>
      <c r="I84" s="324"/>
      <c r="J84" s="6"/>
      <c r="K84" s="334"/>
      <c r="L84" s="6"/>
      <c r="M84" s="349"/>
      <c r="N84" s="6"/>
      <c r="O84" s="172"/>
      <c r="P84" s="6"/>
      <c r="Q84" s="360"/>
      <c r="R84" s="6"/>
      <c r="S84" s="334"/>
      <c r="T84" s="6"/>
      <c r="U84" s="324"/>
      <c r="V84" s="6"/>
      <c r="W84" s="32"/>
      <c r="X84" s="6"/>
      <c r="Y84" s="324"/>
      <c r="Z84" s="6"/>
      <c r="AA84" s="32"/>
      <c r="AB84" s="6"/>
      <c r="AC84" s="324"/>
      <c r="AD84" s="6"/>
      <c r="AE84" s="32"/>
      <c r="AF84" s="6"/>
      <c r="AG84" s="324"/>
      <c r="AH84" s="6"/>
      <c r="AI84" s="334"/>
      <c r="AJ84" s="6"/>
      <c r="AK84" s="324"/>
      <c r="AL84" s="6"/>
      <c r="AM84" s="339"/>
      <c r="AN84" s="6"/>
      <c r="AO84" s="324"/>
      <c r="AP84" s="6"/>
      <c r="AQ84" s="32"/>
      <c r="AR84" s="6"/>
      <c r="AS84" s="324"/>
      <c r="AT84" s="6"/>
      <c r="AU84" s="339"/>
      <c r="AV84" s="6"/>
      <c r="AW84" s="366"/>
    </row>
    <row r="85" spans="2:49" ht="17.25" thickBot="1" x14ac:dyDescent="0.35">
      <c r="B85" s="74"/>
      <c r="C85" s="63"/>
      <c r="D85" s="74"/>
      <c r="E85" s="325"/>
      <c r="F85" s="74"/>
      <c r="G85" s="63"/>
      <c r="H85" s="74"/>
      <c r="I85" s="325"/>
      <c r="J85" s="74"/>
      <c r="K85" s="348"/>
      <c r="L85" s="74"/>
      <c r="M85" s="350"/>
      <c r="N85" s="74"/>
      <c r="O85" s="355"/>
      <c r="P85" s="74"/>
      <c r="Q85" s="361"/>
      <c r="R85" s="74"/>
      <c r="S85" s="348"/>
      <c r="T85" s="74"/>
      <c r="U85" s="325"/>
      <c r="V85" s="74"/>
      <c r="W85" s="63"/>
      <c r="X85" s="74"/>
      <c r="Y85" s="325"/>
      <c r="Z85" s="74"/>
      <c r="AA85" s="63"/>
      <c r="AB85" s="74"/>
      <c r="AC85" s="325"/>
      <c r="AD85" s="74"/>
      <c r="AE85" s="63"/>
      <c r="AF85" s="74"/>
      <c r="AG85" s="325"/>
      <c r="AH85" s="74"/>
      <c r="AI85" s="63"/>
      <c r="AJ85" s="74"/>
      <c r="AK85" s="325"/>
      <c r="AL85" s="74"/>
      <c r="AM85" s="340"/>
      <c r="AN85" s="74"/>
      <c r="AO85" s="325"/>
      <c r="AP85" s="74"/>
      <c r="AQ85" s="63"/>
      <c r="AR85" s="74"/>
      <c r="AS85" s="325"/>
      <c r="AT85" s="74"/>
      <c r="AU85" s="340"/>
      <c r="AV85" s="74"/>
      <c r="AW85" s="367"/>
    </row>
    <row r="86" spans="2:49" ht="17.25" thickTop="1" x14ac:dyDescent="0.3">
      <c r="B86" s="84" t="s">
        <v>57</v>
      </c>
      <c r="C86" s="93">
        <f>INDEX(C7:C84,COUNTA(C7:C84),1)</f>
        <v>18.27</v>
      </c>
      <c r="D86" s="84" t="s">
        <v>57</v>
      </c>
      <c r="E86" s="326">
        <f>INDEX(E7:E84,COUNTA(E7:E84),1)</f>
        <v>25.03</v>
      </c>
      <c r="F86" s="84" t="s">
        <v>57</v>
      </c>
      <c r="G86" s="93">
        <f>INDEX(G7:G84,COUNTA(G7:G84),1)</f>
        <v>1698.8</v>
      </c>
      <c r="H86" s="84" t="s">
        <v>57</v>
      </c>
      <c r="I86" s="326">
        <f>INDEX(I7:I84,COUNTA(I7:I84),1)</f>
        <v>1742.5</v>
      </c>
      <c r="J86" s="84" t="s">
        <v>57</v>
      </c>
      <c r="K86" s="335">
        <f>INDEX(K7:K84,COUNTA(K7:K84),1)</f>
        <v>2.3445</v>
      </c>
      <c r="L86" s="84" t="s">
        <v>57</v>
      </c>
      <c r="M86" s="351">
        <f>INDEX(M7:M84,COUNTA(M7:M84),1)</f>
        <v>2.3039999999999998</v>
      </c>
      <c r="N86" s="84" t="s">
        <v>57</v>
      </c>
      <c r="O86" s="356">
        <f>INDEX(O7:O84,COUNTA(O7:O84),1)</f>
        <v>1.7529999999999999</v>
      </c>
      <c r="P86" s="84" t="s">
        <v>57</v>
      </c>
      <c r="Q86" s="362">
        <f>INDEX(Q7:Q84,COUNTA(Q7:Q84),1)</f>
        <v>1.786</v>
      </c>
      <c r="R86" s="84" t="s">
        <v>57</v>
      </c>
      <c r="S86" s="335">
        <f>INDEX(S7:S84,COUNTA(S7:S84),1)</f>
        <v>0.63539999999999996</v>
      </c>
      <c r="T86" s="84" t="s">
        <v>57</v>
      </c>
      <c r="U86" s="326" t="e">
        <f>INDEX(U7:U84,COUNTA(U7:U84),1)</f>
        <v>#VALUE!</v>
      </c>
      <c r="V86" s="84" t="s">
        <v>57</v>
      </c>
      <c r="W86" s="93">
        <f>INDEX(W7:W84,COUNTA(W7:W84),1)</f>
        <v>2870.1</v>
      </c>
      <c r="X86" s="84" t="s">
        <v>57</v>
      </c>
      <c r="Y86" s="326" t="e">
        <f>INDEX(Y7:Y84,COUNTA(Y7:Y84),1)</f>
        <v>#VALUE!</v>
      </c>
      <c r="Z86" s="84" t="s">
        <v>57</v>
      </c>
      <c r="AA86" s="93" t="e">
        <f>INDEX(AA7:AA84,COUNTA(AA7:AA84),1)</f>
        <v>#VALUE!</v>
      </c>
      <c r="AB86" s="84" t="s">
        <v>57</v>
      </c>
      <c r="AC86" s="326" t="e">
        <f>INDEX(AC7:AC84,COUNTA(AC7:AC84),1)</f>
        <v>#VALUE!</v>
      </c>
      <c r="AD86" s="84" t="s">
        <v>57</v>
      </c>
      <c r="AE86" s="93">
        <f>INDEX(AE7:AE84,COUNTA(AE7:AE84),1)</f>
        <v>9305</v>
      </c>
      <c r="AF86" s="84" t="s">
        <v>57</v>
      </c>
      <c r="AG86" s="326" t="e">
        <f>INDEX(AG7:AG84,COUNTA(AG7:AG84),1)</f>
        <v>#VALUE!</v>
      </c>
      <c r="AH86" s="84" t="s">
        <v>57</v>
      </c>
      <c r="AI86" s="335">
        <f>INDEX(AI7:AI84,COUNTA(AI7:AI84),1)</f>
        <v>1.2493000000000001</v>
      </c>
      <c r="AJ86" s="84" t="s">
        <v>57</v>
      </c>
      <c r="AK86" s="326" t="e">
        <f>INDEX(AK7:AK84,COUNTA(AK7:AK84),1)</f>
        <v>#VALUE!</v>
      </c>
      <c r="AL86" s="84" t="s">
        <v>57</v>
      </c>
      <c r="AM86" s="341">
        <f>INDEX(AM7:AM84,COUNTA(AM7:AM84),1)</f>
        <v>1.0883499999999999</v>
      </c>
      <c r="AN86" s="84" t="s">
        <v>57</v>
      </c>
      <c r="AO86" s="326" t="e">
        <f>INDEX(AO7:AO84,COUNTA(AO7:AO84),1)</f>
        <v>#VALUE!</v>
      </c>
      <c r="AP86" s="84" t="s">
        <v>57</v>
      </c>
      <c r="AQ86" s="93">
        <f>INDEX(AQ7:AQ84,COUNTA(AQ7:AQ84),1)</f>
        <v>8809</v>
      </c>
      <c r="AR86" s="84" t="s">
        <v>57</v>
      </c>
      <c r="AS86" s="326" t="e">
        <f>INDEX(AS7:AS84,COUNTA(AS7:AS84),1)</f>
        <v>#VALUE!</v>
      </c>
      <c r="AT86" s="84" t="s">
        <v>57</v>
      </c>
      <c r="AU86" s="341">
        <f>INDEX(AU7:AU84,COUNTA(AU7:AU84),1)</f>
        <v>0.71340000000000003</v>
      </c>
      <c r="AV86" s="84" t="s">
        <v>57</v>
      </c>
      <c r="AW86" s="368" t="e">
        <f>INDEX(AW7:AW84,COUNTA(AW7:AW84),1)</f>
        <v>#VALUE!</v>
      </c>
    </row>
    <row r="87" spans="2:49" x14ac:dyDescent="0.3">
      <c r="B87" s="92" t="s">
        <v>62</v>
      </c>
      <c r="C87" s="95">
        <f>INDEX(C7:C84,COUNTA(C7:C84)-1,1)</f>
        <v>19.87</v>
      </c>
      <c r="D87" s="92" t="s">
        <v>62</v>
      </c>
      <c r="E87" s="327">
        <f>INDEX(E7:E84,COUNTA(E7:E84)-1,1)</f>
        <v>25.53</v>
      </c>
      <c r="F87" s="92" t="s">
        <v>62</v>
      </c>
      <c r="G87" s="95">
        <f>INDEX(G7:G84,COUNTA(G7:G84)-1,1)</f>
        <v>1737.7</v>
      </c>
      <c r="H87" s="92" t="s">
        <v>62</v>
      </c>
      <c r="I87" s="327">
        <f>INDEX(I7:I84,COUNTA(I7:I84)-1,1)</f>
        <v>1769.4</v>
      </c>
      <c r="J87" s="92" t="s">
        <v>62</v>
      </c>
      <c r="K87" s="336">
        <f>INDEX(K7:K84,COUNTA(K7:K84)-1,1)</f>
        <v>2.2909999999999999</v>
      </c>
      <c r="L87" s="92" t="s">
        <v>62</v>
      </c>
      <c r="M87" s="352">
        <f>INDEX(M7:M84,COUNTA(M7:M84)-1,1)</f>
        <v>2.3435000000000001</v>
      </c>
      <c r="N87" s="92" t="s">
        <v>62</v>
      </c>
      <c r="O87" s="357">
        <f>INDEX(O7:O84,COUNTA(O7:O84)-1,1)</f>
        <v>1.6859999999999999</v>
      </c>
      <c r="P87" s="92" t="s">
        <v>62</v>
      </c>
      <c r="Q87" s="363">
        <f>INDEX(Q7:Q84,COUNTA(Q7:Q84)-1,1)</f>
        <v>1.8260000000000001</v>
      </c>
      <c r="R87" s="92" t="s">
        <v>62</v>
      </c>
      <c r="S87" s="336">
        <f>INDEX(S7:S84,COUNTA(S7:S84)-1,1)</f>
        <v>0.63119999999999998</v>
      </c>
      <c r="T87" s="92" t="s">
        <v>62</v>
      </c>
      <c r="U87" s="327" t="e">
        <f>INDEX(U7:U84,COUNTA(U7:U84)-1,1)</f>
        <v>#VALUE!</v>
      </c>
      <c r="V87" s="92" t="s">
        <v>62</v>
      </c>
      <c r="W87" s="95">
        <f>INDEX(W7:W84,COUNTA(W7:W84)-1,1)</f>
        <v>2787.4</v>
      </c>
      <c r="X87" s="92" t="s">
        <v>62</v>
      </c>
      <c r="Y87" s="327" t="e">
        <f>INDEX(Y7:Y84,COUNTA(Y7:Y84)-1,1)</f>
        <v>#VALUE!</v>
      </c>
      <c r="Z87" s="92" t="s">
        <v>62</v>
      </c>
      <c r="AA87" s="95" t="e">
        <f>INDEX(AA7:AA84,COUNTA(AA7:AA84)-1,1)</f>
        <v>#VALUE!</v>
      </c>
      <c r="AB87" s="92" t="s">
        <v>62</v>
      </c>
      <c r="AC87" s="327" t="e">
        <f>INDEX(AC7:AC84,COUNTA(AC7:AC84)-1,1)</f>
        <v>#VALUE!</v>
      </c>
      <c r="AD87" s="92" t="s">
        <v>62</v>
      </c>
      <c r="AE87" s="95">
        <f>INDEX(AE7:AE84,COUNTA(AE7:AE84)-1,1)</f>
        <v>9303</v>
      </c>
      <c r="AF87" s="92" t="s">
        <v>62</v>
      </c>
      <c r="AG87" s="327" t="e">
        <f>INDEX(AG7:AG84,COUNTA(AG7:AG84)-1,1)</f>
        <v>#VALUE!</v>
      </c>
      <c r="AH87" s="92" t="s">
        <v>62</v>
      </c>
      <c r="AI87" s="336">
        <f>INDEX(AI7:AI84,COUNTA(AI7:AI84)-1,1)</f>
        <v>1.2462</v>
      </c>
      <c r="AJ87" s="92" t="s">
        <v>62</v>
      </c>
      <c r="AK87" s="327" t="e">
        <f>INDEX(AK7:AK84,COUNTA(AK7:AK84)-1,1)</f>
        <v>#VALUE!</v>
      </c>
      <c r="AL87" s="92" t="s">
        <v>62</v>
      </c>
      <c r="AM87" s="342">
        <f>INDEX(AM7:AM84,COUNTA(AM7:AM84)-1,1)</f>
        <v>1.0861499999999999</v>
      </c>
      <c r="AN87" s="92" t="s">
        <v>62</v>
      </c>
      <c r="AO87" s="327" t="e">
        <f>INDEX(AO7:AO84,COUNTA(AO7:AO84)-1,1)</f>
        <v>#VALUE!</v>
      </c>
      <c r="AP87" s="92" t="s">
        <v>62</v>
      </c>
      <c r="AQ87" s="95">
        <f>INDEX(AQ7:AQ84,COUNTA(AQ7:AQ84)-1,1)</f>
        <v>8734.25</v>
      </c>
      <c r="AR87" s="92" t="s">
        <v>62</v>
      </c>
      <c r="AS87" s="327" t="e">
        <f>INDEX(AS7:AS84,COUNTA(AS7:AS84)-1,1)</f>
        <v>#VALUE!</v>
      </c>
      <c r="AT87" s="92" t="s">
        <v>62</v>
      </c>
      <c r="AU87" s="342">
        <f>INDEX(AU7:AU84,COUNTA(AU7:AU84)-1,1)</f>
        <v>0.70879999999999999</v>
      </c>
      <c r="AV87" s="92" t="s">
        <v>62</v>
      </c>
      <c r="AW87" s="369" t="e">
        <f>INDEX(AW7:AW84,COUNTA(AW7:AW84)-1,1)</f>
        <v>#VALUE!</v>
      </c>
    </row>
    <row r="88" spans="2:49" x14ac:dyDescent="0.3">
      <c r="B88" s="81" t="s">
        <v>4</v>
      </c>
      <c r="C88" s="82">
        <f>MAX(C7:C84)</f>
        <v>62.23</v>
      </c>
      <c r="D88" s="81" t="s">
        <v>4</v>
      </c>
      <c r="E88" s="328">
        <f>MAX(E7:E84)</f>
        <v>61.68</v>
      </c>
      <c r="F88" s="81" t="s">
        <v>4</v>
      </c>
      <c r="G88" s="82">
        <f>MAX(G7:G84)</f>
        <v>1768.9</v>
      </c>
      <c r="H88" s="81" t="s">
        <v>4</v>
      </c>
      <c r="I88" s="328">
        <f>MAX(I7:I84)</f>
        <v>1769.4</v>
      </c>
      <c r="J88" s="81" t="s">
        <v>4</v>
      </c>
      <c r="K88" s="337">
        <f>MAX(K7:K84)</f>
        <v>2.8820000000000001</v>
      </c>
      <c r="L88" s="81" t="s">
        <v>4</v>
      </c>
      <c r="M88" s="353">
        <f>MAX(M7:M84)</f>
        <v>8.8879999999999999</v>
      </c>
      <c r="N88" s="81" t="s">
        <v>4</v>
      </c>
      <c r="O88" s="358">
        <f>MAX(O7:O84)</f>
        <v>2.2029999999999998</v>
      </c>
      <c r="P88" s="81" t="s">
        <v>4</v>
      </c>
      <c r="Q88" s="364">
        <f>MAX(Q7:Q84)</f>
        <v>2.258</v>
      </c>
      <c r="R88" s="81" t="s">
        <v>4</v>
      </c>
      <c r="S88" s="337">
        <f>MAX(S7:S84)</f>
        <v>0.70089999999999997</v>
      </c>
      <c r="T88" s="81" t="s">
        <v>4</v>
      </c>
      <c r="U88" s="328">
        <f>MAX(U7:U84)</f>
        <v>0</v>
      </c>
      <c r="V88" s="81" t="s">
        <v>4</v>
      </c>
      <c r="W88" s="82">
        <f>MAX(W7:W84)</f>
        <v>3387.9</v>
      </c>
      <c r="X88" s="81" t="s">
        <v>4</v>
      </c>
      <c r="Y88" s="328">
        <f>MAX(Y7:Y84)</f>
        <v>0</v>
      </c>
      <c r="Z88" s="81" t="s">
        <v>4</v>
      </c>
      <c r="AA88" s="82">
        <f>MAX(AA7:AA84)</f>
        <v>0</v>
      </c>
      <c r="AB88" s="81" t="s">
        <v>4</v>
      </c>
      <c r="AC88" s="328">
        <f>MAX(AC7:AC84)</f>
        <v>0</v>
      </c>
      <c r="AD88" s="81" t="s">
        <v>4</v>
      </c>
      <c r="AE88" s="82">
        <f>MAX(AE7:AE84)</f>
        <v>9832.5</v>
      </c>
      <c r="AF88" s="81" t="s">
        <v>4</v>
      </c>
      <c r="AG88" s="328">
        <f>MAX(AG7:AG84)</f>
        <v>0</v>
      </c>
      <c r="AH88" s="81" t="s">
        <v>4</v>
      </c>
      <c r="AI88" s="337">
        <f>MAX(AI7:AI84)</f>
        <v>1.3249</v>
      </c>
      <c r="AJ88" s="81" t="s">
        <v>4</v>
      </c>
      <c r="AK88" s="328">
        <f>MAX(AK7:AK84)</f>
        <v>0</v>
      </c>
      <c r="AL88" s="81" t="s">
        <v>4</v>
      </c>
      <c r="AM88" s="343">
        <f>MAX(AM7:AM84)</f>
        <v>1.1509</v>
      </c>
      <c r="AN88" s="81" t="s">
        <v>4</v>
      </c>
      <c r="AO88" s="328">
        <f>MAX(AO7:AO84)</f>
        <v>0</v>
      </c>
      <c r="AP88" s="81" t="s">
        <v>4</v>
      </c>
      <c r="AQ88" s="82">
        <f>MAX(AQ7:AQ84)</f>
        <v>9754.25</v>
      </c>
      <c r="AR88" s="81" t="s">
        <v>4</v>
      </c>
      <c r="AS88" s="328">
        <f>MAX(AS7:AS84)</f>
        <v>0</v>
      </c>
      <c r="AT88" s="81" t="s">
        <v>4</v>
      </c>
      <c r="AU88" s="343">
        <f>MAX(AU7:AU84)</f>
        <v>0.77149999999999996</v>
      </c>
      <c r="AV88" s="81" t="s">
        <v>4</v>
      </c>
      <c r="AW88" s="370">
        <f>MAX(AW7:AW84)</f>
        <v>0</v>
      </c>
    </row>
    <row r="89" spans="2:49" ht="17.25" thickBot="1" x14ac:dyDescent="0.35">
      <c r="B89" s="330" t="s">
        <v>5</v>
      </c>
      <c r="C89" s="329">
        <f>MIN(C7:C84)</f>
        <v>18.27</v>
      </c>
      <c r="D89" s="330" t="s">
        <v>5</v>
      </c>
      <c r="E89" s="331">
        <f>MIN(E7:E84)</f>
        <v>21.93</v>
      </c>
      <c r="F89" s="330" t="s">
        <v>5</v>
      </c>
      <c r="G89" s="329">
        <f>MIN(G7:G84)</f>
        <v>1480.6</v>
      </c>
      <c r="H89" s="330" t="s">
        <v>5</v>
      </c>
      <c r="I89" s="331">
        <f>MIN(I7:I84)</f>
        <v>1483.1</v>
      </c>
      <c r="J89" s="330" t="s">
        <v>5</v>
      </c>
      <c r="K89" s="338">
        <f>MIN(K7:K84)</f>
        <v>2.1004999999999998</v>
      </c>
      <c r="L89" s="330" t="s">
        <v>5</v>
      </c>
      <c r="M89" s="354">
        <f>MIN(M7:M84)</f>
        <v>2.1</v>
      </c>
      <c r="N89" s="330" t="s">
        <v>5</v>
      </c>
      <c r="O89" s="359">
        <f>MIN(O7:O84)</f>
        <v>1.552</v>
      </c>
      <c r="P89" s="330" t="s">
        <v>5</v>
      </c>
      <c r="Q89" s="365">
        <f>MIN(Q7:Q84)</f>
        <v>1.6719999999999999</v>
      </c>
      <c r="R89" s="330" t="s">
        <v>5</v>
      </c>
      <c r="S89" s="338">
        <f>MIN(S7:S84)</f>
        <v>0.57799999999999996</v>
      </c>
      <c r="T89" s="330" t="s">
        <v>5</v>
      </c>
      <c r="U89" s="331">
        <f>MIN(U7:U84)</f>
        <v>0</v>
      </c>
      <c r="V89" s="330" t="s">
        <v>5</v>
      </c>
      <c r="W89" s="329">
        <f>MIN(W7:W84)</f>
        <v>2220.4</v>
      </c>
      <c r="X89" s="330" t="s">
        <v>5</v>
      </c>
      <c r="Y89" s="331">
        <f>MIN(Y7:Y84)</f>
        <v>0</v>
      </c>
      <c r="Z89" s="330" t="s">
        <v>5</v>
      </c>
      <c r="AA89" s="329">
        <f>MIN(AA7:AA84)</f>
        <v>0</v>
      </c>
      <c r="AB89" s="330" t="s">
        <v>5</v>
      </c>
      <c r="AC89" s="331">
        <f>MIN(AC7:AC84)</f>
        <v>0</v>
      </c>
      <c r="AD89" s="330" t="s">
        <v>5</v>
      </c>
      <c r="AE89" s="329">
        <f>MIN(AE7:AE84)</f>
        <v>8978.5</v>
      </c>
      <c r="AF89" s="330" t="s">
        <v>5</v>
      </c>
      <c r="AG89" s="331">
        <f>MIN(AG7:AG84)</f>
        <v>0</v>
      </c>
      <c r="AH89" s="330" t="s">
        <v>5</v>
      </c>
      <c r="AI89" s="338">
        <f>MIN(AI7:AI84)</f>
        <v>1.1541999999999999</v>
      </c>
      <c r="AJ89" s="330" t="s">
        <v>5</v>
      </c>
      <c r="AK89" s="331">
        <f>MIN(AK7:AK84)</f>
        <v>0</v>
      </c>
      <c r="AL89" s="330" t="s">
        <v>5</v>
      </c>
      <c r="AM89" s="344">
        <f>MIN(AM7:AM84)</f>
        <v>1.06915</v>
      </c>
      <c r="AN89" s="330" t="s">
        <v>5</v>
      </c>
      <c r="AO89" s="331">
        <f>MIN(AO7:AO84)</f>
        <v>0</v>
      </c>
      <c r="AP89" s="330" t="s">
        <v>5</v>
      </c>
      <c r="AQ89" s="329">
        <f>MIN(AQ7:AQ84)</f>
        <v>6969</v>
      </c>
      <c r="AR89" s="330" t="s">
        <v>5</v>
      </c>
      <c r="AS89" s="331">
        <f>MIN(AS7:AS84)</f>
        <v>0</v>
      </c>
      <c r="AT89" s="330" t="s">
        <v>5</v>
      </c>
      <c r="AU89" s="344">
        <f>MIN(AU7:AU84)</f>
        <v>0.68684999999999996</v>
      </c>
      <c r="AV89" s="330" t="s">
        <v>5</v>
      </c>
      <c r="AW89" s="371">
        <f>MIN(AW7:AW84)</f>
        <v>0</v>
      </c>
    </row>
    <row r="90" spans="2:49" ht="37.15" customHeight="1" thickBot="1" x14ac:dyDescent="0.35">
      <c r="B90" s="513" t="s">
        <v>348</v>
      </c>
      <c r="C90" s="513"/>
      <c r="D90" s="513"/>
      <c r="E90" s="514"/>
      <c r="F90" s="513" t="s">
        <v>305</v>
      </c>
      <c r="G90" s="513"/>
      <c r="H90" s="513"/>
      <c r="I90" s="514"/>
      <c r="J90" s="513" t="s">
        <v>350</v>
      </c>
      <c r="K90" s="513"/>
      <c r="L90" s="513"/>
      <c r="M90" s="514"/>
      <c r="N90" s="513" t="s">
        <v>351</v>
      </c>
      <c r="O90" s="513"/>
      <c r="P90" s="513"/>
      <c r="Q90" s="514"/>
      <c r="R90" s="513" t="s">
        <v>352</v>
      </c>
      <c r="S90" s="513"/>
      <c r="T90" s="513"/>
      <c r="U90" s="514"/>
      <c r="V90" s="513" t="s">
        <v>364</v>
      </c>
      <c r="W90" s="513"/>
      <c r="X90" s="513"/>
      <c r="Y90" s="514"/>
      <c r="Z90" s="513" t="s">
        <v>353</v>
      </c>
      <c r="AA90" s="513"/>
      <c r="AB90" s="513"/>
      <c r="AC90" s="514"/>
      <c r="AD90" s="513" t="s">
        <v>309</v>
      </c>
      <c r="AE90" s="513"/>
      <c r="AF90" s="513"/>
      <c r="AG90" s="514"/>
      <c r="AH90" s="513" t="s">
        <v>308</v>
      </c>
      <c r="AI90" s="513"/>
      <c r="AJ90" s="513"/>
      <c r="AK90" s="514"/>
      <c r="AL90" s="513" t="s">
        <v>310</v>
      </c>
      <c r="AM90" s="513"/>
      <c r="AN90" s="513"/>
      <c r="AO90" s="514"/>
      <c r="AP90" s="513" t="s">
        <v>365</v>
      </c>
      <c r="AQ90" s="513"/>
      <c r="AR90" s="513"/>
      <c r="AS90" s="514"/>
      <c r="AT90" s="513" t="s">
        <v>312</v>
      </c>
      <c r="AU90" s="513"/>
      <c r="AV90" s="513"/>
      <c r="AW90" s="514"/>
    </row>
    <row r="91" spans="2:49" ht="17.25" thickTop="1" x14ac:dyDescent="0.3"/>
  </sheetData>
  <mergeCells count="49">
    <mergeCell ref="AP90:AS90"/>
    <mergeCell ref="AT90:AW90"/>
    <mergeCell ref="V90:Y90"/>
    <mergeCell ref="Z90:AC90"/>
    <mergeCell ref="AD90:AG90"/>
    <mergeCell ref="AH90:AK90"/>
    <mergeCell ref="AL90:AO90"/>
    <mergeCell ref="B90:E90"/>
    <mergeCell ref="F90:I90"/>
    <mergeCell ref="J90:M90"/>
    <mergeCell ref="N90:Q90"/>
    <mergeCell ref="R90:U90"/>
    <mergeCell ref="B2:AW2"/>
    <mergeCell ref="AT3:AW3"/>
    <mergeCell ref="AT4:AU4"/>
    <mergeCell ref="AV4:AW4"/>
    <mergeCell ref="AL3:AO3"/>
    <mergeCell ref="AL4:AM4"/>
    <mergeCell ref="AN4:AO4"/>
    <mergeCell ref="AP3:AS3"/>
    <mergeCell ref="AP4:AQ4"/>
    <mergeCell ref="AR4:AS4"/>
    <mergeCell ref="AD3:AG3"/>
    <mergeCell ref="AD4:AE4"/>
    <mergeCell ref="AF4:AG4"/>
    <mergeCell ref="AH3:AK3"/>
    <mergeCell ref="AH4:AI4"/>
    <mergeCell ref="AJ4:AK4"/>
    <mergeCell ref="V3:Y3"/>
    <mergeCell ref="V4:W4"/>
    <mergeCell ref="X4:Y4"/>
    <mergeCell ref="Z3:AC3"/>
    <mergeCell ref="Z4:AA4"/>
    <mergeCell ref="AB4:AC4"/>
    <mergeCell ref="J3:M3"/>
    <mergeCell ref="N3:Q3"/>
    <mergeCell ref="R3:U3"/>
    <mergeCell ref="T4:U4"/>
    <mergeCell ref="H4:I4"/>
    <mergeCell ref="J4:K4"/>
    <mergeCell ref="L4:M4"/>
    <mergeCell ref="N4:O4"/>
    <mergeCell ref="P4:Q4"/>
    <mergeCell ref="R4:S4"/>
    <mergeCell ref="B3:E3"/>
    <mergeCell ref="B4:C4"/>
    <mergeCell ref="D4:E4"/>
    <mergeCell ref="F4:G4"/>
    <mergeCell ref="F3:I3"/>
  </mergeCells>
  <phoneticPr fontId="1" type="noConversion"/>
  <conditionalFormatting sqref="B85:I85">
    <cfRule type="expression" dxfId="966" priority="1255">
      <formula>B85&lt;=#REF!</formula>
    </cfRule>
    <cfRule type="expression" dxfId="965" priority="1256">
      <formula>B85&gt;=#REF!</formula>
    </cfRule>
  </conditionalFormatting>
  <conditionalFormatting sqref="E8:E26 I8:I26 G8:G26 M8:M26 K8:K27 Q8:Q29 O8:O26 U8:U26 S8:S26 C8:C27">
    <cfRule type="expression" dxfId="964" priority="1253">
      <formula>C8&lt;=C7</formula>
    </cfRule>
    <cfRule type="expression" dxfId="963" priority="1254">
      <formula>C8&gt;=C7</formula>
    </cfRule>
  </conditionalFormatting>
  <conditionalFormatting sqref="Q46">
    <cfRule type="expression" dxfId="962" priority="1251">
      <formula>Q46&lt;=Q28</formula>
    </cfRule>
    <cfRule type="expression" dxfId="961" priority="1252">
      <formula>Q46&gt;=Q28</formula>
    </cfRule>
  </conditionalFormatting>
  <conditionalFormatting sqref="Q22 Q30 S9:S26 C14:C27">
    <cfRule type="expression" dxfId="960" priority="1249">
      <formula>C9&lt;=C7</formula>
    </cfRule>
    <cfRule type="expression" dxfId="959" priority="1250">
      <formula>C9&gt;=C7</formula>
    </cfRule>
  </conditionalFormatting>
  <conditionalFormatting sqref="Q32 Q39 E18:E26 I18:I26 G18:G26 M18:M26 K18:K26 C18:C27">
    <cfRule type="expression" dxfId="958" priority="1247">
      <formula>C18&lt;=C7</formula>
    </cfRule>
    <cfRule type="expression" dxfId="957" priority="1248">
      <formula>C18&gt;=C7</formula>
    </cfRule>
  </conditionalFormatting>
  <conditionalFormatting sqref="Q38 Q31 Q17">
    <cfRule type="expression" dxfId="956" priority="1245">
      <formula>Q17&lt;=Q7</formula>
    </cfRule>
    <cfRule type="expression" dxfId="955" priority="1246">
      <formula>Q17&gt;=Q7</formula>
    </cfRule>
  </conditionalFormatting>
  <conditionalFormatting sqref="Q30 Q37 E16:E26">
    <cfRule type="expression" dxfId="954" priority="1243">
      <formula>E16&lt;=E7</formula>
    </cfRule>
    <cfRule type="expression" dxfId="953" priority="1244">
      <formula>E16&gt;=E7</formula>
    </cfRule>
  </conditionalFormatting>
  <conditionalFormatting sqref="Q36 Q15:Q29">
    <cfRule type="expression" dxfId="952" priority="1241">
      <formula>Q15&lt;=Q7</formula>
    </cfRule>
    <cfRule type="expression" dxfId="951" priority="1242">
      <formula>Q15&gt;=Q7</formula>
    </cfRule>
  </conditionalFormatting>
  <conditionalFormatting sqref="Q27 Q35 K14:K27">
    <cfRule type="expression" dxfId="950" priority="1239">
      <formula>K14&lt;=K7</formula>
    </cfRule>
    <cfRule type="expression" dxfId="949" priority="1240">
      <formula>K14&gt;=K7</formula>
    </cfRule>
  </conditionalFormatting>
  <conditionalFormatting sqref="Q26 Q34 G13:G21 O13:O17 M13:M24">
    <cfRule type="expression" dxfId="948" priority="1237">
      <formula>G13&lt;=G7</formula>
    </cfRule>
    <cfRule type="expression" dxfId="947" priority="1238">
      <formula>G13&gt;=G7</formula>
    </cfRule>
  </conditionalFormatting>
  <conditionalFormatting sqref="Q25 Q33 G12:G21">
    <cfRule type="expression" dxfId="946" priority="1235">
      <formula>G12&lt;=G7</formula>
    </cfRule>
    <cfRule type="expression" dxfId="945" priority="1236">
      <formula>G12&gt;=G7</formula>
    </cfRule>
  </conditionalFormatting>
  <conditionalFormatting sqref="Q24 Q32">
    <cfRule type="expression" dxfId="944" priority="1233">
      <formula>Q24&lt;=Q20</formula>
    </cfRule>
    <cfRule type="expression" dxfId="943" priority="1234">
      <formula>Q24&gt;=Q20</formula>
    </cfRule>
  </conditionalFormatting>
  <conditionalFormatting sqref="Q23 Q31 S10:S11">
    <cfRule type="expression" dxfId="942" priority="1231">
      <formula>Q10&lt;=Q7</formula>
    </cfRule>
    <cfRule type="expression" dxfId="941" priority="1232">
      <formula>Q10&gt;=Q7</formula>
    </cfRule>
  </conditionalFormatting>
  <conditionalFormatting sqref="Q33 Q40 C19:C27">
    <cfRule type="expression" dxfId="940" priority="1229">
      <formula>C19&lt;=C7</formula>
    </cfRule>
    <cfRule type="expression" dxfId="939" priority="1230">
      <formula>C19&gt;=C7</formula>
    </cfRule>
  </conditionalFormatting>
  <conditionalFormatting sqref="U10:U15 S10:S15 Q10:Q15 O10:O15 M10:M15 K10:K15 I10:I15 G10:G15 E10:E15 C10:C15 Y7:Y84 W7:W84 AC7:AC84 AA7:AA84 AG7:AG84 AE7:AE84 AK7:AK84 AI7:AI84 AO7:AO84 AM7:AM84 AS7:AS84 AQ7:AQ84">
    <cfRule type="expression" dxfId="938" priority="1227">
      <formula>C7&lt;=#REF!</formula>
    </cfRule>
    <cfRule type="expression" dxfId="937" priority="1228">
      <formula>C7&gt;=#REF!</formula>
    </cfRule>
  </conditionalFormatting>
  <conditionalFormatting sqref="Q46:Q48">
    <cfRule type="expression" dxfId="936" priority="1225">
      <formula>Q46&lt;=Q27</formula>
    </cfRule>
    <cfRule type="expression" dxfId="935" priority="1226">
      <formula>Q46&gt;=Q27</formula>
    </cfRule>
  </conditionalFormatting>
  <conditionalFormatting sqref="K17">
    <cfRule type="expression" dxfId="934" priority="1223">
      <formula>K17&lt;=K16</formula>
    </cfRule>
    <cfRule type="expression" dxfId="933" priority="1224">
      <formula>K17&gt;=K16</formula>
    </cfRule>
  </conditionalFormatting>
  <conditionalFormatting sqref="Q56 Q64">
    <cfRule type="expression" dxfId="932" priority="1221">
      <formula>Q56&lt;=Q22</formula>
    </cfRule>
    <cfRule type="expression" dxfId="931" priority="1222">
      <formula>Q56&gt;=Q22</formula>
    </cfRule>
  </conditionalFormatting>
  <conditionalFormatting sqref="Q54">
    <cfRule type="expression" dxfId="930" priority="1219">
      <formula>Q54&lt;=Q29</formula>
    </cfRule>
    <cfRule type="expression" dxfId="929" priority="1220">
      <formula>Q54&gt;=Q29</formula>
    </cfRule>
  </conditionalFormatting>
  <conditionalFormatting sqref="Q53">
    <cfRule type="expression" dxfId="928" priority="1217">
      <formula>Q53&lt;=Q29</formula>
    </cfRule>
    <cfRule type="expression" dxfId="927" priority="1218">
      <formula>Q53&gt;=Q29</formula>
    </cfRule>
  </conditionalFormatting>
  <conditionalFormatting sqref="Q52">
    <cfRule type="expression" dxfId="926" priority="1215">
      <formula>Q52&lt;=Q29</formula>
    </cfRule>
    <cfRule type="expression" dxfId="925" priority="1216">
      <formula>Q52&gt;=Q29</formula>
    </cfRule>
  </conditionalFormatting>
  <conditionalFormatting sqref="Q51">
    <cfRule type="expression" dxfId="924" priority="1213">
      <formula>Q51&lt;=Q29</formula>
    </cfRule>
    <cfRule type="expression" dxfId="923" priority="1214">
      <formula>Q51&gt;=Q29</formula>
    </cfRule>
  </conditionalFormatting>
  <conditionalFormatting sqref="Q50">
    <cfRule type="expression" dxfId="922" priority="1211">
      <formula>Q50&lt;=Q29</formula>
    </cfRule>
    <cfRule type="expression" dxfId="921" priority="1212">
      <formula>Q50&gt;=Q29</formula>
    </cfRule>
  </conditionalFormatting>
  <conditionalFormatting sqref="Q49">
    <cfRule type="expression" dxfId="920" priority="1209">
      <formula>Q49&lt;=Q29</formula>
    </cfRule>
    <cfRule type="expression" dxfId="919" priority="1210">
      <formula>Q49&gt;=Q29</formula>
    </cfRule>
  </conditionalFormatting>
  <conditionalFormatting sqref="Q58">
    <cfRule type="expression" dxfId="918" priority="1205">
      <formula>Q58&lt;=Q22</formula>
    </cfRule>
    <cfRule type="expression" dxfId="917" priority="1206">
      <formula>Q58&gt;=Q22</formula>
    </cfRule>
  </conditionalFormatting>
  <conditionalFormatting sqref="Q57 Q65">
    <cfRule type="expression" dxfId="916" priority="1203">
      <formula>Q57&lt;=Q22</formula>
    </cfRule>
    <cfRule type="expression" dxfId="915" priority="1204">
      <formula>Q57&gt;=Q22</formula>
    </cfRule>
  </conditionalFormatting>
  <conditionalFormatting sqref="U60:U61 S60:S61 O60:O61 M60:M61 K60:K61 I60:I61 G60:G61 E60:E61 C60:C62 Q59:Q61">
    <cfRule type="expression" dxfId="914" priority="1201">
      <formula>C59&lt;=#REF!</formula>
    </cfRule>
    <cfRule type="expression" dxfId="913" priority="1202">
      <formula>C59&gt;=#REF!</formula>
    </cfRule>
  </conditionalFormatting>
  <conditionalFormatting sqref="Q55 Q63">
    <cfRule type="expression" dxfId="912" priority="1199">
      <formula>Q55&lt;=Q22</formula>
    </cfRule>
    <cfRule type="expression" dxfId="911" priority="1200">
      <formula>Q55&gt;=Q22</formula>
    </cfRule>
  </conditionalFormatting>
  <conditionalFormatting sqref="Q54 Q62">
    <cfRule type="expression" dxfId="910" priority="1197">
      <formula>Q54&lt;=Q22</formula>
    </cfRule>
    <cfRule type="expression" dxfId="909" priority="1198">
      <formula>Q54&gt;=Q22</formula>
    </cfRule>
  </conditionalFormatting>
  <conditionalFormatting sqref="Q52:Q53 Q59:Q61">
    <cfRule type="expression" dxfId="908" priority="1195">
      <formula>Q52&lt;=Q21</formula>
    </cfRule>
    <cfRule type="expression" dxfId="907" priority="1196">
      <formula>Q52&gt;=Q21</formula>
    </cfRule>
  </conditionalFormatting>
  <conditionalFormatting sqref="Q59 Q52">
    <cfRule type="expression" dxfId="906" priority="1193">
      <formula>Q52&lt;=Q22</formula>
    </cfRule>
    <cfRule type="expression" dxfId="905" priority="1194">
      <formula>Q52&gt;=Q22</formula>
    </cfRule>
  </conditionalFormatting>
  <conditionalFormatting sqref="S84 U84 O84 Q84 K84 M84 G84 I84 C84 E84">
    <cfRule type="expression" dxfId="904" priority="1191">
      <formula>C84&lt;=#REF!</formula>
    </cfRule>
    <cfRule type="expression" dxfId="903" priority="1192">
      <formula>C84&gt;=#REF!</formula>
    </cfRule>
  </conditionalFormatting>
  <conditionalFormatting sqref="Q58 Q51">
    <cfRule type="expression" dxfId="902" priority="1189">
      <formula>Q51&lt;=Q22</formula>
    </cfRule>
    <cfRule type="expression" dxfId="901" priority="1190">
      <formula>Q51&gt;=Q22</formula>
    </cfRule>
  </conditionalFormatting>
  <conditionalFormatting sqref="Q75">
    <cfRule type="expression" dxfId="900" priority="1187">
      <formula>Q75&lt;=Q32</formula>
    </cfRule>
    <cfRule type="expression" dxfId="899" priority="1188">
      <formula>Q75&gt;=Q32</formula>
    </cfRule>
  </conditionalFormatting>
  <conditionalFormatting sqref="Q50 Q57">
    <cfRule type="expression" dxfId="898" priority="1185">
      <formula>Q50&lt;=Q22</formula>
    </cfRule>
    <cfRule type="expression" dxfId="897" priority="1186">
      <formula>Q50&gt;=Q22</formula>
    </cfRule>
  </conditionalFormatting>
  <conditionalFormatting sqref="Q65 Q74">
    <cfRule type="expression" dxfId="896" priority="1183">
      <formula>Q65&lt;=Q23</formula>
    </cfRule>
    <cfRule type="expression" dxfId="895" priority="1184">
      <formula>Q65&gt;=Q23</formula>
    </cfRule>
  </conditionalFormatting>
  <conditionalFormatting sqref="Q56 Q49">
    <cfRule type="expression" dxfId="894" priority="1181">
      <formula>Q49&lt;=Q22</formula>
    </cfRule>
    <cfRule type="expression" dxfId="893" priority="1182">
      <formula>Q49&gt;=Q22</formula>
    </cfRule>
  </conditionalFormatting>
  <conditionalFormatting sqref="Q64 Q73">
    <cfRule type="expression" dxfId="892" priority="1179">
      <formula>Q64&lt;=Q23</formula>
    </cfRule>
    <cfRule type="expression" dxfId="891" priority="1180">
      <formula>Q64&gt;=Q23</formula>
    </cfRule>
  </conditionalFormatting>
  <conditionalFormatting sqref="Q54:Q55 Q46:Q48">
    <cfRule type="expression" dxfId="890" priority="1177">
      <formula>Q46&lt;=Q20</formula>
    </cfRule>
    <cfRule type="expression" dxfId="889" priority="1178">
      <formula>Q46&gt;=Q20</formula>
    </cfRule>
  </conditionalFormatting>
  <conditionalFormatting sqref="Q63 Q71:Q72">
    <cfRule type="expression" dxfId="888" priority="1175">
      <formula>Q63&lt;=Q23</formula>
    </cfRule>
    <cfRule type="expression" dxfId="887" priority="1176">
      <formula>Q63&gt;=Q23</formula>
    </cfRule>
  </conditionalFormatting>
  <conditionalFormatting sqref="Q46">
    <cfRule type="expression" dxfId="886" priority="1173">
      <formula>Q46&lt;=Q21</formula>
    </cfRule>
    <cfRule type="expression" dxfId="885" priority="1174">
      <formula>Q46&gt;=Q21</formula>
    </cfRule>
  </conditionalFormatting>
  <conditionalFormatting sqref="Q62 Q69:Q70">
    <cfRule type="expression" dxfId="884" priority="1171">
      <formula>Q62&lt;=Q23</formula>
    </cfRule>
    <cfRule type="expression" dxfId="883" priority="1172">
      <formula>Q62&gt;=Q23</formula>
    </cfRule>
  </conditionalFormatting>
  <conditionalFormatting sqref="Q45">
    <cfRule type="expression" dxfId="882" priority="1169">
      <formula>Q45&lt;=Q21</formula>
    </cfRule>
    <cfRule type="expression" dxfId="881" priority="1170">
      <formula>Q45&gt;=Q21</formula>
    </cfRule>
  </conditionalFormatting>
  <conditionalFormatting sqref="Q68 Q59:Q61">
    <cfRule type="expression" dxfId="880" priority="1167">
      <formula>Q59&lt;=Q21</formula>
    </cfRule>
    <cfRule type="expression" dxfId="879" priority="1168">
      <formula>Q59&gt;=Q21</formula>
    </cfRule>
  </conditionalFormatting>
  <conditionalFormatting sqref="Q44">
    <cfRule type="expression" dxfId="878" priority="1165">
      <formula>Q44&lt;=Q21</formula>
    </cfRule>
    <cfRule type="expression" dxfId="877" priority="1166">
      <formula>Q44&gt;=Q21</formula>
    </cfRule>
  </conditionalFormatting>
  <conditionalFormatting sqref="Q59 Q66:Q67">
    <cfRule type="expression" dxfId="876" priority="1163">
      <formula>Q59&lt;=Q22</formula>
    </cfRule>
    <cfRule type="expression" dxfId="875" priority="1164">
      <formula>Q59&gt;=Q22</formula>
    </cfRule>
  </conditionalFormatting>
  <conditionalFormatting sqref="Q43">
    <cfRule type="expression" dxfId="874" priority="1161">
      <formula>Q43&lt;=Q21</formula>
    </cfRule>
    <cfRule type="expression" dxfId="873" priority="1162">
      <formula>Q43&gt;=Q21</formula>
    </cfRule>
  </conditionalFormatting>
  <conditionalFormatting sqref="Q42">
    <cfRule type="expression" dxfId="872" priority="1159">
      <formula>Q42&lt;=Q21</formula>
    </cfRule>
    <cfRule type="expression" dxfId="871" priority="1160">
      <formula>Q42&gt;=Q21</formula>
    </cfRule>
  </conditionalFormatting>
  <conditionalFormatting sqref="Q41">
    <cfRule type="expression" dxfId="870" priority="1157">
      <formula>Q41&lt;=Q21</formula>
    </cfRule>
    <cfRule type="expression" dxfId="869" priority="1158">
      <formula>Q41&gt;=Q21</formula>
    </cfRule>
  </conditionalFormatting>
  <conditionalFormatting sqref="Q40">
    <cfRule type="expression" dxfId="868" priority="1155">
      <formula>Q40&lt;=Q21</formula>
    </cfRule>
    <cfRule type="expression" dxfId="867" priority="1156">
      <formula>Q40&gt;=Q21</formula>
    </cfRule>
  </conditionalFormatting>
  <conditionalFormatting sqref="Q39">
    <cfRule type="expression" dxfId="866" priority="1153">
      <formula>Q39&lt;=Q21</formula>
    </cfRule>
    <cfRule type="expression" dxfId="865" priority="1154">
      <formula>Q39&gt;=Q21</formula>
    </cfRule>
  </conditionalFormatting>
  <conditionalFormatting sqref="Q38 Q45">
    <cfRule type="expression" dxfId="864" priority="1151">
      <formula>Q38&lt;=Q21</formula>
    </cfRule>
    <cfRule type="expression" dxfId="863" priority="1152">
      <formula>Q38&gt;=Q21</formula>
    </cfRule>
  </conditionalFormatting>
  <conditionalFormatting sqref="Q37 Q44">
    <cfRule type="expression" dxfId="862" priority="1149">
      <formula>Q37&lt;=Q21</formula>
    </cfRule>
    <cfRule type="expression" dxfId="861" priority="1150">
      <formula>Q37&gt;=Q21</formula>
    </cfRule>
  </conditionalFormatting>
  <conditionalFormatting sqref="Q36 Q43">
    <cfRule type="expression" dxfId="860" priority="1147">
      <formula>Q36&lt;=Q21</formula>
    </cfRule>
    <cfRule type="expression" dxfId="859" priority="1148">
      <formula>Q36&gt;=Q21</formula>
    </cfRule>
  </conditionalFormatting>
  <conditionalFormatting sqref="Q35 Q42">
    <cfRule type="expression" dxfId="858" priority="1145">
      <formula>Q35&lt;=Q21</formula>
    </cfRule>
    <cfRule type="expression" dxfId="857" priority="1146">
      <formula>Q35&gt;=Q21</formula>
    </cfRule>
  </conditionalFormatting>
  <conditionalFormatting sqref="Q34 Q41">
    <cfRule type="expression" dxfId="856" priority="1143">
      <formula>Q34&lt;=Q21</formula>
    </cfRule>
    <cfRule type="expression" dxfId="855" priority="1144">
      <formula>Q34&gt;=Q21</formula>
    </cfRule>
  </conditionalFormatting>
  <conditionalFormatting sqref="U66:U83 S66:S83 Q66:Q83 O66:O83 M66:M83 K66:K83 I66:I83 G66:G83 E66:E83 E53:E59 I53:I59 G53:G59 M53:M59 K53:K59 O53:O59 U53:U59 S53:S59 C66:C83 C53:C60 Q52:Q59">
    <cfRule type="expression" dxfId="854" priority="1141">
      <formula>C52&lt;=#REF!</formula>
    </cfRule>
    <cfRule type="expression" dxfId="853" priority="1142">
      <formula>C52&gt;=#REF!</formula>
    </cfRule>
  </conditionalFormatting>
  <conditionalFormatting sqref="Q71:Q72 Q82">
    <cfRule type="expression" dxfId="852" priority="1123">
      <formula>Q71&lt;=Q24</formula>
    </cfRule>
    <cfRule type="expression" dxfId="851" priority="1124">
      <formula>Q71&gt;=Q24</formula>
    </cfRule>
  </conditionalFormatting>
  <conditionalFormatting sqref="U50 S50 Q50 O50 M50 K50 I50 G50 E50 C50">
    <cfRule type="expression" dxfId="850" priority="1121">
      <formula>C50&lt;=#REF!</formula>
    </cfRule>
    <cfRule type="expression" dxfId="849" priority="1122">
      <formula>C50&gt;=#REF!</formula>
    </cfRule>
  </conditionalFormatting>
  <conditionalFormatting sqref="Q68 Q77:Q78">
    <cfRule type="expression" dxfId="848" priority="1119">
      <formula>Q68&lt;=Q23</formula>
    </cfRule>
    <cfRule type="expression" dxfId="847" priority="1120">
      <formula>Q68&gt;=Q23</formula>
    </cfRule>
  </conditionalFormatting>
  <conditionalFormatting sqref="Q66:Q67 Q76">
    <cfRule type="expression" dxfId="846" priority="1117">
      <formula>Q66&lt;=Q22</formula>
    </cfRule>
    <cfRule type="expression" dxfId="845" priority="1118">
      <formula>Q66&gt;=Q22</formula>
    </cfRule>
  </conditionalFormatting>
  <conditionalFormatting sqref="E62:E65 E7:E9 C7:C9 E51:E52 E11:E49 I62:I65 G62:G65 I7:I9 I51:I52 G51:G52 I11:I49 G7:G49 M62:M65 K62:K65 M51:M52 K51:K52 M7:M49 K7:K49 O62:O65 O51:O52 O7:O49 U62:U65 S62:S65 U7:U9 S7:S9 U51:U52 S51:S52 U11:U49 S11:S49 C62:C66 C11:C53 Q61:Q65 Q7:Q52">
    <cfRule type="expression" dxfId="844" priority="1115">
      <formula>C7&lt;=#REF!</formula>
    </cfRule>
    <cfRule type="expression" dxfId="843" priority="1116">
      <formula>C7&gt;=#REF!</formula>
    </cfRule>
  </conditionalFormatting>
  <conditionalFormatting sqref="Q73">
    <cfRule type="expression" dxfId="842" priority="2495">
      <formula>Q73&lt;=Q25</formula>
    </cfRule>
    <cfRule type="expression" dxfId="841" priority="2496">
      <formula>Q73&gt;=Q25</formula>
    </cfRule>
  </conditionalFormatting>
  <conditionalFormatting sqref="Q77:Q78">
    <cfRule type="expression" dxfId="840" priority="2511">
      <formula>Q77&lt;=Q25</formula>
    </cfRule>
    <cfRule type="expression" dxfId="839" priority="2512">
      <formula>Q77&gt;=Q25</formula>
    </cfRule>
  </conditionalFormatting>
  <conditionalFormatting sqref="Q69:Q70 Q79:Q81">
    <cfRule type="expression" dxfId="838" priority="2533">
      <formula>Q69&lt;=Q23</formula>
    </cfRule>
    <cfRule type="expression" dxfId="837" priority="2534">
      <formula>Q69&gt;=Q23</formula>
    </cfRule>
  </conditionalFormatting>
  <conditionalFormatting sqref="G14:G26">
    <cfRule type="expression" dxfId="836" priority="1107">
      <formula>G14&lt;=G12</formula>
    </cfRule>
    <cfRule type="expression" dxfId="835" priority="1108">
      <formula>G14&gt;=G12</formula>
    </cfRule>
  </conditionalFormatting>
  <conditionalFormatting sqref="G19:G26">
    <cfRule type="expression" dxfId="834" priority="1105">
      <formula>G19&lt;=G7</formula>
    </cfRule>
    <cfRule type="expression" dxfId="833" priority="1106">
      <formula>G19&gt;=G7</formula>
    </cfRule>
  </conditionalFormatting>
  <conditionalFormatting sqref="C16:C27">
    <cfRule type="expression" dxfId="832" priority="1103">
      <formula>C16&lt;=C7</formula>
    </cfRule>
    <cfRule type="expression" dxfId="831" priority="1104">
      <formula>C16&gt;=C7</formula>
    </cfRule>
  </conditionalFormatting>
  <conditionalFormatting sqref="G14:G26">
    <cfRule type="expression" dxfId="830" priority="1101">
      <formula>G14&lt;=G12</formula>
    </cfRule>
    <cfRule type="expression" dxfId="829" priority="1102">
      <formula>G14&gt;=G12</formula>
    </cfRule>
  </conditionalFormatting>
  <conditionalFormatting sqref="I16:I26">
    <cfRule type="expression" dxfId="828" priority="1099">
      <formula>I16&lt;=I7</formula>
    </cfRule>
    <cfRule type="expression" dxfId="827" priority="1100">
      <formula>I16&gt;=I7</formula>
    </cfRule>
  </conditionalFormatting>
  <conditionalFormatting sqref="G19:G26">
    <cfRule type="expression" dxfId="826" priority="1097">
      <formula>G19&lt;=G7</formula>
    </cfRule>
    <cfRule type="expression" dxfId="825" priority="1098">
      <formula>G19&gt;=G7</formula>
    </cfRule>
  </conditionalFormatting>
  <conditionalFormatting sqref="G16:G26">
    <cfRule type="expression" dxfId="824" priority="1095">
      <formula>G16&lt;=G7</formula>
    </cfRule>
    <cfRule type="expression" dxfId="823" priority="1096">
      <formula>G16&gt;=G7</formula>
    </cfRule>
  </conditionalFormatting>
  <conditionalFormatting sqref="J85:AW85">
    <cfRule type="expression" dxfId="822" priority="1093">
      <formula>J85&lt;=#REF!</formula>
    </cfRule>
    <cfRule type="expression" dxfId="821" priority="1094">
      <formula>J85&gt;=#REF!</formula>
    </cfRule>
  </conditionalFormatting>
  <conditionalFormatting sqref="K14:K26">
    <cfRule type="expression" dxfId="820" priority="1091">
      <formula>K14&lt;=K12</formula>
    </cfRule>
    <cfRule type="expression" dxfId="819" priority="1092">
      <formula>K14&gt;=K12</formula>
    </cfRule>
  </conditionalFormatting>
  <conditionalFormatting sqref="M16:M26">
    <cfRule type="expression" dxfId="818" priority="1089">
      <formula>M16&lt;=M7</formula>
    </cfRule>
    <cfRule type="expression" dxfId="817" priority="1090">
      <formula>M16&gt;=M7</formula>
    </cfRule>
  </conditionalFormatting>
  <conditionalFormatting sqref="K19:K26">
    <cfRule type="expression" dxfId="816" priority="1087">
      <formula>K19&lt;=K7</formula>
    </cfRule>
    <cfRule type="expression" dxfId="815" priority="1088">
      <formula>K19&gt;=K7</formula>
    </cfRule>
  </conditionalFormatting>
  <conditionalFormatting sqref="K16:K26">
    <cfRule type="expression" dxfId="814" priority="1085">
      <formula>K16&lt;=K7</formula>
    </cfRule>
    <cfRule type="expression" dxfId="813" priority="1086">
      <formula>K16&gt;=K7</formula>
    </cfRule>
  </conditionalFormatting>
  <conditionalFormatting sqref="G14:G26">
    <cfRule type="expression" dxfId="812" priority="1083">
      <formula>G14&lt;=G12</formula>
    </cfRule>
    <cfRule type="expression" dxfId="811" priority="1084">
      <formula>G14&gt;=G12</formula>
    </cfRule>
  </conditionalFormatting>
  <conditionalFormatting sqref="I16:I26">
    <cfRule type="expression" dxfId="810" priority="1081">
      <formula>I16&lt;=I7</formula>
    </cfRule>
    <cfRule type="expression" dxfId="809" priority="1082">
      <formula>I16&gt;=I7</formula>
    </cfRule>
  </conditionalFormatting>
  <conditionalFormatting sqref="G19:G26">
    <cfRule type="expression" dxfId="808" priority="1079">
      <formula>G19&lt;=G7</formula>
    </cfRule>
    <cfRule type="expression" dxfId="807" priority="1080">
      <formula>G19&gt;=G7</formula>
    </cfRule>
  </conditionalFormatting>
  <conditionalFormatting sqref="G16:G26">
    <cfRule type="expression" dxfId="806" priority="1077">
      <formula>G16&lt;=G7</formula>
    </cfRule>
    <cfRule type="expression" dxfId="805" priority="1078">
      <formula>G16&gt;=G7</formula>
    </cfRule>
  </conditionalFormatting>
  <conditionalFormatting sqref="K14:K26">
    <cfRule type="expression" dxfId="804" priority="1073">
      <formula>K14&lt;=K12</formula>
    </cfRule>
    <cfRule type="expression" dxfId="803" priority="1074">
      <formula>K14&gt;=K12</formula>
    </cfRule>
  </conditionalFormatting>
  <conditionalFormatting sqref="M16:M26">
    <cfRule type="expression" dxfId="802" priority="1071">
      <formula>M16&lt;=M7</formula>
    </cfRule>
    <cfRule type="expression" dxfId="801" priority="1072">
      <formula>M16&gt;=M7</formula>
    </cfRule>
  </conditionalFormatting>
  <conditionalFormatting sqref="K19:K26">
    <cfRule type="expression" dxfId="800" priority="1069">
      <formula>K19&lt;=K7</formula>
    </cfRule>
    <cfRule type="expression" dxfId="799" priority="1070">
      <formula>K19&gt;=K7</formula>
    </cfRule>
  </conditionalFormatting>
  <conditionalFormatting sqref="K16:K26">
    <cfRule type="expression" dxfId="798" priority="1067">
      <formula>K16&lt;=K7</formula>
    </cfRule>
    <cfRule type="expression" dxfId="797" priority="1068">
      <formula>K16&gt;=K7</formula>
    </cfRule>
  </conditionalFormatting>
  <conditionalFormatting sqref="O14:O26">
    <cfRule type="expression" dxfId="796" priority="1063">
      <formula>O14&lt;=O12</formula>
    </cfRule>
    <cfRule type="expression" dxfId="795" priority="1064">
      <formula>O14&gt;=O12</formula>
    </cfRule>
  </conditionalFormatting>
  <conditionalFormatting sqref="Q18:Q26 O18:O26">
    <cfRule type="expression" dxfId="794" priority="1061">
      <formula>O18&lt;=O7</formula>
    </cfRule>
    <cfRule type="expression" dxfId="793" priority="1062">
      <formula>O18&gt;=O7</formula>
    </cfRule>
  </conditionalFormatting>
  <conditionalFormatting sqref="Q16:Q26">
    <cfRule type="expression" dxfId="792" priority="1059">
      <formula>Q16&lt;=Q7</formula>
    </cfRule>
    <cfRule type="expression" dxfId="791" priority="1060">
      <formula>Q16&gt;=Q7</formula>
    </cfRule>
  </conditionalFormatting>
  <conditionalFormatting sqref="O19:O26">
    <cfRule type="expression" dxfId="790" priority="1057">
      <formula>O19&lt;=O7</formula>
    </cfRule>
    <cfRule type="expression" dxfId="789" priority="1058">
      <formula>O19&gt;=O7</formula>
    </cfRule>
  </conditionalFormatting>
  <conditionalFormatting sqref="O16:O26">
    <cfRule type="expression" dxfId="788" priority="1055">
      <formula>O16&lt;=O7</formula>
    </cfRule>
    <cfRule type="expression" dxfId="787" priority="1056">
      <formula>O16&gt;=O7</formula>
    </cfRule>
  </conditionalFormatting>
  <conditionalFormatting sqref="U18:U26 S18:S26">
    <cfRule type="expression" dxfId="786" priority="1051">
      <formula>S18&lt;=S7</formula>
    </cfRule>
    <cfRule type="expression" dxfId="785" priority="1052">
      <formula>S18&gt;=S7</formula>
    </cfRule>
  </conditionalFormatting>
  <conditionalFormatting sqref="U16:U26">
    <cfRule type="expression" dxfId="784" priority="1049">
      <formula>U16&lt;=U7</formula>
    </cfRule>
    <cfRule type="expression" dxfId="783" priority="1050">
      <formula>U16&gt;=U7</formula>
    </cfRule>
  </conditionalFormatting>
  <conditionalFormatting sqref="S19:S26">
    <cfRule type="expression" dxfId="782" priority="1047">
      <formula>S19&lt;=S7</formula>
    </cfRule>
    <cfRule type="expression" dxfId="781" priority="1048">
      <formula>S19&gt;=S7</formula>
    </cfRule>
  </conditionalFormatting>
  <conditionalFormatting sqref="S16:S26">
    <cfRule type="expression" dxfId="780" priority="1045">
      <formula>S16&lt;=S7</formula>
    </cfRule>
    <cfRule type="expression" dxfId="779" priority="1046">
      <formula>S16&gt;=S7</formula>
    </cfRule>
  </conditionalFormatting>
  <conditionalFormatting sqref="Y8:Y26 W8:W26">
    <cfRule type="expression" dxfId="778" priority="1041">
      <formula>W8&lt;=W7</formula>
    </cfRule>
    <cfRule type="expression" dxfId="777" priority="1042">
      <formula>W8&gt;=W7</formula>
    </cfRule>
  </conditionalFormatting>
  <conditionalFormatting sqref="W14:W26">
    <cfRule type="expression" dxfId="776" priority="1039">
      <formula>W14&lt;=W12</formula>
    </cfRule>
    <cfRule type="expression" dxfId="775" priority="1040">
      <formula>W14&gt;=W12</formula>
    </cfRule>
  </conditionalFormatting>
  <conditionalFormatting sqref="Y18:Y26 W18:W26">
    <cfRule type="expression" dxfId="774" priority="1037">
      <formula>W18&lt;=W7</formula>
    </cfRule>
    <cfRule type="expression" dxfId="773" priority="1038">
      <formula>W18&gt;=W7</formula>
    </cfRule>
  </conditionalFormatting>
  <conditionalFormatting sqref="Y16:Y26">
    <cfRule type="expression" dxfId="772" priority="1035">
      <formula>Y16&lt;=Y7</formula>
    </cfRule>
    <cfRule type="expression" dxfId="771" priority="1036">
      <formula>Y16&gt;=Y7</formula>
    </cfRule>
  </conditionalFormatting>
  <conditionalFormatting sqref="W19:W26">
    <cfRule type="expression" dxfId="770" priority="1033">
      <formula>W19&lt;=W7</formula>
    </cfRule>
    <cfRule type="expression" dxfId="769" priority="1034">
      <formula>W19&gt;=W7</formula>
    </cfRule>
  </conditionalFormatting>
  <conditionalFormatting sqref="W16:W26">
    <cfRule type="expression" dxfId="768" priority="925">
      <formula>W16&lt;=W7</formula>
    </cfRule>
    <cfRule type="expression" dxfId="767" priority="926">
      <formula>W16&gt;=W7</formula>
    </cfRule>
  </conditionalFormatting>
  <conditionalFormatting sqref="AC8:AC26 AA8:AA26">
    <cfRule type="expression" dxfId="766" priority="921">
      <formula>AA8&lt;=AA7</formula>
    </cfRule>
    <cfRule type="expression" dxfId="765" priority="922">
      <formula>AA8&gt;=AA7</formula>
    </cfRule>
  </conditionalFormatting>
  <conditionalFormatting sqref="AA14:AA26">
    <cfRule type="expression" dxfId="764" priority="919">
      <formula>AA14&lt;=AA12</formula>
    </cfRule>
    <cfRule type="expression" dxfId="763" priority="920">
      <formula>AA14&gt;=AA12</formula>
    </cfRule>
  </conditionalFormatting>
  <conditionalFormatting sqref="AC18:AC26 AA18:AA26">
    <cfRule type="expression" dxfId="762" priority="917">
      <formula>AA18&lt;=AA7</formula>
    </cfRule>
    <cfRule type="expression" dxfId="761" priority="918">
      <formula>AA18&gt;=AA7</formula>
    </cfRule>
  </conditionalFormatting>
  <conditionalFormatting sqref="AC16:AC26">
    <cfRule type="expression" dxfId="760" priority="915">
      <formula>AC16&lt;=AC7</formula>
    </cfRule>
    <cfRule type="expression" dxfId="759" priority="916">
      <formula>AC16&gt;=AC7</formula>
    </cfRule>
  </conditionalFormatting>
  <conditionalFormatting sqref="AA19:AA26">
    <cfRule type="expression" dxfId="758" priority="913">
      <formula>AA19&lt;=AA7</formula>
    </cfRule>
    <cfRule type="expression" dxfId="757" priority="914">
      <formula>AA19&gt;=AA7</formula>
    </cfRule>
  </conditionalFormatting>
  <conditionalFormatting sqref="AA16:AA26">
    <cfRule type="expression" dxfId="756" priority="805">
      <formula>AA16&lt;=AA7</formula>
    </cfRule>
    <cfRule type="expression" dxfId="755" priority="806">
      <formula>AA16&gt;=AA7</formula>
    </cfRule>
  </conditionalFormatting>
  <conditionalFormatting sqref="AG8:AG26 AE8:AE26">
    <cfRule type="expression" dxfId="754" priority="801">
      <formula>AE8&lt;=AE7</formula>
    </cfRule>
    <cfRule type="expression" dxfId="753" priority="802">
      <formula>AE8&gt;=AE7</formula>
    </cfRule>
  </conditionalFormatting>
  <conditionalFormatting sqref="AE14:AE26">
    <cfRule type="expression" dxfId="752" priority="799">
      <formula>AE14&lt;=AE12</formula>
    </cfRule>
    <cfRule type="expression" dxfId="751" priority="800">
      <formula>AE14&gt;=AE12</formula>
    </cfRule>
  </conditionalFormatting>
  <conditionalFormatting sqref="AG18:AG26 AE18:AE26">
    <cfRule type="expression" dxfId="750" priority="797">
      <formula>AE18&lt;=AE7</formula>
    </cfRule>
    <cfRule type="expression" dxfId="749" priority="798">
      <formula>AE18&gt;=AE7</formula>
    </cfRule>
  </conditionalFormatting>
  <conditionalFormatting sqref="AG16:AG26">
    <cfRule type="expression" dxfId="748" priority="795">
      <formula>AG16&lt;=AG7</formula>
    </cfRule>
    <cfRule type="expression" dxfId="747" priority="796">
      <formula>AG16&gt;=AG7</formula>
    </cfRule>
  </conditionalFormatting>
  <conditionalFormatting sqref="AE19:AE26">
    <cfRule type="expression" dxfId="746" priority="793">
      <formula>AE19&lt;=AE7</formula>
    </cfRule>
    <cfRule type="expression" dxfId="745" priority="794">
      <formula>AE19&gt;=AE7</formula>
    </cfRule>
  </conditionalFormatting>
  <conditionalFormatting sqref="AE16:AE26">
    <cfRule type="expression" dxfId="744" priority="685">
      <formula>AE16&lt;=AE7</formula>
    </cfRule>
    <cfRule type="expression" dxfId="743" priority="686">
      <formula>AE16&gt;=AE7</formula>
    </cfRule>
  </conditionalFormatting>
  <conditionalFormatting sqref="AK8:AK26 AI8:AI26">
    <cfRule type="expression" dxfId="742" priority="681">
      <formula>AI8&lt;=AI7</formula>
    </cfRule>
    <cfRule type="expression" dxfId="741" priority="682">
      <formula>AI8&gt;=AI7</formula>
    </cfRule>
  </conditionalFormatting>
  <conditionalFormatting sqref="AI14:AI26">
    <cfRule type="expression" dxfId="740" priority="679">
      <formula>AI14&lt;=AI12</formula>
    </cfRule>
    <cfRule type="expression" dxfId="739" priority="680">
      <formula>AI14&gt;=AI12</formula>
    </cfRule>
  </conditionalFormatting>
  <conditionalFormatting sqref="AK18:AK26 AI18:AI26">
    <cfRule type="expression" dxfId="738" priority="677">
      <formula>AI18&lt;=AI7</formula>
    </cfRule>
    <cfRule type="expression" dxfId="737" priority="678">
      <formula>AI18&gt;=AI7</formula>
    </cfRule>
  </conditionalFormatting>
  <conditionalFormatting sqref="AK16:AK26">
    <cfRule type="expression" dxfId="736" priority="675">
      <formula>AK16&lt;=AK7</formula>
    </cfRule>
    <cfRule type="expression" dxfId="735" priority="676">
      <formula>AK16&gt;=AK7</formula>
    </cfRule>
  </conditionalFormatting>
  <conditionalFormatting sqref="AI19:AI26">
    <cfRule type="expression" dxfId="734" priority="673">
      <formula>AI19&lt;=AI7</formula>
    </cfRule>
    <cfRule type="expression" dxfId="733" priority="674">
      <formula>AI19&gt;=AI7</formula>
    </cfRule>
  </conditionalFormatting>
  <conditionalFormatting sqref="AI16:AI26">
    <cfRule type="expression" dxfId="732" priority="565">
      <formula>AI16&lt;=AI7</formula>
    </cfRule>
    <cfRule type="expression" dxfId="731" priority="566">
      <formula>AI16&gt;=AI7</formula>
    </cfRule>
  </conditionalFormatting>
  <conditionalFormatting sqref="AO8:AO26 AM8:AM26">
    <cfRule type="expression" dxfId="730" priority="561">
      <formula>AM8&lt;=AM7</formula>
    </cfRule>
    <cfRule type="expression" dxfId="729" priority="562">
      <formula>AM8&gt;=AM7</formula>
    </cfRule>
  </conditionalFormatting>
  <conditionalFormatting sqref="AM14:AM26">
    <cfRule type="expression" dxfId="728" priority="559">
      <formula>AM14&lt;=AM12</formula>
    </cfRule>
    <cfRule type="expression" dxfId="727" priority="560">
      <formula>AM14&gt;=AM12</formula>
    </cfRule>
  </conditionalFormatting>
  <conditionalFormatting sqref="AO18:AO26 AM18:AM26">
    <cfRule type="expression" dxfId="726" priority="557">
      <formula>AM18&lt;=AM7</formula>
    </cfRule>
    <cfRule type="expression" dxfId="725" priority="558">
      <formula>AM18&gt;=AM7</formula>
    </cfRule>
  </conditionalFormatting>
  <conditionalFormatting sqref="AO16:AO26">
    <cfRule type="expression" dxfId="724" priority="555">
      <formula>AO16&lt;=AO7</formula>
    </cfRule>
    <cfRule type="expression" dxfId="723" priority="556">
      <formula>AO16&gt;=AO7</formula>
    </cfRule>
  </conditionalFormatting>
  <conditionalFormatting sqref="AM19:AM26">
    <cfRule type="expression" dxfId="722" priority="553">
      <formula>AM19&lt;=AM7</formula>
    </cfRule>
    <cfRule type="expression" dxfId="721" priority="554">
      <formula>AM19&gt;=AM7</formula>
    </cfRule>
  </conditionalFormatting>
  <conditionalFormatting sqref="AM16:AM26">
    <cfRule type="expression" dxfId="720" priority="445">
      <formula>AM16&lt;=AM7</formula>
    </cfRule>
    <cfRule type="expression" dxfId="719" priority="446">
      <formula>AM16&gt;=AM7</formula>
    </cfRule>
  </conditionalFormatting>
  <conditionalFormatting sqref="AS8:AS26 AQ8:AQ26">
    <cfRule type="expression" dxfId="718" priority="441">
      <formula>AQ8&lt;=AQ7</formula>
    </cfRule>
    <cfRule type="expression" dxfId="717" priority="442">
      <formula>AQ8&gt;=AQ7</formula>
    </cfRule>
  </conditionalFormatting>
  <conditionalFormatting sqref="AQ14:AQ26">
    <cfRule type="expression" dxfId="716" priority="439">
      <formula>AQ14&lt;=AQ12</formula>
    </cfRule>
    <cfRule type="expression" dxfId="715" priority="440">
      <formula>AQ14&gt;=AQ12</formula>
    </cfRule>
  </conditionalFormatting>
  <conditionalFormatting sqref="AS18:AS26 AQ18:AQ26">
    <cfRule type="expression" dxfId="714" priority="437">
      <formula>AQ18&lt;=AQ7</formula>
    </cfRule>
    <cfRule type="expression" dxfId="713" priority="438">
      <formula>AQ18&gt;=AQ7</formula>
    </cfRule>
  </conditionalFormatting>
  <conditionalFormatting sqref="AS16:AS26">
    <cfRule type="expression" dxfId="712" priority="435">
      <formula>AS16&lt;=AS7</formula>
    </cfRule>
    <cfRule type="expression" dxfId="711" priority="436">
      <formula>AS16&gt;=AS7</formula>
    </cfRule>
  </conditionalFormatting>
  <conditionalFormatting sqref="AQ19:AQ26">
    <cfRule type="expression" dxfId="710" priority="433">
      <formula>AQ19&lt;=AQ7</formula>
    </cfRule>
    <cfRule type="expression" dxfId="709" priority="434">
      <formula>AQ19&gt;=AQ7</formula>
    </cfRule>
  </conditionalFormatting>
  <conditionalFormatting sqref="AQ16:AQ26">
    <cfRule type="expression" dxfId="708" priority="325">
      <formula>AQ16&lt;=AQ7</formula>
    </cfRule>
    <cfRule type="expression" dxfId="707" priority="326">
      <formula>AQ16&gt;=AQ7</formula>
    </cfRule>
  </conditionalFormatting>
  <conditionalFormatting sqref="AW8:AW26 AU8:AU26">
    <cfRule type="expression" dxfId="706" priority="201">
      <formula>AU8&lt;=AU7</formula>
    </cfRule>
    <cfRule type="expression" dxfId="705" priority="202">
      <formula>AU8&gt;=AU7</formula>
    </cfRule>
  </conditionalFormatting>
  <conditionalFormatting sqref="AU14:AU26">
    <cfRule type="expression" dxfId="704" priority="199">
      <formula>AU14&lt;=AU12</formula>
    </cfRule>
    <cfRule type="expression" dxfId="703" priority="200">
      <formula>AU14&gt;=AU12</formula>
    </cfRule>
  </conditionalFormatting>
  <conditionalFormatting sqref="AW18:AW26 AU18:AU26">
    <cfRule type="expression" dxfId="702" priority="197">
      <formula>AU18&lt;=AU7</formula>
    </cfRule>
    <cfRule type="expression" dxfId="701" priority="198">
      <formula>AU18&gt;=AU7</formula>
    </cfRule>
  </conditionalFormatting>
  <conditionalFormatting sqref="AW16:AW26">
    <cfRule type="expression" dxfId="700" priority="195">
      <formula>AW16&lt;=AW7</formula>
    </cfRule>
    <cfRule type="expression" dxfId="699" priority="196">
      <formula>AW16&gt;=AW7</formula>
    </cfRule>
  </conditionalFormatting>
  <conditionalFormatting sqref="AU19:AU26">
    <cfRule type="expression" dxfId="698" priority="193">
      <formula>AU19&lt;=AU7</formula>
    </cfRule>
    <cfRule type="expression" dxfId="697" priority="194">
      <formula>AU19&gt;=AU7</formula>
    </cfRule>
  </conditionalFormatting>
  <conditionalFormatting sqref="AW10:AW15 AU10:AU15">
    <cfRule type="expression" dxfId="696" priority="191">
      <formula>AU10&lt;=#REF!</formula>
    </cfRule>
    <cfRule type="expression" dxfId="695" priority="192">
      <formula>AU10&gt;=#REF!</formula>
    </cfRule>
  </conditionalFormatting>
  <conditionalFormatting sqref="AW60:AW61 AU60:AU61">
    <cfRule type="expression" dxfId="694" priority="189">
      <formula>AU60&lt;=#REF!</formula>
    </cfRule>
    <cfRule type="expression" dxfId="693" priority="190">
      <formula>AU60&gt;=#REF!</formula>
    </cfRule>
  </conditionalFormatting>
  <conditionalFormatting sqref="AU84 AW84">
    <cfRule type="expression" dxfId="692" priority="187">
      <formula>AU84&lt;=#REF!</formula>
    </cfRule>
    <cfRule type="expression" dxfId="691" priority="188">
      <formula>AU84&gt;=#REF!</formula>
    </cfRule>
  </conditionalFormatting>
  <conditionalFormatting sqref="AW66:AW83 AU66:AU83">
    <cfRule type="expression" dxfId="690" priority="185">
      <formula>AU66&lt;=#REF!</formula>
    </cfRule>
    <cfRule type="expression" dxfId="689" priority="186">
      <formula>AU66&gt;=#REF!</formula>
    </cfRule>
  </conditionalFormatting>
  <conditionalFormatting sqref="AW59 AU59">
    <cfRule type="expression" dxfId="688" priority="183">
      <formula>AU59&lt;=#REF!</formula>
    </cfRule>
    <cfRule type="expression" dxfId="687" priority="184">
      <formula>AU59&gt;=#REF!</formula>
    </cfRule>
  </conditionalFormatting>
  <conditionalFormatting sqref="AW58 AU58">
    <cfRule type="expression" dxfId="686" priority="181">
      <formula>AU58&lt;=#REF!</formula>
    </cfRule>
    <cfRule type="expression" dxfId="685" priority="182">
      <formula>AU58&gt;=#REF!</formula>
    </cfRule>
  </conditionalFormatting>
  <conditionalFormatting sqref="AW57 AU57">
    <cfRule type="expression" dxfId="684" priority="179">
      <formula>AU57&lt;=#REF!</formula>
    </cfRule>
    <cfRule type="expression" dxfId="683" priority="180">
      <formula>AU57&gt;=#REF!</formula>
    </cfRule>
  </conditionalFormatting>
  <conditionalFormatting sqref="AW56 AU56">
    <cfRule type="expression" dxfId="682" priority="177">
      <formula>AU56&lt;=#REF!</formula>
    </cfRule>
    <cfRule type="expression" dxfId="681" priority="178">
      <formula>AU56&gt;=#REF!</formula>
    </cfRule>
  </conditionalFormatting>
  <conditionalFormatting sqref="AW55 AU55">
    <cfRule type="expression" dxfId="680" priority="175">
      <formula>AU55&lt;=#REF!</formula>
    </cfRule>
    <cfRule type="expression" dxfId="679" priority="176">
      <formula>AU55&gt;=#REF!</formula>
    </cfRule>
  </conditionalFormatting>
  <conditionalFormatting sqref="AW54 AU54">
    <cfRule type="expression" dxfId="678" priority="173">
      <formula>AU54&lt;=#REF!</formula>
    </cfRule>
    <cfRule type="expression" dxfId="677" priority="174">
      <formula>AU54&gt;=#REF!</formula>
    </cfRule>
  </conditionalFormatting>
  <conditionalFormatting sqref="AW53 AU53">
    <cfRule type="expression" dxfId="676" priority="171">
      <formula>AU53&lt;=#REF!</formula>
    </cfRule>
    <cfRule type="expression" dxfId="675" priority="172">
      <formula>AU53&gt;=#REF!</formula>
    </cfRule>
  </conditionalFormatting>
  <conditionalFormatting sqref="AW50 AU50">
    <cfRule type="expression" dxfId="674" priority="169">
      <formula>AU50&lt;=#REF!</formula>
    </cfRule>
    <cfRule type="expression" dxfId="673" priority="170">
      <formula>AU50&gt;=#REF!</formula>
    </cfRule>
  </conditionalFormatting>
  <conditionalFormatting sqref="AW65 AU65">
    <cfRule type="expression" dxfId="672" priority="167">
      <formula>AU65&lt;=#REF!</formula>
    </cfRule>
    <cfRule type="expression" dxfId="671" priority="168">
      <formula>AU65&gt;=#REF!</formula>
    </cfRule>
  </conditionalFormatting>
  <conditionalFormatting sqref="AW64 AU64">
    <cfRule type="expression" dxfId="670" priority="165">
      <formula>AU64&lt;=#REF!</formula>
    </cfRule>
    <cfRule type="expression" dxfId="669" priority="166">
      <formula>AU64&gt;=#REF!</formula>
    </cfRule>
  </conditionalFormatting>
  <conditionalFormatting sqref="AW63 AU63">
    <cfRule type="expression" dxfId="668" priority="163">
      <formula>AU63&lt;=#REF!</formula>
    </cfRule>
    <cfRule type="expression" dxfId="667" priority="164">
      <formula>AU63&gt;=#REF!</formula>
    </cfRule>
  </conditionalFormatting>
  <conditionalFormatting sqref="AW62 AU62">
    <cfRule type="expression" dxfId="666" priority="161">
      <formula>AU62&lt;=#REF!</formula>
    </cfRule>
    <cfRule type="expression" dxfId="665" priority="162">
      <formula>AU62&gt;=#REF!</formula>
    </cfRule>
  </conditionalFormatting>
  <conditionalFormatting sqref="AW7 AU7">
    <cfRule type="expression" dxfId="664" priority="159">
      <formula>AU7&lt;=#REF!</formula>
    </cfRule>
    <cfRule type="expression" dxfId="663" priority="160">
      <formula>AU7&gt;=#REF!</formula>
    </cfRule>
  </conditionalFormatting>
  <conditionalFormatting sqref="AW18:AW19 AU18:AU19">
    <cfRule type="expression" dxfId="662" priority="157">
      <formula>AU18&lt;=#REF!</formula>
    </cfRule>
    <cfRule type="expression" dxfId="661" priority="158">
      <formula>AU18&gt;=#REF!</formula>
    </cfRule>
  </conditionalFormatting>
  <conditionalFormatting sqref="AW12:AW17 AU12:AU17">
    <cfRule type="expression" dxfId="660" priority="155">
      <formula>AU12&lt;=#REF!</formula>
    </cfRule>
    <cfRule type="expression" dxfId="659" priority="156">
      <formula>AU12&gt;=#REF!</formula>
    </cfRule>
  </conditionalFormatting>
  <conditionalFormatting sqref="AW11 AU11">
    <cfRule type="expression" dxfId="658" priority="153">
      <formula>AU11&lt;=#REF!</formula>
    </cfRule>
    <cfRule type="expression" dxfId="657" priority="154">
      <formula>AU11&gt;=#REF!</formula>
    </cfRule>
  </conditionalFormatting>
  <conditionalFormatting sqref="AW9 AU9">
    <cfRule type="expression" dxfId="656" priority="151">
      <formula>AU9&lt;=#REF!</formula>
    </cfRule>
    <cfRule type="expression" dxfId="655" priority="152">
      <formula>AU9&gt;=#REF!</formula>
    </cfRule>
  </conditionalFormatting>
  <conditionalFormatting sqref="AW8 AU8">
    <cfRule type="expression" dxfId="654" priority="149">
      <formula>AU8&lt;=#REF!</formula>
    </cfRule>
    <cfRule type="expression" dxfId="653" priority="150">
      <formula>AU8&gt;=#REF!</formula>
    </cfRule>
  </conditionalFormatting>
  <conditionalFormatting sqref="AW7 AU7">
    <cfRule type="expression" dxfId="652" priority="147">
      <formula>AU7&lt;=#REF!</formula>
    </cfRule>
    <cfRule type="expression" dxfId="651" priority="148">
      <formula>AU7&gt;=#REF!</formula>
    </cfRule>
  </conditionalFormatting>
  <conditionalFormatting sqref="AW14:AW17 AU14:AU18">
    <cfRule type="expression" dxfId="650" priority="145">
      <formula>AU14&lt;=#REF!</formula>
    </cfRule>
    <cfRule type="expression" dxfId="649" priority="146">
      <formula>AU14&gt;=#REF!</formula>
    </cfRule>
  </conditionalFormatting>
  <conditionalFormatting sqref="AW20:AW21 AU20:AU21">
    <cfRule type="expression" dxfId="648" priority="143">
      <formula>AU20&lt;=#REF!</formula>
    </cfRule>
    <cfRule type="expression" dxfId="647" priority="144">
      <formula>AU20&gt;=#REF!</formula>
    </cfRule>
  </conditionalFormatting>
  <conditionalFormatting sqref="AW37 AU37">
    <cfRule type="expression" dxfId="646" priority="141">
      <formula>AU37&lt;=#REF!</formula>
    </cfRule>
    <cfRule type="expression" dxfId="645" priority="142">
      <formula>AU37&gt;=#REF!</formula>
    </cfRule>
  </conditionalFormatting>
  <conditionalFormatting sqref="AW27 AU27">
    <cfRule type="expression" dxfId="644" priority="139">
      <formula>AU27&lt;=#REF!</formula>
    </cfRule>
    <cfRule type="expression" dxfId="643" priority="140">
      <formula>AU27&gt;=#REF!</formula>
    </cfRule>
  </conditionalFormatting>
  <conditionalFormatting sqref="AW26 AU26">
    <cfRule type="expression" dxfId="642" priority="137">
      <formula>AU26&lt;=#REF!</formula>
    </cfRule>
    <cfRule type="expression" dxfId="641" priority="138">
      <formula>AU26&gt;=#REF!</formula>
    </cfRule>
  </conditionalFormatting>
  <conditionalFormatting sqref="AW25 AU25">
    <cfRule type="expression" dxfId="640" priority="135">
      <formula>AU25&lt;=#REF!</formula>
    </cfRule>
    <cfRule type="expression" dxfId="639" priority="136">
      <formula>AU25&gt;=#REF!</formula>
    </cfRule>
  </conditionalFormatting>
  <conditionalFormatting sqref="AW24 AU24">
    <cfRule type="expression" dxfId="638" priority="133">
      <formula>AU24&lt;=#REF!</formula>
    </cfRule>
    <cfRule type="expression" dxfId="637" priority="134">
      <formula>AU24&gt;=#REF!</formula>
    </cfRule>
  </conditionalFormatting>
  <conditionalFormatting sqref="AW23 AU23">
    <cfRule type="expression" dxfId="636" priority="131">
      <formula>AU23&lt;=#REF!</formula>
    </cfRule>
    <cfRule type="expression" dxfId="635" priority="132">
      <formula>AU23&gt;=#REF!</formula>
    </cfRule>
  </conditionalFormatting>
  <conditionalFormatting sqref="AW22 AU22">
    <cfRule type="expression" dxfId="634" priority="129">
      <formula>AU22&lt;=#REF!</formula>
    </cfRule>
    <cfRule type="expression" dxfId="633" priority="130">
      <formula>AU22&gt;=#REF!</formula>
    </cfRule>
  </conditionalFormatting>
  <conditionalFormatting sqref="AW39 AU39">
    <cfRule type="expression" dxfId="632" priority="127">
      <formula>AU39&lt;=#REF!</formula>
    </cfRule>
    <cfRule type="expression" dxfId="631" priority="128">
      <formula>AU39&gt;=#REF!</formula>
    </cfRule>
  </conditionalFormatting>
  <conditionalFormatting sqref="AW38 AU38">
    <cfRule type="expression" dxfId="630" priority="125">
      <formula>AU38&lt;=#REF!</formula>
    </cfRule>
    <cfRule type="expression" dxfId="629" priority="126">
      <formula>AU38&gt;=#REF!</formula>
    </cfRule>
  </conditionalFormatting>
  <conditionalFormatting sqref="AW36 AU36">
    <cfRule type="expression" dxfId="628" priority="123">
      <formula>AU36&lt;=#REF!</formula>
    </cfRule>
    <cfRule type="expression" dxfId="627" priority="124">
      <formula>AU36&gt;=#REF!</formula>
    </cfRule>
  </conditionalFormatting>
  <conditionalFormatting sqref="AW35 AU35">
    <cfRule type="expression" dxfId="626" priority="121">
      <formula>AU35&lt;=#REF!</formula>
    </cfRule>
    <cfRule type="expression" dxfId="625" priority="122">
      <formula>AU35&gt;=#REF!</formula>
    </cfRule>
  </conditionalFormatting>
  <conditionalFormatting sqref="AW34 AU34">
    <cfRule type="expression" dxfId="624" priority="119">
      <formula>AU34&lt;=#REF!</formula>
    </cfRule>
    <cfRule type="expression" dxfId="623" priority="120">
      <formula>AU34&gt;=#REF!</formula>
    </cfRule>
  </conditionalFormatting>
  <conditionalFormatting sqref="AW33 AU33">
    <cfRule type="expression" dxfId="622" priority="117">
      <formula>AU33&lt;=#REF!</formula>
    </cfRule>
    <cfRule type="expression" dxfId="621" priority="118">
      <formula>AU33&gt;=#REF!</formula>
    </cfRule>
  </conditionalFormatting>
  <conditionalFormatting sqref="AW32 AU32">
    <cfRule type="expression" dxfId="620" priority="115">
      <formula>AU32&lt;=#REF!</formula>
    </cfRule>
    <cfRule type="expression" dxfId="619" priority="116">
      <formula>AU32&gt;=#REF!</formula>
    </cfRule>
  </conditionalFormatting>
  <conditionalFormatting sqref="AW46 AU46">
    <cfRule type="expression" dxfId="618" priority="113">
      <formula>AU46&lt;=#REF!</formula>
    </cfRule>
    <cfRule type="expression" dxfId="617" priority="114">
      <formula>AU46&gt;=#REF!</formula>
    </cfRule>
  </conditionalFormatting>
  <conditionalFormatting sqref="AW31 AU31">
    <cfRule type="expression" dxfId="616" priority="111">
      <formula>AU31&lt;=#REF!</formula>
    </cfRule>
    <cfRule type="expression" dxfId="615" priority="112">
      <formula>AU31&gt;=#REF!</formula>
    </cfRule>
  </conditionalFormatting>
  <conditionalFormatting sqref="AW45 AU45">
    <cfRule type="expression" dxfId="614" priority="109">
      <formula>AU45&lt;=#REF!</formula>
    </cfRule>
    <cfRule type="expression" dxfId="613" priority="110">
      <formula>AU45&gt;=#REF!</formula>
    </cfRule>
  </conditionalFormatting>
  <conditionalFormatting sqref="AW30 AU30">
    <cfRule type="expression" dxfId="612" priority="107">
      <formula>AU30&lt;=#REF!</formula>
    </cfRule>
    <cfRule type="expression" dxfId="611" priority="108">
      <formula>AU30&gt;=#REF!</formula>
    </cfRule>
  </conditionalFormatting>
  <conditionalFormatting sqref="AW44 AU44">
    <cfRule type="expression" dxfId="610" priority="105">
      <formula>AU44&lt;=#REF!</formula>
    </cfRule>
    <cfRule type="expression" dxfId="609" priority="106">
      <formula>AU44&gt;=#REF!</formula>
    </cfRule>
  </conditionalFormatting>
  <conditionalFormatting sqref="AW28:AW29 AU28:AU29">
    <cfRule type="expression" dxfId="608" priority="103">
      <formula>AU28&lt;=#REF!</formula>
    </cfRule>
    <cfRule type="expression" dxfId="607" priority="104">
      <formula>AU28&gt;=#REF!</formula>
    </cfRule>
  </conditionalFormatting>
  <conditionalFormatting sqref="AW43 AU43">
    <cfRule type="expression" dxfId="606" priority="101">
      <formula>AU43&lt;=#REF!</formula>
    </cfRule>
    <cfRule type="expression" dxfId="605" priority="102">
      <formula>AU43&gt;=#REF!</formula>
    </cfRule>
  </conditionalFormatting>
  <conditionalFormatting sqref="AW42 AU42">
    <cfRule type="expression" dxfId="604" priority="99">
      <formula>AU42&lt;=#REF!</formula>
    </cfRule>
    <cfRule type="expression" dxfId="603" priority="100">
      <formula>AU42&gt;=#REF!</formula>
    </cfRule>
  </conditionalFormatting>
  <conditionalFormatting sqref="AW41 AU41">
    <cfRule type="expression" dxfId="602" priority="97">
      <formula>AU41&lt;=#REF!</formula>
    </cfRule>
    <cfRule type="expression" dxfId="601" priority="98">
      <formula>AU41&gt;=#REF!</formula>
    </cfRule>
  </conditionalFormatting>
  <conditionalFormatting sqref="AW40 AU40">
    <cfRule type="expression" dxfId="600" priority="95">
      <formula>AU40&lt;=#REF!</formula>
    </cfRule>
    <cfRule type="expression" dxfId="599" priority="96">
      <formula>AU40&gt;=#REF!</formula>
    </cfRule>
  </conditionalFormatting>
  <conditionalFormatting sqref="AW52 AU52">
    <cfRule type="expression" dxfId="598" priority="93">
      <formula>AU52&lt;=#REF!</formula>
    </cfRule>
    <cfRule type="expression" dxfId="597" priority="94">
      <formula>AU52&gt;=#REF!</formula>
    </cfRule>
  </conditionalFormatting>
  <conditionalFormatting sqref="AW51 AU51">
    <cfRule type="expression" dxfId="596" priority="91">
      <formula>AU51&lt;=#REF!</formula>
    </cfRule>
    <cfRule type="expression" dxfId="595" priority="92">
      <formula>AU51&gt;=#REF!</formula>
    </cfRule>
  </conditionalFormatting>
  <conditionalFormatting sqref="AW49 AU49">
    <cfRule type="expression" dxfId="594" priority="89">
      <formula>AU49&lt;=#REF!</formula>
    </cfRule>
    <cfRule type="expression" dxfId="593" priority="90">
      <formula>AU49&gt;=#REF!</formula>
    </cfRule>
  </conditionalFormatting>
  <conditionalFormatting sqref="AW47:AW48 AU47:AU48">
    <cfRule type="expression" dxfId="592" priority="87">
      <formula>AU47&lt;=#REF!</formula>
    </cfRule>
    <cfRule type="expression" dxfId="591" priority="88">
      <formula>AU47&gt;=#REF!</formula>
    </cfRule>
  </conditionalFormatting>
  <conditionalFormatting sqref="AU16:AU26">
    <cfRule type="expression" dxfId="590" priority="85">
      <formula>AU16&lt;=AU7</formula>
    </cfRule>
    <cfRule type="expression" dxfId="589" priority="86">
      <formula>AU16&gt;=AU7</formula>
    </cfRule>
  </conditionalFormatting>
  <conditionalFormatting sqref="Q74 Q83">
    <cfRule type="expression" dxfId="588" priority="2547">
      <formula>Q74&lt;=Q25</formula>
    </cfRule>
    <cfRule type="expression" dxfId="587" priority="2548">
      <formula>Q74&gt;=Q25</formula>
    </cfRule>
  </conditionalFormatting>
  <conditionalFormatting sqref="Q84">
    <cfRule type="expression" dxfId="586" priority="2553">
      <formula>Q84&lt;=Q22</formula>
    </cfRule>
    <cfRule type="expression" dxfId="585" priority="2554">
      <formula>Q84&gt;=Q22</formula>
    </cfRule>
  </conditionalFormatting>
  <conditionalFormatting sqref="Q79:Q81">
    <cfRule type="expression" dxfId="584" priority="2625">
      <formula>Q79&lt;=Q26</formula>
    </cfRule>
    <cfRule type="expression" dxfId="583" priority="2626">
      <formula>Q79&gt;=Q26</formula>
    </cfRule>
  </conditionalFormatting>
  <conditionalFormatting sqref="Q76">
    <cfRule type="expression" dxfId="582" priority="2657">
      <formula>Q76&lt;=Q25</formula>
    </cfRule>
    <cfRule type="expression" dxfId="581" priority="2658">
      <formula>Q76&gt;=Q25</formula>
    </cfRule>
  </conditionalFormatting>
  <conditionalFormatting sqref="Q75">
    <cfRule type="expression" dxfId="580" priority="2695">
      <formula>Q75&lt;=Q25</formula>
    </cfRule>
    <cfRule type="expression" dxfId="579" priority="2696">
      <formula>Q75&gt;=Q25</formula>
    </cfRule>
  </conditionalFormatting>
  <conditionalFormatting sqref="C51">
    <cfRule type="expression" dxfId="578" priority="75">
      <formula>C51&lt;=#REF!</formula>
    </cfRule>
    <cfRule type="expression" dxfId="577" priority="76">
      <formula>C51&gt;=#REF!</formula>
    </cfRule>
  </conditionalFormatting>
  <conditionalFormatting sqref="Q83">
    <cfRule type="expression" dxfId="576" priority="2705">
      <formula>Q83&lt;=Q27</formula>
    </cfRule>
    <cfRule type="expression" dxfId="575" priority="2706">
      <formula>Q83&gt;=Q27</formula>
    </cfRule>
  </conditionalFormatting>
  <conditionalFormatting sqref="Q45">
    <cfRule type="expression" dxfId="574" priority="73">
      <formula>Q45&lt;=Q27</formula>
    </cfRule>
    <cfRule type="expression" dxfId="573" priority="74">
      <formula>Q45&gt;=Q27</formula>
    </cfRule>
  </conditionalFormatting>
  <conditionalFormatting sqref="Q38">
    <cfRule type="expression" dxfId="572" priority="71">
      <formula>Q38&lt;=Q27</formula>
    </cfRule>
    <cfRule type="expression" dxfId="571" priority="72">
      <formula>Q38&gt;=Q27</formula>
    </cfRule>
  </conditionalFormatting>
  <conditionalFormatting sqref="Q37">
    <cfRule type="expression" dxfId="570" priority="69">
      <formula>Q37&lt;=Q27</formula>
    </cfRule>
    <cfRule type="expression" dxfId="569" priority="70">
      <formula>Q37&gt;=Q27</formula>
    </cfRule>
  </conditionalFormatting>
  <conditionalFormatting sqref="Q36">
    <cfRule type="expression" dxfId="568" priority="67">
      <formula>Q36&lt;=Q27</formula>
    </cfRule>
    <cfRule type="expression" dxfId="567" priority="68">
      <formula>Q36&gt;=Q27</formula>
    </cfRule>
  </conditionalFormatting>
  <conditionalFormatting sqref="Q39">
    <cfRule type="expression" dxfId="566" priority="65">
      <formula>Q39&lt;=Q27</formula>
    </cfRule>
    <cfRule type="expression" dxfId="565" priority="66">
      <formula>Q39&gt;=Q27</formula>
    </cfRule>
  </conditionalFormatting>
  <conditionalFormatting sqref="Q55">
    <cfRule type="expression" dxfId="564" priority="63">
      <formula>Q55&lt;=Q21</formula>
    </cfRule>
    <cfRule type="expression" dxfId="563" priority="64">
      <formula>Q55&gt;=Q21</formula>
    </cfRule>
  </conditionalFormatting>
  <conditionalFormatting sqref="Q53">
    <cfRule type="expression" dxfId="562" priority="61">
      <formula>Q53&lt;=Q28</formula>
    </cfRule>
    <cfRule type="expression" dxfId="561" priority="62">
      <formula>Q53&gt;=Q28</formula>
    </cfRule>
  </conditionalFormatting>
  <conditionalFormatting sqref="Q52">
    <cfRule type="expression" dxfId="560" priority="59">
      <formula>Q52&lt;=Q28</formula>
    </cfRule>
    <cfRule type="expression" dxfId="559" priority="60">
      <formula>Q52&gt;=Q28</formula>
    </cfRule>
  </conditionalFormatting>
  <conditionalFormatting sqref="Q51">
    <cfRule type="expression" dxfId="558" priority="57">
      <formula>Q51&lt;=Q28</formula>
    </cfRule>
    <cfRule type="expression" dxfId="557" priority="58">
      <formula>Q51&gt;=Q28</formula>
    </cfRule>
  </conditionalFormatting>
  <conditionalFormatting sqref="Q50">
    <cfRule type="expression" dxfId="556" priority="55">
      <formula>Q50&lt;=Q28</formula>
    </cfRule>
    <cfRule type="expression" dxfId="555" priority="56">
      <formula>Q50&gt;=Q28</formula>
    </cfRule>
  </conditionalFormatting>
  <conditionalFormatting sqref="Q49">
    <cfRule type="expression" dxfId="554" priority="53">
      <formula>Q49&lt;=Q28</formula>
    </cfRule>
    <cfRule type="expression" dxfId="553" priority="54">
      <formula>Q49&gt;=Q28</formula>
    </cfRule>
  </conditionalFormatting>
  <conditionalFormatting sqref="Q48">
    <cfRule type="expression" dxfId="552" priority="51">
      <formula>Q48&lt;=Q28</formula>
    </cfRule>
    <cfRule type="expression" dxfId="551" priority="52">
      <formula>Q48&gt;=Q28</formula>
    </cfRule>
  </conditionalFormatting>
  <conditionalFormatting sqref="Q57">
    <cfRule type="expression" dxfId="550" priority="49">
      <formula>Q57&lt;=Q21</formula>
    </cfRule>
    <cfRule type="expression" dxfId="549" priority="50">
      <formula>Q57&gt;=Q21</formula>
    </cfRule>
  </conditionalFormatting>
  <conditionalFormatting sqref="Q56">
    <cfRule type="expression" dxfId="548" priority="47">
      <formula>Q56&lt;=Q21</formula>
    </cfRule>
    <cfRule type="expression" dxfId="547" priority="48">
      <formula>Q56&gt;=Q21</formula>
    </cfRule>
  </conditionalFormatting>
  <conditionalFormatting sqref="Q54 Q62">
    <cfRule type="expression" dxfId="546" priority="45">
      <formula>Q54&lt;=Q21</formula>
    </cfRule>
    <cfRule type="expression" dxfId="545" priority="46">
      <formula>Q54&gt;=Q21</formula>
    </cfRule>
  </conditionalFormatting>
  <conditionalFormatting sqref="Q53 Q61">
    <cfRule type="expression" dxfId="544" priority="43">
      <formula>Q53&lt;=Q21</formula>
    </cfRule>
    <cfRule type="expression" dxfId="543" priority="44">
      <formula>Q53&gt;=Q21</formula>
    </cfRule>
  </conditionalFormatting>
  <conditionalFormatting sqref="Q58 Q51">
    <cfRule type="expression" dxfId="542" priority="41">
      <formula>Q51&lt;=Q21</formula>
    </cfRule>
    <cfRule type="expression" dxfId="541" priority="42">
      <formula>Q51&gt;=Q21</formula>
    </cfRule>
  </conditionalFormatting>
  <conditionalFormatting sqref="Q57 Q50">
    <cfRule type="expression" dxfId="540" priority="39">
      <formula>Q50&lt;=Q21</formula>
    </cfRule>
    <cfRule type="expression" dxfId="539" priority="40">
      <formula>Q50&gt;=Q21</formula>
    </cfRule>
  </conditionalFormatting>
  <conditionalFormatting sqref="Q49 Q56">
    <cfRule type="expression" dxfId="538" priority="37">
      <formula>Q49&lt;=Q21</formula>
    </cfRule>
    <cfRule type="expression" dxfId="537" priority="38">
      <formula>Q49&gt;=Q21</formula>
    </cfRule>
  </conditionalFormatting>
  <conditionalFormatting sqref="Q55 Q48">
    <cfRule type="expression" dxfId="536" priority="35">
      <formula>Q48&lt;=Q21</formula>
    </cfRule>
    <cfRule type="expression" dxfId="535" priority="36">
      <formula>Q48&gt;=Q21</formula>
    </cfRule>
  </conditionalFormatting>
  <conditionalFormatting sqref="Q62">
    <cfRule type="expression" dxfId="534" priority="33">
      <formula>Q62&lt;=Q22</formula>
    </cfRule>
    <cfRule type="expression" dxfId="533" priority="34">
      <formula>Q62&gt;=Q22</formula>
    </cfRule>
  </conditionalFormatting>
  <conditionalFormatting sqref="Q45">
    <cfRule type="expression" dxfId="532" priority="31">
      <formula>Q45&lt;=Q20</formula>
    </cfRule>
    <cfRule type="expression" dxfId="531" priority="32">
      <formula>Q45&gt;=Q20</formula>
    </cfRule>
  </conditionalFormatting>
  <conditionalFormatting sqref="Q61">
    <cfRule type="expression" dxfId="530" priority="29">
      <formula>Q61&lt;=Q22</formula>
    </cfRule>
    <cfRule type="expression" dxfId="529" priority="30">
      <formula>Q61&gt;=Q22</formula>
    </cfRule>
  </conditionalFormatting>
  <conditionalFormatting sqref="Q44">
    <cfRule type="expression" dxfId="528" priority="27">
      <formula>Q44&lt;=Q20</formula>
    </cfRule>
    <cfRule type="expression" dxfId="527" priority="28">
      <formula>Q44&gt;=Q20</formula>
    </cfRule>
  </conditionalFormatting>
  <conditionalFormatting sqref="Q43">
    <cfRule type="expression" dxfId="526" priority="25">
      <formula>Q43&lt;=Q20</formula>
    </cfRule>
    <cfRule type="expression" dxfId="525" priority="26">
      <formula>Q43&gt;=Q20</formula>
    </cfRule>
  </conditionalFormatting>
  <conditionalFormatting sqref="Q58">
    <cfRule type="expression" dxfId="524" priority="23">
      <formula>Q58&lt;=Q21</formula>
    </cfRule>
    <cfRule type="expression" dxfId="523" priority="24">
      <formula>Q58&gt;=Q21</formula>
    </cfRule>
  </conditionalFormatting>
  <conditionalFormatting sqref="Q42">
    <cfRule type="expression" dxfId="522" priority="21">
      <formula>Q42&lt;=Q20</formula>
    </cfRule>
    <cfRule type="expression" dxfId="521" priority="22">
      <formula>Q42&gt;=Q20</formula>
    </cfRule>
  </conditionalFormatting>
  <conditionalFormatting sqref="Q41">
    <cfRule type="expression" dxfId="520" priority="19">
      <formula>Q41&lt;=Q20</formula>
    </cfRule>
    <cfRule type="expression" dxfId="519" priority="20">
      <formula>Q41&gt;=Q20</formula>
    </cfRule>
  </conditionalFormatting>
  <conditionalFormatting sqref="Q40">
    <cfRule type="expression" dxfId="518" priority="17">
      <formula>Q40&lt;=Q20</formula>
    </cfRule>
    <cfRule type="expression" dxfId="517" priority="18">
      <formula>Q40&gt;=Q20</formula>
    </cfRule>
  </conditionalFormatting>
  <conditionalFormatting sqref="Q39">
    <cfRule type="expression" dxfId="516" priority="15">
      <formula>Q39&lt;=Q20</formula>
    </cfRule>
    <cfRule type="expression" dxfId="515" priority="16">
      <formula>Q39&gt;=Q20</formula>
    </cfRule>
  </conditionalFormatting>
  <conditionalFormatting sqref="Q38">
    <cfRule type="expression" dxfId="514" priority="13">
      <formula>Q38&lt;=Q20</formula>
    </cfRule>
    <cfRule type="expression" dxfId="513" priority="14">
      <formula>Q38&gt;=Q20</formula>
    </cfRule>
  </conditionalFormatting>
  <conditionalFormatting sqref="Q37 Q44">
    <cfRule type="expression" dxfId="512" priority="11">
      <formula>Q37&lt;=Q20</formula>
    </cfRule>
    <cfRule type="expression" dxfId="511" priority="12">
      <formula>Q37&gt;=Q20</formula>
    </cfRule>
  </conditionalFormatting>
  <conditionalFormatting sqref="Q36 Q43">
    <cfRule type="expression" dxfId="510" priority="9">
      <formula>Q36&lt;=Q20</formula>
    </cfRule>
    <cfRule type="expression" dxfId="509" priority="10">
      <formula>Q36&gt;=Q20</formula>
    </cfRule>
  </conditionalFormatting>
  <conditionalFormatting sqref="Q42">
    <cfRule type="expression" dxfId="508" priority="7">
      <formula>Q42&lt;=Q27</formula>
    </cfRule>
    <cfRule type="expression" dxfId="507" priority="8">
      <formula>Q42&gt;=Q27</formula>
    </cfRule>
  </conditionalFormatting>
  <conditionalFormatting sqref="Q41">
    <cfRule type="expression" dxfId="506" priority="5">
      <formula>Q41&lt;=Q27</formula>
    </cfRule>
    <cfRule type="expression" dxfId="505" priority="6">
      <formula>Q41&gt;=Q27</formula>
    </cfRule>
  </conditionalFormatting>
  <conditionalFormatting sqref="Q40">
    <cfRule type="expression" dxfId="504" priority="3">
      <formula>Q40&lt;=Q27</formula>
    </cfRule>
    <cfRule type="expression" dxfId="503" priority="4">
      <formula>Q40&gt;=Q27</formula>
    </cfRule>
  </conditionalFormatting>
  <conditionalFormatting sqref="Q49">
    <cfRule type="expression" dxfId="502" priority="1">
      <formula>Q49&lt;=#REF!</formula>
    </cfRule>
    <cfRule type="expression" dxfId="501" priority="2">
      <formula>Q49&gt;=#REF!</formula>
    </cfRule>
  </conditionalFormatting>
  <conditionalFormatting sqref="Q84">
    <cfRule type="expression" dxfId="500" priority="2709">
      <formula>Q84&lt;=Q29</formula>
    </cfRule>
    <cfRule type="expression" dxfId="499" priority="2710">
      <formula>Q84&gt;=Q29</formula>
    </cfRule>
  </conditionalFormatting>
  <conditionalFormatting sqref="Q82">
    <cfRule type="expression" dxfId="498" priority="2719">
      <formula>Q82&lt;=Q28</formula>
    </cfRule>
    <cfRule type="expression" dxfId="497" priority="2720">
      <formula>Q82&gt;=Q28</formula>
    </cfRule>
  </conditionalFormatting>
  <pageMargins left="0.7" right="0.7" top="0.75" bottom="0.75" header="0.3" footer="0.3"/>
  <pageSetup paperSize="9" orientation="portrait" r:id="rId1"/>
  <colBreaks count="11" manualBreakCount="11">
    <brk id="5" max="1048575" man="1"/>
    <brk id="9" max="1048575" man="1"/>
    <brk id="13" max="1048575" man="1"/>
    <brk id="17" max="1048575" man="1"/>
    <brk id="21" max="1048575" man="1"/>
    <brk id="25" max="1048575" man="1"/>
    <brk id="29" max="1048575" man="1"/>
    <brk id="33" max="1048575" man="1"/>
    <brk id="37" max="1048575" man="1"/>
    <brk id="41" max="1048575" man="1"/>
    <brk id="45" max="1048575" man="1"/>
  </col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13"/>
  <sheetViews>
    <sheetView zoomScale="55" zoomScaleNormal="55" workbookViewId="0">
      <selection activeCell="Q54" activeCellId="1" sqref="S54:S55 Q54:Q55"/>
    </sheetView>
  </sheetViews>
  <sheetFormatPr defaultColWidth="8.75" defaultRowHeight="16.5" x14ac:dyDescent="0.3"/>
  <cols>
    <col min="1" max="2" width="8.75" style="53"/>
    <col min="3" max="3" width="10.75" style="53" bestFit="1" customWidth="1"/>
    <col min="4" max="4" width="8.75" style="53"/>
    <col min="5" max="5" width="9.25" style="53" bestFit="1" customWidth="1"/>
    <col min="6" max="6" width="8.75" style="53"/>
    <col min="7" max="7" width="9.25" style="53" bestFit="1" customWidth="1"/>
    <col min="8" max="8" width="13.125" style="53" bestFit="1" customWidth="1"/>
    <col min="9" max="9" width="8.75" style="53"/>
    <col min="10" max="10" width="10.375" style="53" bestFit="1" customWidth="1"/>
    <col min="11" max="11" width="8.75" style="53"/>
    <col min="12" max="12" width="9" style="53" bestFit="1" customWidth="1"/>
    <col min="13" max="13" width="8.75" style="53"/>
    <col min="14" max="14" width="8.875" style="53" bestFit="1" customWidth="1"/>
    <col min="15" max="15" width="11.25" style="53" bestFit="1" customWidth="1"/>
    <col min="16" max="16" width="8.75" style="53"/>
    <col min="17" max="17" width="9.25" style="53" bestFit="1" customWidth="1"/>
    <col min="18" max="18" width="8.75" style="53"/>
    <col min="19" max="19" width="9.25" style="53" bestFit="1" customWidth="1"/>
    <col min="20" max="20" width="8.75" style="53"/>
    <col min="21" max="21" width="9.25" style="53" bestFit="1" customWidth="1"/>
    <col min="22" max="22" width="11.25" style="53" bestFit="1" customWidth="1"/>
    <col min="23" max="27" width="8.75" style="53"/>
    <col min="28" max="28" width="8.875" style="53" bestFit="1" customWidth="1"/>
    <col min="29" max="29" width="11.25" style="53" bestFit="1" customWidth="1"/>
    <col min="30" max="34" width="8.75" style="53"/>
    <col min="35" max="35" width="8.875" style="53" bestFit="1" customWidth="1"/>
    <col min="36" max="36" width="11.25" style="53" bestFit="1" customWidth="1"/>
    <col min="37" max="54" width="8.75" style="79"/>
    <col min="55" max="16384" width="8.75" style="53"/>
  </cols>
  <sheetData>
    <row r="1" spans="1:36" x14ac:dyDescent="0.3">
      <c r="A1" s="79"/>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row>
    <row r="2" spans="1:36" x14ac:dyDescent="0.3">
      <c r="A2" s="79"/>
      <c r="H2" s="79"/>
      <c r="O2" s="79"/>
      <c r="V2" s="79"/>
      <c r="AC2" s="79"/>
      <c r="AJ2" s="79"/>
    </row>
    <row r="3" spans="1:36" x14ac:dyDescent="0.3">
      <c r="A3" s="79"/>
      <c r="H3" s="79"/>
      <c r="O3" s="79"/>
      <c r="V3" s="79"/>
      <c r="AC3" s="79"/>
      <c r="AJ3" s="79"/>
    </row>
    <row r="4" spans="1:36" x14ac:dyDescent="0.3">
      <c r="A4" s="79"/>
      <c r="H4" s="79"/>
      <c r="O4" s="79"/>
      <c r="V4" s="79"/>
      <c r="AC4" s="79"/>
      <c r="AJ4" s="79"/>
    </row>
    <row r="5" spans="1:36" x14ac:dyDescent="0.3">
      <c r="A5" s="79"/>
      <c r="H5" s="96" t="str">
        <f>IF(G12=C14,"!최고점돌파!","")</f>
        <v/>
      </c>
      <c r="O5" s="96" t="str">
        <f>IF(N12=J14,"!최고점돌파!","")</f>
        <v/>
      </c>
      <c r="V5" s="96" t="str">
        <f>IF(U12=Q14,"!최고점돌파!","")</f>
        <v/>
      </c>
      <c r="AC5" s="96" t="str">
        <f>IF(AB12=X14,"!최고점돌파!","")</f>
        <v/>
      </c>
      <c r="AJ5" s="96" t="str">
        <f>IF(AI12=AE14,"!최고점돌파!","")</f>
        <v/>
      </c>
    </row>
    <row r="6" spans="1:36" x14ac:dyDescent="0.3">
      <c r="A6" s="79"/>
      <c r="H6" s="97" t="str">
        <f>IF(G12=E14,"!최저점하락!","")</f>
        <v>!최저점하락!</v>
      </c>
      <c r="O6" s="97" t="str">
        <f>IF(N12=L14,"!최저점하락!","")</f>
        <v/>
      </c>
      <c r="V6" s="97" t="str">
        <f>IF(U12=S14,"!최저점하락!","")</f>
        <v/>
      </c>
      <c r="AC6" s="97" t="str">
        <f>IF(AB12=Z14,"!최저점하락!","")</f>
        <v/>
      </c>
      <c r="AJ6" s="97" t="str">
        <f>IF(AI12=AG14,"!최저점하락!","")</f>
        <v/>
      </c>
    </row>
    <row r="7" spans="1:36" x14ac:dyDescent="0.3">
      <c r="A7" s="79"/>
      <c r="H7" s="79"/>
      <c r="O7" s="79"/>
      <c r="V7" s="79"/>
      <c r="AC7" s="79"/>
      <c r="AJ7" s="79"/>
    </row>
    <row r="8" spans="1:36" x14ac:dyDescent="0.3">
      <c r="A8" s="79"/>
      <c r="H8" s="79"/>
      <c r="O8" s="79"/>
      <c r="V8" s="79"/>
      <c r="AC8" s="79"/>
      <c r="AJ8" s="79"/>
    </row>
    <row r="9" spans="1:36" x14ac:dyDescent="0.3">
      <c r="A9" s="79"/>
      <c r="H9" s="79"/>
      <c r="O9" s="79"/>
      <c r="V9" s="79"/>
      <c r="AC9" s="79"/>
      <c r="AJ9" s="79"/>
    </row>
    <row r="10" spans="1:36" x14ac:dyDescent="0.3">
      <c r="A10" s="79"/>
      <c r="H10" s="79"/>
      <c r="O10" s="79"/>
      <c r="V10" s="79"/>
      <c r="AC10" s="79"/>
      <c r="AJ10" s="79"/>
    </row>
    <row r="11" spans="1:36" ht="17.25" thickBot="1" x14ac:dyDescent="0.35">
      <c r="A11" s="79"/>
      <c r="H11" s="79"/>
      <c r="O11" s="79"/>
      <c r="V11" s="79"/>
      <c r="AC11" s="79"/>
      <c r="AJ11" s="79"/>
    </row>
    <row r="12" spans="1:36" ht="17.25" thickTop="1" x14ac:dyDescent="0.3">
      <c r="A12" s="79"/>
      <c r="B12" s="518" t="s">
        <v>347</v>
      </c>
      <c r="C12" s="499" t="str">
        <f>(C14-G12)*100&amp;"틱"</f>
        <v>4396틱</v>
      </c>
      <c r="D12" s="521" t="s">
        <v>347</v>
      </c>
      <c r="E12" s="559">
        <f>(E14-G12)*100</f>
        <v>0</v>
      </c>
      <c r="F12" s="487" t="s">
        <v>58</v>
      </c>
      <c r="G12" s="489">
        <f>선물!$C$86</f>
        <v>18.27</v>
      </c>
      <c r="H12" s="505">
        <f>((G12-G14)/G14)*100</f>
        <v>-8.052340211373938</v>
      </c>
      <c r="I12" s="518" t="s">
        <v>347</v>
      </c>
      <c r="J12" s="559">
        <f>(J14-N12)*10</f>
        <v>701.00000000000136</v>
      </c>
      <c r="K12" s="521" t="s">
        <v>347</v>
      </c>
      <c r="L12" s="559">
        <f>(L14-N12)*10</f>
        <v>-2182.0000000000005</v>
      </c>
      <c r="M12" s="487" t="s">
        <v>58</v>
      </c>
      <c r="N12" s="489">
        <f>선물!$G$86</f>
        <v>1698.8</v>
      </c>
      <c r="O12" s="505">
        <f>((N12-N14)/N14)*100</f>
        <v>-2.2385912412959712</v>
      </c>
      <c r="P12" s="518" t="s">
        <v>347</v>
      </c>
      <c r="Q12" s="495">
        <f>((Q14-U12)*10000)/5</f>
        <v>1075.0000000000002</v>
      </c>
      <c r="R12" s="521" t="s">
        <v>347</v>
      </c>
      <c r="S12" s="495">
        <f>((S14-U12)*10000)/5</f>
        <v>-488.00000000000045</v>
      </c>
      <c r="T12" s="487" t="s">
        <v>58</v>
      </c>
      <c r="U12" s="531">
        <f>선물!$K$86</f>
        <v>2.3445</v>
      </c>
      <c r="V12" s="505">
        <f>((U12-U14)/U14)*100</f>
        <v>2.3352247926669625</v>
      </c>
      <c r="W12" s="518" t="s">
        <v>347</v>
      </c>
      <c r="X12" s="557">
        <f>(X14-AB12)*1000</f>
        <v>449.99999999999994</v>
      </c>
      <c r="Y12" s="521" t="s">
        <v>347</v>
      </c>
      <c r="Z12" s="557">
        <f>(Z14-AB12)*1000</f>
        <v>-200.99999999999986</v>
      </c>
      <c r="AA12" s="487" t="s">
        <v>58</v>
      </c>
      <c r="AB12" s="555">
        <f>선물!$O$86</f>
        <v>1.7529999999999999</v>
      </c>
      <c r="AC12" s="512">
        <f>((AB12-AB14)/AB14)*100</f>
        <v>3.9739027283511237</v>
      </c>
      <c r="AD12" s="518" t="s">
        <v>347</v>
      </c>
      <c r="AE12" s="495">
        <f>(AE14-AI12)*10000</f>
        <v>655</v>
      </c>
      <c r="AF12" s="521" t="s">
        <v>347</v>
      </c>
      <c r="AG12" s="495">
        <f>(AG14-AI12)*10000</f>
        <v>-574.00000000000011</v>
      </c>
      <c r="AH12" s="487" t="s">
        <v>58</v>
      </c>
      <c r="AI12" s="531">
        <f>선물!$S$86</f>
        <v>0.63539999999999996</v>
      </c>
      <c r="AJ12" s="512">
        <f>((AI12-AI14)/AI14)*100</f>
        <v>0.66539923954372338</v>
      </c>
    </row>
    <row r="13" spans="1:36" ht="17.25" thickBot="1" x14ac:dyDescent="0.35">
      <c r="A13" s="79"/>
      <c r="B13" s="498"/>
      <c r="C13" s="500"/>
      <c r="D13" s="522"/>
      <c r="E13" s="560"/>
      <c r="F13" s="488"/>
      <c r="G13" s="490"/>
      <c r="H13" s="505"/>
      <c r="I13" s="498"/>
      <c r="J13" s="560"/>
      <c r="K13" s="522"/>
      <c r="L13" s="560"/>
      <c r="M13" s="488"/>
      <c r="N13" s="490"/>
      <c r="O13" s="505"/>
      <c r="P13" s="498"/>
      <c r="Q13" s="496"/>
      <c r="R13" s="522"/>
      <c r="S13" s="496"/>
      <c r="T13" s="488"/>
      <c r="U13" s="532"/>
      <c r="V13" s="505"/>
      <c r="W13" s="498"/>
      <c r="X13" s="558"/>
      <c r="Y13" s="522"/>
      <c r="Z13" s="558"/>
      <c r="AA13" s="488"/>
      <c r="AB13" s="556"/>
      <c r="AC13" s="512"/>
      <c r="AD13" s="498"/>
      <c r="AE13" s="496"/>
      <c r="AF13" s="522"/>
      <c r="AG13" s="496"/>
      <c r="AH13" s="488"/>
      <c r="AI13" s="532"/>
      <c r="AJ13" s="512"/>
    </row>
    <row r="14" spans="1:36" ht="17.25" thickTop="1" x14ac:dyDescent="0.3">
      <c r="A14" s="79"/>
      <c r="B14" s="481" t="s">
        <v>60</v>
      </c>
      <c r="C14" s="483">
        <f>선물!$C$88</f>
        <v>62.23</v>
      </c>
      <c r="D14" s="485" t="s">
        <v>61</v>
      </c>
      <c r="E14" s="485">
        <f>선물!$C$89</f>
        <v>18.27</v>
      </c>
      <c r="F14" s="487" t="s">
        <v>59</v>
      </c>
      <c r="G14" s="489">
        <f>선물!$C$87</f>
        <v>19.87</v>
      </c>
      <c r="H14" s="79"/>
      <c r="I14" s="481" t="s">
        <v>60</v>
      </c>
      <c r="J14" s="503">
        <f>선물!$G$88</f>
        <v>1768.9</v>
      </c>
      <c r="K14" s="485" t="s">
        <v>61</v>
      </c>
      <c r="L14" s="485">
        <f>선물!$G$89</f>
        <v>1480.6</v>
      </c>
      <c r="M14" s="487" t="s">
        <v>59</v>
      </c>
      <c r="N14" s="489">
        <f>선물!$G$87</f>
        <v>1737.7</v>
      </c>
      <c r="O14" s="79"/>
      <c r="P14" s="481" t="s">
        <v>60</v>
      </c>
      <c r="Q14" s="537">
        <f>선물!$K$88</f>
        <v>2.8820000000000001</v>
      </c>
      <c r="R14" s="485" t="s">
        <v>61</v>
      </c>
      <c r="S14" s="541">
        <f>선물!$K$89</f>
        <v>2.1004999999999998</v>
      </c>
      <c r="T14" s="487" t="s">
        <v>59</v>
      </c>
      <c r="U14" s="531">
        <f>선물!$K$87</f>
        <v>2.2909999999999999</v>
      </c>
      <c r="V14" s="79"/>
      <c r="W14" s="481" t="s">
        <v>60</v>
      </c>
      <c r="X14" s="553">
        <f>선물!$O$88</f>
        <v>2.2029999999999998</v>
      </c>
      <c r="Y14" s="485" t="s">
        <v>61</v>
      </c>
      <c r="Z14" s="551">
        <f>선물!$O$89</f>
        <v>1.552</v>
      </c>
      <c r="AA14" s="487" t="s">
        <v>59</v>
      </c>
      <c r="AB14" s="555">
        <f>선물!$O$87</f>
        <v>1.6859999999999999</v>
      </c>
      <c r="AC14" s="79"/>
      <c r="AD14" s="481" t="s">
        <v>60</v>
      </c>
      <c r="AE14" s="537">
        <f>선물!$S$88</f>
        <v>0.70089999999999997</v>
      </c>
      <c r="AF14" s="485" t="s">
        <v>61</v>
      </c>
      <c r="AG14" s="541">
        <f>선물!$S$89</f>
        <v>0.57799999999999996</v>
      </c>
      <c r="AH14" s="487" t="s">
        <v>59</v>
      </c>
      <c r="AI14" s="531">
        <f>선물!$S$87</f>
        <v>0.63119999999999998</v>
      </c>
      <c r="AJ14" s="79"/>
    </row>
    <row r="15" spans="1:36" ht="17.25" thickBot="1" x14ac:dyDescent="0.35">
      <c r="A15" s="79"/>
      <c r="B15" s="482"/>
      <c r="C15" s="484"/>
      <c r="D15" s="486"/>
      <c r="E15" s="486"/>
      <c r="F15" s="488"/>
      <c r="G15" s="490"/>
      <c r="H15" s="79"/>
      <c r="I15" s="482"/>
      <c r="J15" s="504"/>
      <c r="K15" s="486"/>
      <c r="L15" s="486"/>
      <c r="M15" s="488"/>
      <c r="N15" s="490"/>
      <c r="O15" s="79"/>
      <c r="P15" s="482"/>
      <c r="Q15" s="538"/>
      <c r="R15" s="486"/>
      <c r="S15" s="542"/>
      <c r="T15" s="488"/>
      <c r="U15" s="532"/>
      <c r="V15" s="79"/>
      <c r="W15" s="482"/>
      <c r="X15" s="554"/>
      <c r="Y15" s="486"/>
      <c r="Z15" s="552"/>
      <c r="AA15" s="488"/>
      <c r="AB15" s="556"/>
      <c r="AC15" s="79"/>
      <c r="AD15" s="482"/>
      <c r="AE15" s="538"/>
      <c r="AF15" s="486"/>
      <c r="AG15" s="542"/>
      <c r="AH15" s="488"/>
      <c r="AI15" s="532"/>
      <c r="AJ15" s="79"/>
    </row>
    <row r="16" spans="1:36" ht="17.25" thickTop="1" x14ac:dyDescent="0.3">
      <c r="A16" s="79"/>
      <c r="H16" s="79"/>
      <c r="O16" s="79"/>
      <c r="P16" s="79"/>
      <c r="Q16" s="79"/>
      <c r="R16" s="79"/>
      <c r="S16" s="79"/>
      <c r="T16" s="79"/>
      <c r="U16" s="79"/>
      <c r="V16" s="79"/>
      <c r="W16" s="79"/>
      <c r="X16" s="79"/>
      <c r="Y16" s="79"/>
      <c r="Z16" s="79"/>
      <c r="AA16" s="79"/>
      <c r="AB16" s="79"/>
      <c r="AC16" s="79"/>
      <c r="AD16" s="79"/>
      <c r="AE16" s="79"/>
      <c r="AF16" s="79"/>
      <c r="AG16" s="79"/>
      <c r="AH16" s="79"/>
      <c r="AI16" s="79"/>
      <c r="AJ16" s="79"/>
    </row>
    <row r="17" spans="1:36" x14ac:dyDescent="0.3">
      <c r="A17" s="79"/>
      <c r="H17" s="79"/>
      <c r="O17" s="79"/>
      <c r="P17" s="79"/>
      <c r="Q17" s="79"/>
      <c r="R17" s="79"/>
      <c r="S17" s="79"/>
      <c r="T17" s="79"/>
      <c r="U17" s="79"/>
      <c r="V17" s="79"/>
      <c r="W17" s="79"/>
      <c r="X17" s="79"/>
      <c r="Y17" s="79"/>
      <c r="Z17" s="79"/>
      <c r="AA17" s="79"/>
      <c r="AB17" s="79"/>
      <c r="AC17" s="79"/>
      <c r="AD17" s="79"/>
      <c r="AE17" s="79"/>
      <c r="AF17" s="79"/>
      <c r="AG17" s="79"/>
      <c r="AH17" s="79"/>
      <c r="AI17" s="79"/>
      <c r="AJ17" s="79"/>
    </row>
    <row r="18" spans="1:36" x14ac:dyDescent="0.3">
      <c r="A18" s="79"/>
      <c r="H18" s="79"/>
      <c r="O18" s="79"/>
      <c r="P18" s="79"/>
      <c r="Q18" s="79"/>
      <c r="R18" s="79"/>
      <c r="S18" s="79"/>
      <c r="T18" s="79"/>
      <c r="U18" s="79"/>
      <c r="V18" s="79"/>
      <c r="W18" s="79"/>
      <c r="X18" s="79"/>
      <c r="Y18" s="79"/>
      <c r="Z18" s="79"/>
      <c r="AA18" s="79"/>
      <c r="AB18" s="79"/>
      <c r="AC18" s="79"/>
      <c r="AD18" s="79"/>
      <c r="AE18" s="79"/>
      <c r="AF18" s="79"/>
      <c r="AG18" s="79"/>
      <c r="AH18" s="79"/>
      <c r="AI18" s="79"/>
      <c r="AJ18" s="79"/>
    </row>
    <row r="19" spans="1:36" x14ac:dyDescent="0.3">
      <c r="A19" s="79"/>
      <c r="H19" s="96" t="str">
        <f>IF(G26=C28,"!최고점돌파!","")</f>
        <v/>
      </c>
      <c r="O19" s="96" t="str">
        <f>IF(N26=J28,"!최고점돌파!","")</f>
        <v>!최고점돌파!</v>
      </c>
      <c r="P19" s="79"/>
      <c r="Q19" s="79"/>
      <c r="R19" s="79"/>
      <c r="S19" s="79"/>
      <c r="T19" s="79"/>
      <c r="U19" s="79"/>
      <c r="V19" s="79"/>
      <c r="W19" s="79"/>
      <c r="X19" s="79"/>
      <c r="Y19" s="79"/>
      <c r="Z19" s="79"/>
      <c r="AA19" s="79"/>
      <c r="AB19" s="79"/>
      <c r="AC19" s="79"/>
      <c r="AD19" s="79"/>
      <c r="AE19" s="79"/>
      <c r="AF19" s="79"/>
      <c r="AG19" s="79"/>
      <c r="AH19" s="79"/>
      <c r="AI19" s="79"/>
      <c r="AJ19" s="79"/>
    </row>
    <row r="20" spans="1:36" x14ac:dyDescent="0.3">
      <c r="A20" s="79"/>
      <c r="H20" s="97" t="str">
        <f>IF(G26=E28,"!최저점하락!","")</f>
        <v/>
      </c>
      <c r="O20" s="97" t="str">
        <f>IF(N26=L28,"!최저점하락!","")</f>
        <v>!최저점하락!</v>
      </c>
      <c r="P20" s="79"/>
      <c r="Q20" s="79"/>
      <c r="R20" s="79"/>
      <c r="S20" s="79"/>
      <c r="T20" s="79"/>
      <c r="U20" s="79"/>
      <c r="V20" s="79"/>
      <c r="W20" s="79"/>
      <c r="X20" s="79"/>
      <c r="Y20" s="79"/>
      <c r="Z20" s="79"/>
      <c r="AA20" s="79"/>
      <c r="AB20" s="79"/>
      <c r="AC20" s="79"/>
      <c r="AD20" s="79"/>
      <c r="AE20" s="79"/>
      <c r="AF20" s="79"/>
      <c r="AG20" s="79"/>
      <c r="AH20" s="79"/>
      <c r="AI20" s="79"/>
      <c r="AJ20" s="79"/>
    </row>
    <row r="21" spans="1:36" x14ac:dyDescent="0.3">
      <c r="A21" s="79"/>
      <c r="H21" s="79"/>
      <c r="O21" s="79"/>
      <c r="P21" s="79"/>
      <c r="Q21" s="79"/>
      <c r="R21" s="79"/>
      <c r="S21" s="79"/>
      <c r="T21" s="79"/>
      <c r="U21" s="79"/>
      <c r="V21" s="79"/>
      <c r="W21" s="79"/>
      <c r="X21" s="79"/>
      <c r="Y21" s="79"/>
      <c r="Z21" s="79"/>
      <c r="AA21" s="79"/>
      <c r="AB21" s="79"/>
      <c r="AC21" s="79"/>
      <c r="AD21" s="79"/>
      <c r="AE21" s="79"/>
      <c r="AF21" s="79"/>
      <c r="AG21" s="79"/>
      <c r="AH21" s="79"/>
      <c r="AI21" s="79"/>
      <c r="AJ21" s="79"/>
    </row>
    <row r="22" spans="1:36" x14ac:dyDescent="0.3">
      <c r="A22" s="79"/>
      <c r="H22" s="79"/>
      <c r="O22" s="79"/>
      <c r="P22" s="79"/>
      <c r="Q22" s="79"/>
      <c r="R22" s="79"/>
      <c r="S22" s="79"/>
      <c r="T22" s="79"/>
      <c r="U22" s="79"/>
      <c r="V22" s="79"/>
      <c r="W22" s="79"/>
      <c r="X22" s="79"/>
      <c r="Y22" s="79"/>
      <c r="Z22" s="79"/>
      <c r="AA22" s="79"/>
      <c r="AB22" s="79"/>
      <c r="AC22" s="79"/>
      <c r="AD22" s="79"/>
      <c r="AE22" s="79"/>
      <c r="AF22" s="79"/>
      <c r="AG22" s="79"/>
      <c r="AH22" s="79"/>
      <c r="AI22" s="79"/>
      <c r="AJ22" s="79"/>
    </row>
    <row r="23" spans="1:36" x14ac:dyDescent="0.3">
      <c r="A23" s="79"/>
      <c r="H23" s="79"/>
      <c r="O23" s="79"/>
      <c r="P23" s="79"/>
      <c r="Q23" s="79"/>
      <c r="R23" s="79"/>
      <c r="S23" s="79"/>
      <c r="T23" s="79"/>
      <c r="U23" s="79"/>
      <c r="V23" s="79"/>
      <c r="W23" s="79"/>
      <c r="X23" s="79"/>
      <c r="Y23" s="79"/>
      <c r="Z23" s="79"/>
      <c r="AA23" s="79"/>
      <c r="AB23" s="79"/>
      <c r="AC23" s="79"/>
      <c r="AD23" s="79"/>
      <c r="AE23" s="79"/>
      <c r="AF23" s="79"/>
      <c r="AG23" s="79"/>
      <c r="AH23" s="79"/>
      <c r="AI23" s="79"/>
      <c r="AJ23" s="79"/>
    </row>
    <row r="24" spans="1:36" x14ac:dyDescent="0.3">
      <c r="A24" s="79"/>
      <c r="H24" s="79"/>
      <c r="O24" s="79"/>
      <c r="P24" s="79"/>
      <c r="Q24" s="79"/>
      <c r="R24" s="79"/>
      <c r="S24" s="79"/>
      <c r="T24" s="79"/>
      <c r="U24" s="79"/>
      <c r="V24" s="79"/>
      <c r="W24" s="79"/>
      <c r="X24" s="79"/>
      <c r="Y24" s="79"/>
      <c r="Z24" s="79"/>
      <c r="AA24" s="79"/>
      <c r="AB24" s="79"/>
      <c r="AC24" s="79"/>
      <c r="AD24" s="79"/>
      <c r="AE24" s="79"/>
      <c r="AF24" s="79"/>
      <c r="AG24" s="79"/>
      <c r="AH24" s="79"/>
      <c r="AI24" s="79"/>
      <c r="AJ24" s="79"/>
    </row>
    <row r="25" spans="1:36" ht="17.25" thickBot="1" x14ac:dyDescent="0.35">
      <c r="A25" s="79"/>
      <c r="H25" s="79"/>
      <c r="O25" s="79"/>
      <c r="P25" s="79"/>
      <c r="Q25" s="79"/>
      <c r="R25" s="79"/>
      <c r="S25" s="79"/>
      <c r="T25" s="79"/>
      <c r="U25" s="79"/>
      <c r="V25" s="79"/>
      <c r="W25" s="79"/>
      <c r="X25" s="79"/>
      <c r="Y25" s="79"/>
      <c r="Z25" s="79"/>
      <c r="AA25" s="79"/>
      <c r="AB25" s="79"/>
      <c r="AC25" s="79"/>
      <c r="AD25" s="79"/>
      <c r="AE25" s="79"/>
      <c r="AF25" s="79"/>
      <c r="AG25" s="79"/>
      <c r="AH25" s="79"/>
      <c r="AI25" s="79"/>
      <c r="AJ25" s="79"/>
    </row>
    <row r="26" spans="1:36" ht="18" customHeight="1" thickTop="1" x14ac:dyDescent="0.3">
      <c r="A26" s="79"/>
      <c r="B26" s="518" t="s">
        <v>347</v>
      </c>
      <c r="C26" s="539">
        <f>(C28-G26)/0.25</f>
        <v>2071.2000000000007</v>
      </c>
      <c r="D26" s="521" t="s">
        <v>347</v>
      </c>
      <c r="E26" s="539">
        <f>(E28-G26)/0.25</f>
        <v>-2598.7999999999993</v>
      </c>
      <c r="F26" s="487" t="s">
        <v>58</v>
      </c>
      <c r="G26" s="510">
        <f>선물!$W$86</f>
        <v>2870.1</v>
      </c>
      <c r="H26" s="505">
        <f>((G26-G28)/G28)*100</f>
        <v>2.9669225801822421</v>
      </c>
      <c r="I26" s="518" t="s">
        <v>347</v>
      </c>
      <c r="J26" s="501"/>
      <c r="K26" s="521" t="s">
        <v>347</v>
      </c>
      <c r="L26" s="501"/>
      <c r="M26" s="487" t="s">
        <v>58</v>
      </c>
      <c r="N26" s="489"/>
      <c r="O26" s="512" t="e">
        <f>((N26-N28)/N28)*100</f>
        <v>#DIV/0!</v>
      </c>
      <c r="P26" s="79"/>
      <c r="Q26" s="79"/>
      <c r="R26" s="79"/>
      <c r="S26" s="79"/>
      <c r="T26" s="79"/>
      <c r="U26" s="79"/>
      <c r="V26" s="79"/>
      <c r="W26" s="79"/>
      <c r="X26" s="79"/>
      <c r="Y26" s="79"/>
      <c r="Z26" s="79"/>
      <c r="AA26" s="79"/>
      <c r="AB26" s="79"/>
      <c r="AC26" s="79"/>
      <c r="AD26" s="79"/>
      <c r="AE26" s="79"/>
      <c r="AF26" s="79"/>
      <c r="AG26" s="79"/>
      <c r="AH26" s="79"/>
      <c r="AI26" s="79"/>
      <c r="AJ26" s="79"/>
    </row>
    <row r="27" spans="1:36" ht="17.25" thickBot="1" x14ac:dyDescent="0.35">
      <c r="A27" s="79"/>
      <c r="B27" s="498"/>
      <c r="C27" s="540"/>
      <c r="D27" s="522"/>
      <c r="E27" s="540"/>
      <c r="F27" s="488"/>
      <c r="G27" s="511"/>
      <c r="H27" s="505"/>
      <c r="I27" s="498"/>
      <c r="J27" s="502"/>
      <c r="K27" s="522"/>
      <c r="L27" s="502"/>
      <c r="M27" s="488"/>
      <c r="N27" s="490"/>
      <c r="O27" s="512"/>
      <c r="P27" s="79"/>
      <c r="Q27" s="79"/>
      <c r="R27" s="79"/>
      <c r="S27" s="79"/>
      <c r="T27" s="79"/>
      <c r="U27" s="79"/>
      <c r="V27" s="79"/>
      <c r="W27" s="79"/>
      <c r="X27" s="79"/>
      <c r="Y27" s="79"/>
      <c r="Z27" s="79"/>
      <c r="AA27" s="79"/>
      <c r="AB27" s="79"/>
      <c r="AC27" s="79"/>
      <c r="AD27" s="79"/>
      <c r="AE27" s="79"/>
      <c r="AF27" s="79"/>
      <c r="AG27" s="79"/>
      <c r="AH27" s="79"/>
      <c r="AI27" s="79"/>
      <c r="AJ27" s="79"/>
    </row>
    <row r="28" spans="1:36" ht="17.25" thickTop="1" x14ac:dyDescent="0.3">
      <c r="A28" s="79"/>
      <c r="B28" s="481" t="s">
        <v>64</v>
      </c>
      <c r="C28" s="503">
        <f>선물!$W$88</f>
        <v>3387.9</v>
      </c>
      <c r="D28" s="485" t="s">
        <v>61</v>
      </c>
      <c r="E28" s="508">
        <f>선물!$W$89</f>
        <v>2220.4</v>
      </c>
      <c r="F28" s="487" t="s">
        <v>59</v>
      </c>
      <c r="G28" s="510">
        <f>선물!$W$87</f>
        <v>2787.4</v>
      </c>
      <c r="H28" s="79"/>
      <c r="I28" s="481" t="s">
        <v>60</v>
      </c>
      <c r="J28" s="483"/>
      <c r="K28" s="485" t="s">
        <v>61</v>
      </c>
      <c r="L28" s="485"/>
      <c r="M28" s="487" t="s">
        <v>59</v>
      </c>
      <c r="N28" s="489"/>
      <c r="O28" s="79"/>
      <c r="P28" s="79"/>
      <c r="Q28" s="79"/>
      <c r="R28" s="79"/>
      <c r="S28" s="79"/>
      <c r="T28" s="79"/>
      <c r="U28" s="79"/>
      <c r="V28" s="79"/>
      <c r="W28" s="79"/>
      <c r="X28" s="79"/>
      <c r="Y28" s="79"/>
      <c r="Z28" s="79"/>
      <c r="AA28" s="79"/>
      <c r="AB28" s="79"/>
      <c r="AC28" s="79"/>
      <c r="AD28" s="79"/>
      <c r="AE28" s="79"/>
      <c r="AF28" s="79"/>
      <c r="AG28" s="79"/>
      <c r="AH28" s="79"/>
      <c r="AI28" s="79"/>
      <c r="AJ28" s="79"/>
    </row>
    <row r="29" spans="1:36" ht="17.25" thickBot="1" x14ac:dyDescent="0.35">
      <c r="A29" s="79"/>
      <c r="B29" s="482"/>
      <c r="C29" s="504"/>
      <c r="D29" s="486"/>
      <c r="E29" s="509"/>
      <c r="F29" s="488"/>
      <c r="G29" s="511"/>
      <c r="H29" s="79"/>
      <c r="I29" s="482"/>
      <c r="J29" s="484"/>
      <c r="K29" s="486"/>
      <c r="L29" s="486"/>
      <c r="M29" s="488"/>
      <c r="N29" s="490"/>
      <c r="O29" s="79"/>
      <c r="P29" s="79"/>
      <c r="Q29" s="79"/>
      <c r="R29" s="79"/>
      <c r="S29" s="79"/>
      <c r="T29" s="79"/>
      <c r="U29" s="79"/>
      <c r="V29" s="79"/>
      <c r="W29" s="79"/>
      <c r="X29" s="79"/>
      <c r="Y29" s="79"/>
      <c r="Z29" s="79"/>
      <c r="AA29" s="79"/>
      <c r="AB29" s="79"/>
      <c r="AC29" s="79"/>
      <c r="AD29" s="79"/>
      <c r="AE29" s="79"/>
      <c r="AF29" s="79"/>
      <c r="AG29" s="79"/>
      <c r="AH29" s="79"/>
      <c r="AI29" s="79"/>
      <c r="AJ29" s="79"/>
    </row>
    <row r="30" spans="1:36" ht="17.25" thickTop="1" x14ac:dyDescent="0.3">
      <c r="A30" s="79"/>
      <c r="H30" s="79"/>
      <c r="O30" s="79"/>
      <c r="V30" s="79"/>
      <c r="W30" s="79"/>
      <c r="X30" s="79"/>
      <c r="Y30" s="79"/>
      <c r="Z30" s="79"/>
      <c r="AA30" s="79"/>
      <c r="AB30" s="79"/>
      <c r="AC30" s="79"/>
      <c r="AD30" s="79"/>
      <c r="AE30" s="79"/>
      <c r="AF30" s="79"/>
      <c r="AG30" s="79"/>
      <c r="AH30" s="79"/>
      <c r="AI30" s="79"/>
      <c r="AJ30" s="79"/>
    </row>
    <row r="31" spans="1:36" x14ac:dyDescent="0.3">
      <c r="A31" s="79"/>
      <c r="H31" s="79"/>
      <c r="O31" s="79"/>
      <c r="V31" s="79"/>
      <c r="W31" s="79"/>
      <c r="X31" s="79"/>
      <c r="Y31" s="79"/>
      <c r="Z31" s="79"/>
      <c r="AA31" s="79"/>
      <c r="AB31" s="79"/>
      <c r="AC31" s="79"/>
      <c r="AD31" s="79"/>
      <c r="AE31" s="79"/>
      <c r="AF31" s="79"/>
      <c r="AG31" s="79"/>
      <c r="AH31" s="79"/>
      <c r="AI31" s="79"/>
      <c r="AJ31" s="79"/>
    </row>
    <row r="32" spans="1:36" x14ac:dyDescent="0.3">
      <c r="A32" s="79"/>
      <c r="H32" s="79"/>
      <c r="O32" s="79"/>
      <c r="V32" s="79"/>
      <c r="W32" s="79"/>
      <c r="X32" s="79"/>
      <c r="Y32" s="79"/>
      <c r="Z32" s="79"/>
      <c r="AA32" s="79"/>
      <c r="AB32" s="79"/>
      <c r="AC32" s="79"/>
      <c r="AD32" s="79"/>
      <c r="AE32" s="79"/>
      <c r="AF32" s="79"/>
      <c r="AG32" s="79"/>
      <c r="AH32" s="79"/>
      <c r="AI32" s="79"/>
      <c r="AJ32" s="79"/>
    </row>
    <row r="33" spans="1:36" x14ac:dyDescent="0.3">
      <c r="A33" s="79"/>
      <c r="H33" s="96" t="str">
        <f>IF(G40=C42,"!최고점돌파!","")</f>
        <v/>
      </c>
      <c r="O33" s="96" t="str">
        <f>IF(N40=J42,"!최고점돌파!","")</f>
        <v/>
      </c>
      <c r="V33" s="96" t="str">
        <f>IF(U40=Q42,"!최고점돌파!","")</f>
        <v/>
      </c>
      <c r="W33" s="79"/>
      <c r="X33" s="79"/>
      <c r="Y33" s="79"/>
      <c r="Z33" s="79"/>
      <c r="AA33" s="79"/>
      <c r="AB33" s="79"/>
      <c r="AC33" s="79"/>
      <c r="AD33" s="79"/>
      <c r="AE33" s="79"/>
      <c r="AF33" s="79"/>
      <c r="AG33" s="79"/>
      <c r="AH33" s="79"/>
      <c r="AI33" s="79"/>
      <c r="AJ33" s="79"/>
    </row>
    <row r="34" spans="1:36" x14ac:dyDescent="0.3">
      <c r="A34" s="79"/>
      <c r="H34" s="97" t="str">
        <f>IF(G40=E42,"!최저점하락!","")</f>
        <v/>
      </c>
      <c r="O34" s="97" t="str">
        <f>IF(N40=L42,"!최저점하락!","")</f>
        <v/>
      </c>
      <c r="V34" s="97" t="str">
        <f>IF(U40=S42,"!최저점하락!","")</f>
        <v/>
      </c>
      <c r="W34" s="79"/>
      <c r="X34" s="79"/>
      <c r="Y34" s="79"/>
      <c r="Z34" s="79"/>
      <c r="AA34" s="79"/>
      <c r="AB34" s="79"/>
      <c r="AC34" s="79"/>
      <c r="AD34" s="79"/>
      <c r="AE34" s="79"/>
      <c r="AF34" s="79"/>
      <c r="AG34" s="79"/>
      <c r="AH34" s="79"/>
      <c r="AI34" s="79"/>
      <c r="AJ34" s="79"/>
    </row>
    <row r="35" spans="1:36" x14ac:dyDescent="0.3">
      <c r="A35" s="79"/>
      <c r="H35" s="332"/>
      <c r="O35" s="79"/>
      <c r="V35" s="79"/>
      <c r="W35" s="79"/>
      <c r="X35" s="79"/>
      <c r="Y35" s="79"/>
      <c r="Z35" s="79"/>
      <c r="AA35" s="79"/>
      <c r="AB35" s="79"/>
      <c r="AC35" s="79"/>
      <c r="AD35" s="79"/>
      <c r="AE35" s="79"/>
      <c r="AF35" s="79"/>
      <c r="AG35" s="79"/>
      <c r="AH35" s="79"/>
      <c r="AI35" s="79"/>
      <c r="AJ35" s="79"/>
    </row>
    <row r="36" spans="1:36" x14ac:dyDescent="0.3">
      <c r="A36" s="79"/>
      <c r="H36" s="332"/>
      <c r="O36" s="79"/>
      <c r="V36" s="79"/>
      <c r="W36" s="79"/>
      <c r="X36" s="79"/>
      <c r="Y36" s="79"/>
      <c r="Z36" s="79"/>
      <c r="AA36" s="79"/>
      <c r="AB36" s="79"/>
      <c r="AC36" s="79"/>
      <c r="AD36" s="79"/>
      <c r="AE36" s="79"/>
      <c r="AF36" s="79"/>
      <c r="AG36" s="79"/>
      <c r="AH36" s="79"/>
      <c r="AI36" s="79"/>
      <c r="AJ36" s="79"/>
    </row>
    <row r="37" spans="1:36" x14ac:dyDescent="0.3">
      <c r="A37" s="79"/>
      <c r="H37" s="333"/>
      <c r="O37" s="79"/>
      <c r="V37" s="79"/>
      <c r="W37" s="79"/>
      <c r="X37" s="79"/>
      <c r="Y37" s="79"/>
      <c r="Z37" s="79"/>
      <c r="AA37" s="79"/>
      <c r="AB37" s="79"/>
      <c r="AC37" s="79"/>
      <c r="AD37" s="79"/>
      <c r="AE37" s="79"/>
      <c r="AF37" s="79"/>
      <c r="AG37" s="79"/>
      <c r="AH37" s="79"/>
      <c r="AI37" s="79"/>
      <c r="AJ37" s="79"/>
    </row>
    <row r="38" spans="1:36" x14ac:dyDescent="0.3">
      <c r="A38" s="79"/>
      <c r="H38" s="333"/>
      <c r="O38" s="79"/>
      <c r="V38" s="79"/>
      <c r="W38" s="79"/>
      <c r="X38" s="79"/>
      <c r="Y38" s="79"/>
      <c r="Z38" s="79"/>
      <c r="AA38" s="79"/>
      <c r="AB38" s="79"/>
      <c r="AC38" s="79"/>
      <c r="AD38" s="79"/>
      <c r="AE38" s="79"/>
      <c r="AF38" s="79"/>
      <c r="AG38" s="79"/>
      <c r="AH38" s="79"/>
      <c r="AI38" s="79"/>
      <c r="AJ38" s="79"/>
    </row>
    <row r="39" spans="1:36" ht="17.25" thickBot="1" x14ac:dyDescent="0.35">
      <c r="A39" s="79"/>
      <c r="H39" s="79"/>
      <c r="O39" s="79"/>
      <c r="V39" s="79"/>
      <c r="W39" s="79"/>
      <c r="X39" s="79"/>
      <c r="Y39" s="79"/>
      <c r="Z39" s="79"/>
      <c r="AA39" s="79"/>
      <c r="AB39" s="79"/>
      <c r="AC39" s="79"/>
      <c r="AD39" s="79"/>
      <c r="AE39" s="79"/>
      <c r="AF39" s="79"/>
      <c r="AG39" s="79"/>
      <c r="AH39" s="79"/>
      <c r="AI39" s="79"/>
      <c r="AJ39" s="79"/>
    </row>
    <row r="40" spans="1:36" ht="18" customHeight="1" thickTop="1" x14ac:dyDescent="0.3">
      <c r="A40" s="79"/>
      <c r="B40" s="518" t="s">
        <v>347</v>
      </c>
      <c r="C40" s="547" t="str">
        <f>(C42-G40)*2&amp;"틱"</f>
        <v>1055틱</v>
      </c>
      <c r="D40" s="521" t="s">
        <v>347</v>
      </c>
      <c r="E40" s="549" t="str">
        <f>(E42-G40)*2&amp;"틱"</f>
        <v>-653틱</v>
      </c>
      <c r="F40" s="487" t="s">
        <v>58</v>
      </c>
      <c r="G40" s="489">
        <f>선물!$AE$86</f>
        <v>9305</v>
      </c>
      <c r="H40" s="505">
        <f>((G40-G42)/G42)*100</f>
        <v>2.1498441363001181E-2</v>
      </c>
      <c r="I40" s="518" t="s">
        <v>347</v>
      </c>
      <c r="J40" s="543">
        <f>(J42-N40)*10000</f>
        <v>755.99999999999886</v>
      </c>
      <c r="K40" s="521" t="s">
        <v>347</v>
      </c>
      <c r="L40" s="545">
        <f>(L42-N40)*10000</f>
        <v>-951.00000000000182</v>
      </c>
      <c r="M40" s="487" t="s">
        <v>58</v>
      </c>
      <c r="N40" s="531">
        <f>선물!$AI$86</f>
        <v>1.2493000000000001</v>
      </c>
      <c r="O40" s="505">
        <f>((N40-N42)/N42)*100</f>
        <v>0.24875621890548089</v>
      </c>
      <c r="P40" s="518" t="s">
        <v>347</v>
      </c>
      <c r="Q40" s="533">
        <f>((Q42-U40)*100000)/5</f>
        <v>1251.0000000000023</v>
      </c>
      <c r="R40" s="521" t="s">
        <v>347</v>
      </c>
      <c r="S40" s="535">
        <f>((S42-U40)*100000)/5</f>
        <v>-383.99999999999767</v>
      </c>
      <c r="T40" s="487" t="s">
        <v>58</v>
      </c>
      <c r="U40" s="523">
        <f>선물!$AM$86</f>
        <v>1.0883499999999999</v>
      </c>
      <c r="V40" s="512">
        <f>((U40-U42)/U42)*100</f>
        <v>0.20255029231689728</v>
      </c>
      <c r="W40" s="79"/>
      <c r="X40" s="79"/>
      <c r="Y40" s="79"/>
      <c r="Z40" s="79"/>
      <c r="AA40" s="79"/>
      <c r="AB40" s="79"/>
      <c r="AC40" s="79"/>
      <c r="AD40" s="79"/>
      <c r="AE40" s="79"/>
      <c r="AF40" s="79"/>
      <c r="AG40" s="79"/>
      <c r="AH40" s="79"/>
      <c r="AI40" s="79"/>
      <c r="AJ40" s="79"/>
    </row>
    <row r="41" spans="1:36" ht="17.25" thickBot="1" x14ac:dyDescent="0.35">
      <c r="A41" s="79"/>
      <c r="B41" s="498"/>
      <c r="C41" s="548"/>
      <c r="D41" s="522"/>
      <c r="E41" s="550"/>
      <c r="F41" s="488"/>
      <c r="G41" s="490"/>
      <c r="H41" s="505"/>
      <c r="I41" s="498"/>
      <c r="J41" s="544"/>
      <c r="K41" s="522"/>
      <c r="L41" s="546"/>
      <c r="M41" s="488"/>
      <c r="N41" s="532"/>
      <c r="O41" s="505"/>
      <c r="P41" s="498"/>
      <c r="Q41" s="534"/>
      <c r="R41" s="522"/>
      <c r="S41" s="536"/>
      <c r="T41" s="488"/>
      <c r="U41" s="524"/>
      <c r="V41" s="512"/>
      <c r="W41" s="79"/>
      <c r="X41" s="79"/>
      <c r="Y41" s="79"/>
      <c r="Z41" s="79"/>
      <c r="AA41" s="79"/>
      <c r="AB41" s="79"/>
      <c r="AC41" s="79"/>
      <c r="AD41" s="79"/>
      <c r="AE41" s="79"/>
      <c r="AF41" s="79"/>
      <c r="AG41" s="79"/>
      <c r="AH41" s="79"/>
      <c r="AI41" s="79"/>
      <c r="AJ41" s="79"/>
    </row>
    <row r="42" spans="1:36" ht="17.25" thickTop="1" x14ac:dyDescent="0.3">
      <c r="A42" s="79"/>
      <c r="B42" s="481" t="s">
        <v>64</v>
      </c>
      <c r="C42" s="503">
        <f>선물!$AE$88</f>
        <v>9832.5</v>
      </c>
      <c r="D42" s="485" t="s">
        <v>61</v>
      </c>
      <c r="E42" s="508">
        <f>선물!$AE$89</f>
        <v>8978.5</v>
      </c>
      <c r="F42" s="487" t="s">
        <v>59</v>
      </c>
      <c r="G42" s="510">
        <f>선물!$AE$87</f>
        <v>9303</v>
      </c>
      <c r="H42" s="79"/>
      <c r="I42" s="481" t="s">
        <v>60</v>
      </c>
      <c r="J42" s="537">
        <f>선물!$AI$88</f>
        <v>1.3249</v>
      </c>
      <c r="K42" s="485" t="s">
        <v>61</v>
      </c>
      <c r="L42" s="541">
        <f>선물!$AI$89</f>
        <v>1.1541999999999999</v>
      </c>
      <c r="M42" s="487" t="s">
        <v>59</v>
      </c>
      <c r="N42" s="531">
        <f>선물!$AI$87</f>
        <v>1.2462</v>
      </c>
      <c r="O42" s="79"/>
      <c r="P42" s="481" t="s">
        <v>60</v>
      </c>
      <c r="Q42" s="527">
        <f>선물!$AM$88</f>
        <v>1.1509</v>
      </c>
      <c r="R42" s="485" t="s">
        <v>61</v>
      </c>
      <c r="S42" s="529">
        <f>선물!$AM$89</f>
        <v>1.06915</v>
      </c>
      <c r="T42" s="487" t="s">
        <v>59</v>
      </c>
      <c r="U42" s="523">
        <f>선물!$AM$87</f>
        <v>1.0861499999999999</v>
      </c>
      <c r="V42" s="79"/>
      <c r="W42" s="79"/>
      <c r="X42" s="79"/>
      <c r="Y42" s="79"/>
      <c r="Z42" s="79"/>
      <c r="AA42" s="79"/>
      <c r="AB42" s="79"/>
      <c r="AC42" s="79"/>
      <c r="AD42" s="79"/>
      <c r="AE42" s="79"/>
      <c r="AF42" s="79"/>
      <c r="AG42" s="79"/>
      <c r="AH42" s="79"/>
      <c r="AI42" s="79"/>
      <c r="AJ42" s="79"/>
    </row>
    <row r="43" spans="1:36" ht="17.25" thickBot="1" x14ac:dyDescent="0.35">
      <c r="A43" s="79"/>
      <c r="B43" s="482"/>
      <c r="C43" s="504"/>
      <c r="D43" s="486"/>
      <c r="E43" s="509"/>
      <c r="F43" s="488"/>
      <c r="G43" s="511"/>
      <c r="H43" s="79"/>
      <c r="I43" s="482"/>
      <c r="J43" s="538"/>
      <c r="K43" s="486"/>
      <c r="L43" s="542"/>
      <c r="M43" s="488"/>
      <c r="N43" s="532"/>
      <c r="O43" s="79"/>
      <c r="P43" s="482"/>
      <c r="Q43" s="528"/>
      <c r="R43" s="486"/>
      <c r="S43" s="530"/>
      <c r="T43" s="488"/>
      <c r="U43" s="524"/>
      <c r="V43" s="79"/>
      <c r="W43" s="79"/>
      <c r="X43" s="79"/>
      <c r="Y43" s="79"/>
      <c r="Z43" s="79"/>
      <c r="AA43" s="79"/>
      <c r="AB43" s="79"/>
      <c r="AC43" s="79"/>
      <c r="AD43" s="79"/>
      <c r="AE43" s="79"/>
      <c r="AF43" s="79"/>
      <c r="AG43" s="79"/>
      <c r="AH43" s="79"/>
      <c r="AI43" s="79"/>
      <c r="AJ43" s="79"/>
    </row>
    <row r="44" spans="1:36" ht="17.25" thickTop="1" x14ac:dyDescent="0.3">
      <c r="A44" s="79"/>
      <c r="H44" s="79"/>
      <c r="O44" s="79"/>
      <c r="V44" s="79"/>
      <c r="W44" s="79"/>
      <c r="X44" s="79"/>
      <c r="Y44" s="79"/>
      <c r="Z44" s="79"/>
      <c r="AA44" s="79"/>
      <c r="AB44" s="79"/>
      <c r="AC44" s="79"/>
      <c r="AD44" s="79"/>
      <c r="AE44" s="79"/>
      <c r="AF44" s="79"/>
      <c r="AG44" s="79"/>
      <c r="AH44" s="79"/>
      <c r="AI44" s="79"/>
      <c r="AJ44" s="79"/>
    </row>
    <row r="45" spans="1:36" x14ac:dyDescent="0.3">
      <c r="A45" s="79"/>
      <c r="H45" s="79"/>
      <c r="O45" s="79"/>
      <c r="V45" s="79"/>
      <c r="W45" s="79"/>
      <c r="X45" s="79"/>
      <c r="Y45" s="79"/>
      <c r="Z45" s="79"/>
      <c r="AA45" s="79"/>
      <c r="AB45" s="79"/>
      <c r="AC45" s="79"/>
      <c r="AD45" s="79"/>
      <c r="AE45" s="79"/>
      <c r="AF45" s="79"/>
      <c r="AG45" s="79"/>
      <c r="AH45" s="79"/>
      <c r="AI45" s="79"/>
      <c r="AJ45" s="79"/>
    </row>
    <row r="46" spans="1:36" x14ac:dyDescent="0.3">
      <c r="A46" s="79"/>
      <c r="H46" s="79"/>
      <c r="O46" s="79"/>
      <c r="V46" s="79"/>
      <c r="W46" s="79"/>
      <c r="X46" s="79"/>
      <c r="Y46" s="79"/>
      <c r="Z46" s="79"/>
      <c r="AA46" s="79"/>
      <c r="AB46" s="79"/>
      <c r="AC46" s="79"/>
      <c r="AD46" s="79"/>
      <c r="AE46" s="79"/>
      <c r="AF46" s="79"/>
      <c r="AG46" s="79"/>
      <c r="AH46" s="79"/>
      <c r="AI46" s="79"/>
      <c r="AJ46" s="79"/>
    </row>
    <row r="47" spans="1:36" x14ac:dyDescent="0.3">
      <c r="A47" s="79"/>
      <c r="H47" s="96" t="str">
        <f>IF(G54=C56,"!최고점돌파!","")</f>
        <v/>
      </c>
      <c r="O47" s="96" t="str">
        <f>IF(N54=J56,"!최고점돌파!","")</f>
        <v>!최고점돌파!</v>
      </c>
      <c r="V47" s="79"/>
      <c r="W47" s="79"/>
      <c r="X47" s="79"/>
      <c r="Y47" s="79"/>
      <c r="Z47" s="79"/>
      <c r="AA47" s="79"/>
      <c r="AB47" s="79"/>
      <c r="AC47" s="79"/>
      <c r="AD47" s="79"/>
      <c r="AE47" s="79"/>
      <c r="AF47" s="79"/>
      <c r="AG47" s="79"/>
      <c r="AH47" s="79"/>
      <c r="AI47" s="79"/>
      <c r="AJ47" s="79"/>
    </row>
    <row r="48" spans="1:36" x14ac:dyDescent="0.3">
      <c r="A48" s="79"/>
      <c r="H48" s="97" t="str">
        <f>IF(G54=E56,"!최저점하락!","")</f>
        <v/>
      </c>
      <c r="O48" s="97" t="str">
        <f>IF(N54=L56,"!최저점하락!","")</f>
        <v>!최저점하락!</v>
      </c>
      <c r="V48" s="96" t="str">
        <f>IF(U54=Q56,"!최고점돌파!","")</f>
        <v/>
      </c>
      <c r="W48" s="79"/>
      <c r="X48" s="79"/>
      <c r="Y48" s="79"/>
      <c r="Z48" s="79"/>
      <c r="AA48" s="79"/>
      <c r="AB48" s="79"/>
      <c r="AC48" s="79"/>
      <c r="AD48" s="79"/>
      <c r="AE48" s="79"/>
      <c r="AF48" s="79"/>
      <c r="AG48" s="79"/>
      <c r="AH48" s="79"/>
      <c r="AI48" s="79"/>
      <c r="AJ48" s="79"/>
    </row>
    <row r="49" spans="1:36" x14ac:dyDescent="0.3">
      <c r="A49" s="79"/>
      <c r="H49" s="79"/>
      <c r="O49" s="79"/>
      <c r="V49" s="97" t="str">
        <f>IF(U54=S56,"!최저점하락!","")</f>
        <v/>
      </c>
      <c r="W49" s="79"/>
      <c r="X49" s="79"/>
      <c r="Y49" s="79"/>
      <c r="Z49" s="79"/>
      <c r="AA49" s="79"/>
      <c r="AB49" s="79"/>
      <c r="AC49" s="79"/>
      <c r="AD49" s="79"/>
      <c r="AE49" s="79"/>
      <c r="AF49" s="79"/>
      <c r="AG49" s="79"/>
      <c r="AH49" s="79"/>
      <c r="AI49" s="79"/>
      <c r="AJ49" s="79"/>
    </row>
    <row r="50" spans="1:36" x14ac:dyDescent="0.3">
      <c r="A50" s="79"/>
      <c r="H50" s="79"/>
      <c r="O50" s="79"/>
      <c r="V50" s="79"/>
      <c r="W50" s="79"/>
      <c r="X50" s="79"/>
      <c r="Y50" s="79"/>
      <c r="Z50" s="79"/>
      <c r="AA50" s="79"/>
      <c r="AB50" s="79"/>
      <c r="AC50" s="79"/>
      <c r="AD50" s="79"/>
      <c r="AE50" s="79"/>
      <c r="AF50" s="79"/>
      <c r="AG50" s="79"/>
      <c r="AH50" s="79"/>
      <c r="AI50" s="79"/>
      <c r="AJ50" s="79"/>
    </row>
    <row r="51" spans="1:36" x14ac:dyDescent="0.3">
      <c r="A51" s="79"/>
      <c r="H51" s="79"/>
      <c r="O51" s="79"/>
      <c r="V51" s="79"/>
      <c r="W51" s="79"/>
      <c r="X51" s="79"/>
      <c r="Y51" s="79"/>
      <c r="Z51" s="79"/>
      <c r="AA51" s="79"/>
      <c r="AB51" s="79"/>
      <c r="AC51" s="79"/>
      <c r="AD51" s="79"/>
      <c r="AE51" s="79"/>
      <c r="AF51" s="79"/>
      <c r="AG51" s="79"/>
      <c r="AH51" s="79"/>
      <c r="AI51" s="79"/>
      <c r="AJ51" s="79"/>
    </row>
    <row r="52" spans="1:36" x14ac:dyDescent="0.3">
      <c r="A52" s="79"/>
      <c r="H52" s="79"/>
      <c r="O52" s="79"/>
      <c r="V52" s="79"/>
      <c r="W52" s="79"/>
      <c r="X52" s="79"/>
      <c r="Y52" s="79"/>
      <c r="Z52" s="79"/>
      <c r="AA52" s="79"/>
      <c r="AB52" s="79"/>
      <c r="AC52" s="79"/>
      <c r="AD52" s="79"/>
      <c r="AE52" s="79"/>
      <c r="AF52" s="79"/>
      <c r="AG52" s="79"/>
      <c r="AH52" s="79"/>
      <c r="AI52" s="79"/>
      <c r="AJ52" s="79"/>
    </row>
    <row r="53" spans="1:36" ht="17.25" thickBot="1" x14ac:dyDescent="0.35">
      <c r="A53" s="79"/>
      <c r="H53" s="79"/>
      <c r="O53" s="79"/>
      <c r="V53" s="79"/>
      <c r="W53" s="79"/>
      <c r="X53" s="79"/>
      <c r="Y53" s="79"/>
      <c r="Z53" s="79"/>
      <c r="AA53" s="79"/>
      <c r="AB53" s="79"/>
      <c r="AC53" s="79"/>
      <c r="AD53" s="79"/>
      <c r="AE53" s="79"/>
      <c r="AF53" s="79"/>
      <c r="AG53" s="79"/>
      <c r="AH53" s="79"/>
      <c r="AI53" s="79"/>
      <c r="AJ53" s="79"/>
    </row>
    <row r="54" spans="1:36" ht="17.25" thickTop="1" x14ac:dyDescent="0.3">
      <c r="A54" s="79"/>
      <c r="B54" s="518" t="s">
        <v>347</v>
      </c>
      <c r="C54" s="519">
        <f>(C56-G54)/0.25</f>
        <v>3781</v>
      </c>
      <c r="D54" s="521" t="s">
        <v>347</v>
      </c>
      <c r="E54" s="519">
        <f>(E56-G54)/0.25</f>
        <v>-7360</v>
      </c>
      <c r="F54" s="487" t="s">
        <v>58</v>
      </c>
      <c r="G54" s="489">
        <f>선물!$AQ$86</f>
        <v>8809</v>
      </c>
      <c r="H54" s="505">
        <f>((G54-G56)/G56)*100</f>
        <v>0.85582620144832122</v>
      </c>
      <c r="I54" s="518" t="s">
        <v>347</v>
      </c>
      <c r="J54" s="501"/>
      <c r="K54" s="521" t="s">
        <v>347</v>
      </c>
      <c r="L54" s="501"/>
      <c r="M54" s="487" t="s">
        <v>58</v>
      </c>
      <c r="N54" s="489"/>
      <c r="O54" s="505" t="e">
        <f>((N54-N56)/N56)*100</f>
        <v>#DIV/0!</v>
      </c>
      <c r="P54" s="518" t="s">
        <v>347</v>
      </c>
      <c r="Q54" s="525">
        <f>((Q56-U54)*100000)/5</f>
        <v>1161.9999999999986</v>
      </c>
      <c r="R54" s="521" t="s">
        <v>347</v>
      </c>
      <c r="S54" s="525">
        <f>((S56-U54)*100000)/5</f>
        <v>-531.00000000000148</v>
      </c>
      <c r="T54" s="487" t="s">
        <v>58</v>
      </c>
      <c r="U54" s="523">
        <f>선물!$AU$86</f>
        <v>0.71340000000000003</v>
      </c>
      <c r="V54" s="512">
        <f>((U54-U56)/U56)*100</f>
        <v>0.64898419864560497</v>
      </c>
      <c r="W54" s="79"/>
      <c r="X54" s="79"/>
      <c r="Y54" s="79"/>
      <c r="Z54" s="79"/>
      <c r="AA54" s="79"/>
      <c r="AB54" s="79"/>
      <c r="AC54" s="79"/>
      <c r="AD54" s="79"/>
      <c r="AE54" s="79"/>
      <c r="AF54" s="79"/>
      <c r="AG54" s="79"/>
      <c r="AH54" s="79"/>
      <c r="AI54" s="79"/>
      <c r="AJ54" s="79"/>
    </row>
    <row r="55" spans="1:36" ht="17.25" thickBot="1" x14ac:dyDescent="0.35">
      <c r="A55" s="79"/>
      <c r="B55" s="498"/>
      <c r="C55" s="520"/>
      <c r="D55" s="522"/>
      <c r="E55" s="520"/>
      <c r="F55" s="488"/>
      <c r="G55" s="490"/>
      <c r="H55" s="505"/>
      <c r="I55" s="498"/>
      <c r="J55" s="502"/>
      <c r="K55" s="522"/>
      <c r="L55" s="502"/>
      <c r="M55" s="488"/>
      <c r="N55" s="490"/>
      <c r="O55" s="505"/>
      <c r="P55" s="498"/>
      <c r="Q55" s="526"/>
      <c r="R55" s="522"/>
      <c r="S55" s="526"/>
      <c r="T55" s="488"/>
      <c r="U55" s="524"/>
      <c r="V55" s="512"/>
      <c r="W55" s="79"/>
      <c r="X55" s="79"/>
      <c r="Y55" s="79"/>
      <c r="Z55" s="79"/>
      <c r="AA55" s="79"/>
      <c r="AB55" s="79"/>
      <c r="AC55" s="79"/>
      <c r="AD55" s="79"/>
      <c r="AE55" s="79"/>
      <c r="AF55" s="79"/>
      <c r="AG55" s="79"/>
      <c r="AH55" s="79"/>
      <c r="AI55" s="79"/>
      <c r="AJ55" s="79"/>
    </row>
    <row r="56" spans="1:36" ht="17.25" thickTop="1" x14ac:dyDescent="0.3">
      <c r="A56" s="79"/>
      <c r="B56" s="481" t="s">
        <v>60</v>
      </c>
      <c r="C56" s="503">
        <f>선물!$AQ$88</f>
        <v>9754.25</v>
      </c>
      <c r="D56" s="485" t="s">
        <v>61</v>
      </c>
      <c r="E56" s="508">
        <f>선물!$AQ$89</f>
        <v>6969</v>
      </c>
      <c r="F56" s="487" t="s">
        <v>59</v>
      </c>
      <c r="G56" s="510">
        <f>선물!$AQ$87</f>
        <v>8734.25</v>
      </c>
      <c r="H56" s="79"/>
      <c r="I56" s="481" t="s">
        <v>60</v>
      </c>
      <c r="J56" s="483"/>
      <c r="K56" s="485" t="s">
        <v>61</v>
      </c>
      <c r="L56" s="485"/>
      <c r="M56" s="487" t="s">
        <v>59</v>
      </c>
      <c r="N56" s="489"/>
      <c r="O56" s="79"/>
      <c r="P56" s="481" t="s">
        <v>60</v>
      </c>
      <c r="Q56" s="527">
        <f>선물!$AU$88</f>
        <v>0.77149999999999996</v>
      </c>
      <c r="R56" s="485" t="s">
        <v>61</v>
      </c>
      <c r="S56" s="529">
        <f>선물!$AU$89</f>
        <v>0.68684999999999996</v>
      </c>
      <c r="T56" s="487" t="s">
        <v>59</v>
      </c>
      <c r="U56" s="523">
        <f>선물!$AU$87</f>
        <v>0.70879999999999999</v>
      </c>
      <c r="V56" s="79"/>
      <c r="W56" s="79"/>
      <c r="X56" s="79"/>
      <c r="Y56" s="79"/>
      <c r="Z56" s="79"/>
      <c r="AA56" s="79"/>
      <c r="AB56" s="79"/>
      <c r="AC56" s="79"/>
      <c r="AD56" s="79"/>
      <c r="AE56" s="79"/>
      <c r="AF56" s="79"/>
      <c r="AG56" s="79"/>
      <c r="AH56" s="79"/>
      <c r="AI56" s="79"/>
      <c r="AJ56" s="79"/>
    </row>
    <row r="57" spans="1:36" ht="17.25" thickBot="1" x14ac:dyDescent="0.35">
      <c r="A57" s="79"/>
      <c r="B57" s="482"/>
      <c r="C57" s="504"/>
      <c r="D57" s="486"/>
      <c r="E57" s="509"/>
      <c r="F57" s="488"/>
      <c r="G57" s="511"/>
      <c r="H57" s="79"/>
      <c r="I57" s="482"/>
      <c r="J57" s="484"/>
      <c r="K57" s="486"/>
      <c r="L57" s="486"/>
      <c r="M57" s="488"/>
      <c r="N57" s="490"/>
      <c r="O57" s="79"/>
      <c r="P57" s="482"/>
      <c r="Q57" s="528"/>
      <c r="R57" s="486"/>
      <c r="S57" s="530"/>
      <c r="T57" s="488"/>
      <c r="U57" s="524"/>
      <c r="V57" s="79"/>
      <c r="W57" s="79"/>
      <c r="X57" s="79"/>
      <c r="Y57" s="79"/>
      <c r="Z57" s="79"/>
      <c r="AA57" s="79"/>
      <c r="AB57" s="79"/>
      <c r="AC57" s="79"/>
      <c r="AD57" s="79"/>
      <c r="AE57" s="79"/>
      <c r="AF57" s="79"/>
      <c r="AG57" s="79"/>
      <c r="AH57" s="79"/>
      <c r="AI57" s="79"/>
      <c r="AJ57" s="79"/>
    </row>
    <row r="58" spans="1:36" s="79" customFormat="1" ht="17.25" thickTop="1" x14ac:dyDescent="0.3"/>
    <row r="59" spans="1:36" s="79" customFormat="1" x14ac:dyDescent="0.3"/>
    <row r="60" spans="1:36" s="79" customFormat="1" x14ac:dyDescent="0.3"/>
    <row r="61" spans="1:36" s="79" customFormat="1" x14ac:dyDescent="0.3"/>
    <row r="62" spans="1:36" s="79" customFormat="1" x14ac:dyDescent="0.3"/>
    <row r="63" spans="1:36" s="79" customFormat="1" x14ac:dyDescent="0.3"/>
    <row r="64" spans="1:36" s="79" customFormat="1" x14ac:dyDescent="0.3"/>
    <row r="65" s="79" customFormat="1" x14ac:dyDescent="0.3"/>
    <row r="66" s="79" customFormat="1" x14ac:dyDescent="0.3"/>
    <row r="67" s="79" customFormat="1" x14ac:dyDescent="0.3"/>
    <row r="68" s="79" customFormat="1" x14ac:dyDescent="0.3"/>
    <row r="69" s="79" customFormat="1" x14ac:dyDescent="0.3"/>
    <row r="70" s="79" customFormat="1" x14ac:dyDescent="0.3"/>
    <row r="71" s="79" customFormat="1" x14ac:dyDescent="0.3"/>
    <row r="72" s="79" customFormat="1" x14ac:dyDescent="0.3"/>
    <row r="73" s="79" customFormat="1" x14ac:dyDescent="0.3"/>
    <row r="74" s="79" customFormat="1" x14ac:dyDescent="0.3"/>
    <row r="75" s="79" customFormat="1" x14ac:dyDescent="0.3"/>
    <row r="76" s="79" customFormat="1" x14ac:dyDescent="0.3"/>
    <row r="77" s="79" customFormat="1" x14ac:dyDescent="0.3"/>
    <row r="78" s="79" customFormat="1" x14ac:dyDescent="0.3"/>
    <row r="79" s="79" customFormat="1" x14ac:dyDescent="0.3"/>
    <row r="80" s="79" customFormat="1" x14ac:dyDescent="0.3"/>
    <row r="81" s="79" customFormat="1" x14ac:dyDescent="0.3"/>
    <row r="82" s="79" customFormat="1" x14ac:dyDescent="0.3"/>
    <row r="83" s="79" customFormat="1" x14ac:dyDescent="0.3"/>
    <row r="84" s="79" customFormat="1" x14ac:dyDescent="0.3"/>
    <row r="85" s="79" customFormat="1" x14ac:dyDescent="0.3"/>
    <row r="86" s="79" customFormat="1" x14ac:dyDescent="0.3"/>
    <row r="87" s="79" customFormat="1" x14ac:dyDescent="0.3"/>
    <row r="88" s="79" customFormat="1" x14ac:dyDescent="0.3"/>
    <row r="89" s="79" customFormat="1" x14ac:dyDescent="0.3"/>
    <row r="90" s="79" customFormat="1" x14ac:dyDescent="0.3"/>
    <row r="91" s="79" customFormat="1" x14ac:dyDescent="0.3"/>
    <row r="92" s="79" customFormat="1" x14ac:dyDescent="0.3"/>
    <row r="93" s="79" customFormat="1" x14ac:dyDescent="0.3"/>
    <row r="94" s="79" customFormat="1" x14ac:dyDescent="0.3"/>
    <row r="95" s="79" customFormat="1" x14ac:dyDescent="0.3"/>
    <row r="96" s="79" customFormat="1" x14ac:dyDescent="0.3"/>
    <row r="97" s="79" customFormat="1" x14ac:dyDescent="0.3"/>
    <row r="98" s="79" customFormat="1" x14ac:dyDescent="0.3"/>
    <row r="99" s="79" customFormat="1" x14ac:dyDescent="0.3"/>
    <row r="100" s="79" customFormat="1" x14ac:dyDescent="0.3"/>
    <row r="101" s="79" customFormat="1" x14ac:dyDescent="0.3"/>
    <row r="102" s="79" customFormat="1" x14ac:dyDescent="0.3"/>
    <row r="103" s="79" customFormat="1" x14ac:dyDescent="0.3"/>
    <row r="104" s="79" customFormat="1" x14ac:dyDescent="0.3"/>
    <row r="105" s="79" customFormat="1" x14ac:dyDescent="0.3"/>
    <row r="106" s="79" customFormat="1" x14ac:dyDescent="0.3"/>
    <row r="107" s="79" customFormat="1" x14ac:dyDescent="0.3"/>
    <row r="108" s="79" customFormat="1" x14ac:dyDescent="0.3"/>
    <row r="109" s="79" customFormat="1" x14ac:dyDescent="0.3"/>
    <row r="110" s="79" customFormat="1" x14ac:dyDescent="0.3"/>
    <row r="111" s="79" customFormat="1" x14ac:dyDescent="0.3"/>
    <row r="112" s="79" customFormat="1" x14ac:dyDescent="0.3"/>
    <row r="113" s="79" customFormat="1" x14ac:dyDescent="0.3"/>
  </sheetData>
  <mergeCells count="169">
    <mergeCell ref="AF12:AF13"/>
    <mergeCell ref="AG12:AG13"/>
    <mergeCell ref="AH12:AH13"/>
    <mergeCell ref="AI12:AI13"/>
    <mergeCell ref="AJ12:AJ13"/>
    <mergeCell ref="AD14:AD15"/>
    <mergeCell ref="AE14:AE15"/>
    <mergeCell ref="AF14:AF15"/>
    <mergeCell ref="AG14:AG15"/>
    <mergeCell ref="AH14:AH15"/>
    <mergeCell ref="AI14:AI15"/>
    <mergeCell ref="E12:E13"/>
    <mergeCell ref="F12:F13"/>
    <mergeCell ref="G12:G13"/>
    <mergeCell ref="AD12:AD13"/>
    <mergeCell ref="AE12:AE13"/>
    <mergeCell ref="AC12:AC13"/>
    <mergeCell ref="W12:W13"/>
    <mergeCell ref="X12:X13"/>
    <mergeCell ref="Y12:Y13"/>
    <mergeCell ref="B14:B15"/>
    <mergeCell ref="C14:C15"/>
    <mergeCell ref="D14:D15"/>
    <mergeCell ref="E14:E15"/>
    <mergeCell ref="F14:F15"/>
    <mergeCell ref="G14:G15"/>
    <mergeCell ref="T12:T13"/>
    <mergeCell ref="U12:U13"/>
    <mergeCell ref="V12:V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AB14:AB15"/>
    <mergeCell ref="P14:P15"/>
    <mergeCell ref="Q14:Q15"/>
    <mergeCell ref="R14:R15"/>
    <mergeCell ref="S14:S15"/>
    <mergeCell ref="T14:T15"/>
    <mergeCell ref="U14:U15"/>
    <mergeCell ref="Z12:Z13"/>
    <mergeCell ref="AA12:AA13"/>
    <mergeCell ref="AB12:AB13"/>
    <mergeCell ref="N26:N27"/>
    <mergeCell ref="O26:O27"/>
    <mergeCell ref="H26:H27"/>
    <mergeCell ref="I26:I27"/>
    <mergeCell ref="J26:J27"/>
    <mergeCell ref="K26:K27"/>
    <mergeCell ref="L26:L27"/>
    <mergeCell ref="Z14:Z15"/>
    <mergeCell ref="AA14:AA15"/>
    <mergeCell ref="W14:W15"/>
    <mergeCell ref="X14:X15"/>
    <mergeCell ref="Y14:Y15"/>
    <mergeCell ref="I14:I15"/>
    <mergeCell ref="J14:J15"/>
    <mergeCell ref="K14:K15"/>
    <mergeCell ref="L14:L15"/>
    <mergeCell ref="M14:M15"/>
    <mergeCell ref="N14:N15"/>
    <mergeCell ref="M26:M27"/>
    <mergeCell ref="H40:H41"/>
    <mergeCell ref="I40:I41"/>
    <mergeCell ref="B26:B27"/>
    <mergeCell ref="C26:C27"/>
    <mergeCell ref="D26:D27"/>
    <mergeCell ref="E26:E27"/>
    <mergeCell ref="F26:F27"/>
    <mergeCell ref="G26:G27"/>
    <mergeCell ref="L42:L43"/>
    <mergeCell ref="J40:J41"/>
    <mergeCell ref="K40:K41"/>
    <mergeCell ref="L40:L41"/>
    <mergeCell ref="B40:B41"/>
    <mergeCell ref="C40:C41"/>
    <mergeCell ref="D40:D41"/>
    <mergeCell ref="E40:E41"/>
    <mergeCell ref="F40:F41"/>
    <mergeCell ref="G40:G41"/>
    <mergeCell ref="B28:B29"/>
    <mergeCell ref="C28:C29"/>
    <mergeCell ref="D28:D29"/>
    <mergeCell ref="E28:E29"/>
    <mergeCell ref="F28:F29"/>
    <mergeCell ref="G28:G29"/>
    <mergeCell ref="M40:M41"/>
    <mergeCell ref="T40:T41"/>
    <mergeCell ref="U40:U41"/>
    <mergeCell ref="I28:I29"/>
    <mergeCell ref="J28:J29"/>
    <mergeCell ref="K28:K29"/>
    <mergeCell ref="L28:L29"/>
    <mergeCell ref="M28:M29"/>
    <mergeCell ref="N28:N29"/>
    <mergeCell ref="V40:V41"/>
    <mergeCell ref="N40:N41"/>
    <mergeCell ref="O40:O41"/>
    <mergeCell ref="P40:P41"/>
    <mergeCell ref="Q40:Q41"/>
    <mergeCell ref="R40:R41"/>
    <mergeCell ref="S40:S41"/>
    <mergeCell ref="F54:F55"/>
    <mergeCell ref="G54:G55"/>
    <mergeCell ref="I42:I43"/>
    <mergeCell ref="J42:J43"/>
    <mergeCell ref="K42:K43"/>
    <mergeCell ref="K54:K55"/>
    <mergeCell ref="L54:L55"/>
    <mergeCell ref="M54:M55"/>
    <mergeCell ref="M42:M43"/>
    <mergeCell ref="N42:N43"/>
    <mergeCell ref="V54:V55"/>
    <mergeCell ref="P42:P43"/>
    <mergeCell ref="Q42:Q43"/>
    <mergeCell ref="R42:R43"/>
    <mergeCell ref="S42:S43"/>
    <mergeCell ref="T42:T43"/>
    <mergeCell ref="U42:U43"/>
    <mergeCell ref="E56:E57"/>
    <mergeCell ref="F56:F57"/>
    <mergeCell ref="G56:G57"/>
    <mergeCell ref="I56:I57"/>
    <mergeCell ref="J56:J57"/>
    <mergeCell ref="K56:K57"/>
    <mergeCell ref="B42:B43"/>
    <mergeCell ref="C42:C43"/>
    <mergeCell ref="D42:D43"/>
    <mergeCell ref="E42:E43"/>
    <mergeCell ref="F42:F43"/>
    <mergeCell ref="G42:G43"/>
    <mergeCell ref="H54:H55"/>
    <mergeCell ref="I54:I55"/>
    <mergeCell ref="J54:J55"/>
    <mergeCell ref="L56:L57"/>
    <mergeCell ref="M56:M57"/>
    <mergeCell ref="N56:N57"/>
    <mergeCell ref="B54:B55"/>
    <mergeCell ref="C54:C55"/>
    <mergeCell ref="D54:D55"/>
    <mergeCell ref="E54:E55"/>
    <mergeCell ref="U56:U57"/>
    <mergeCell ref="U54:U55"/>
    <mergeCell ref="N54:N55"/>
    <mergeCell ref="O54:O55"/>
    <mergeCell ref="P54:P55"/>
    <mergeCell ref="Q54:Q55"/>
    <mergeCell ref="R54:R55"/>
    <mergeCell ref="S54:S55"/>
    <mergeCell ref="T54:T55"/>
    <mergeCell ref="P56:P57"/>
    <mergeCell ref="Q56:Q57"/>
    <mergeCell ref="R56:R57"/>
    <mergeCell ref="S56:S57"/>
    <mergeCell ref="T56:T57"/>
    <mergeCell ref="B56:B57"/>
    <mergeCell ref="C56:C57"/>
    <mergeCell ref="D56:D57"/>
  </mergeCells>
  <phoneticPr fontId="1" type="noConversion"/>
  <conditionalFormatting sqref="G12:G13">
    <cfRule type="expression" dxfId="496" priority="127">
      <formula>G12&lt;G14</formula>
    </cfRule>
    <cfRule type="expression" dxfId="495" priority="128">
      <formula>G12&gt;=G14</formula>
    </cfRule>
  </conditionalFormatting>
  <conditionalFormatting sqref="G26:G27">
    <cfRule type="expression" dxfId="494" priority="125">
      <formula>G26&lt;G28</formula>
    </cfRule>
    <cfRule type="expression" dxfId="493" priority="126">
      <formula>G26&gt;=G28</formula>
    </cfRule>
  </conditionalFormatting>
  <conditionalFormatting sqref="G40:G41">
    <cfRule type="expression" dxfId="492" priority="123">
      <formula>G40&lt;G42</formula>
    </cfRule>
    <cfRule type="expression" dxfId="491" priority="124">
      <formula>G40&gt;=G42</formula>
    </cfRule>
  </conditionalFormatting>
  <conditionalFormatting sqref="G54:G55">
    <cfRule type="expression" dxfId="490" priority="121">
      <formula>G54&lt;G56</formula>
    </cfRule>
    <cfRule type="expression" dxfId="489" priority="122">
      <formula>G54&gt;=G56</formula>
    </cfRule>
  </conditionalFormatting>
  <conditionalFormatting sqref="N12:N13">
    <cfRule type="expression" dxfId="488" priority="119">
      <formula>N12&lt;N14</formula>
    </cfRule>
    <cfRule type="expression" dxfId="487" priority="120">
      <formula>N12&gt;=N14</formula>
    </cfRule>
  </conditionalFormatting>
  <conditionalFormatting sqref="N26:N27">
    <cfRule type="expression" dxfId="486" priority="117">
      <formula>N26&lt;N28</formula>
    </cfRule>
    <cfRule type="expression" dxfId="485" priority="118">
      <formula>N26&gt;=N28</formula>
    </cfRule>
  </conditionalFormatting>
  <conditionalFormatting sqref="N40:N41">
    <cfRule type="expression" dxfId="484" priority="115">
      <formula>N40&lt;N42</formula>
    </cfRule>
    <cfRule type="expression" dxfId="483" priority="116">
      <formula>N40&gt;=N42</formula>
    </cfRule>
  </conditionalFormatting>
  <conditionalFormatting sqref="N54:N55">
    <cfRule type="expression" dxfId="482" priority="113">
      <formula>N54&lt;N56</formula>
    </cfRule>
    <cfRule type="expression" dxfId="481" priority="114">
      <formula>N54&gt;=N56</formula>
    </cfRule>
  </conditionalFormatting>
  <conditionalFormatting sqref="U12:U13">
    <cfRule type="expression" dxfId="480" priority="111">
      <formula>U12&lt;U14</formula>
    </cfRule>
    <cfRule type="expression" dxfId="479" priority="112">
      <formula>U12&gt;=U14</formula>
    </cfRule>
  </conditionalFormatting>
  <conditionalFormatting sqref="U40:U41">
    <cfRule type="expression" dxfId="478" priority="107">
      <formula>U40&lt;U42</formula>
    </cfRule>
    <cfRule type="expression" dxfId="477" priority="108">
      <formula>U40&gt;=U42</formula>
    </cfRule>
  </conditionalFormatting>
  <conditionalFormatting sqref="U54:U55">
    <cfRule type="expression" dxfId="476" priority="105">
      <formula>U54&lt;U56</formula>
    </cfRule>
    <cfRule type="expression" dxfId="475" priority="106">
      <formula>U54&gt;=U56</formula>
    </cfRule>
  </conditionalFormatting>
  <conditionalFormatting sqref="AB12:AB13">
    <cfRule type="expression" dxfId="474" priority="101">
      <formula>AB12&lt;AB14</formula>
    </cfRule>
    <cfRule type="expression" dxfId="473" priority="102">
      <formula>AB12&gt;=AB14</formula>
    </cfRule>
  </conditionalFormatting>
  <conditionalFormatting sqref="H12:H13">
    <cfRule type="expression" dxfId="472" priority="91">
      <formula>G12&lt;G14</formula>
    </cfRule>
    <cfRule type="expression" dxfId="471" priority="92">
      <formula>G12&gt;=G14</formula>
    </cfRule>
  </conditionalFormatting>
  <conditionalFormatting sqref="H26:H27">
    <cfRule type="expression" dxfId="470" priority="89">
      <formula>G26&lt;G28</formula>
    </cfRule>
    <cfRule type="expression" dxfId="469" priority="90">
      <formula>G26&gt;=G28</formula>
    </cfRule>
  </conditionalFormatting>
  <conditionalFormatting sqref="H40:H41">
    <cfRule type="expression" dxfId="468" priority="87">
      <formula>G40&lt;G42</formula>
    </cfRule>
    <cfRule type="expression" dxfId="467" priority="88">
      <formula>G40&gt;=G42</formula>
    </cfRule>
  </conditionalFormatting>
  <conditionalFormatting sqref="H54:H55">
    <cfRule type="expression" dxfId="466" priority="85">
      <formula>G54&lt;G56</formula>
    </cfRule>
    <cfRule type="expression" dxfId="465" priority="86">
      <formula>G54&gt;=G56</formula>
    </cfRule>
  </conditionalFormatting>
  <conditionalFormatting sqref="O12:O13">
    <cfRule type="expression" dxfId="464" priority="83">
      <formula>N12&lt;N14</formula>
    </cfRule>
    <cfRule type="expression" dxfId="463" priority="84">
      <formula>N12&gt;=N14</formula>
    </cfRule>
  </conditionalFormatting>
  <conditionalFormatting sqref="O26:O27">
    <cfRule type="expression" dxfId="462" priority="81">
      <formula>N26&lt;N28</formula>
    </cfRule>
    <cfRule type="expression" dxfId="461" priority="82">
      <formula>N26&gt;=N28</formula>
    </cfRule>
  </conditionalFormatting>
  <conditionalFormatting sqref="O40:O41">
    <cfRule type="expression" dxfId="460" priority="79">
      <formula>N40&lt;N42</formula>
    </cfRule>
    <cfRule type="expression" dxfId="459" priority="80">
      <formula>N40&gt;=N42</formula>
    </cfRule>
  </conditionalFormatting>
  <conditionalFormatting sqref="O54:O55">
    <cfRule type="expression" dxfId="458" priority="77">
      <formula>N54&lt;N56</formula>
    </cfRule>
    <cfRule type="expression" dxfId="457" priority="78">
      <formula>N54&gt;=N56</formula>
    </cfRule>
  </conditionalFormatting>
  <conditionalFormatting sqref="V12:V13">
    <cfRule type="expression" dxfId="456" priority="75">
      <formula>U12&lt;U14</formula>
    </cfRule>
    <cfRule type="expression" dxfId="455" priority="76">
      <formula>U12&gt;=U14</formula>
    </cfRule>
  </conditionalFormatting>
  <conditionalFormatting sqref="V40:V41">
    <cfRule type="expression" dxfId="454" priority="71">
      <formula>U40&lt;U42</formula>
    </cfRule>
    <cfRule type="expression" dxfId="453" priority="72">
      <formula>U40&gt;=U42</formula>
    </cfRule>
  </conditionalFormatting>
  <conditionalFormatting sqref="V54:V55">
    <cfRule type="expression" dxfId="452" priority="69">
      <formula>U54&lt;U56</formula>
    </cfRule>
    <cfRule type="expression" dxfId="451" priority="70">
      <formula>U54&gt;=U56</formula>
    </cfRule>
  </conditionalFormatting>
  <conditionalFormatting sqref="AC12:AC13">
    <cfRule type="expression" dxfId="450" priority="65">
      <formula>AB12&lt;AB14</formula>
    </cfRule>
    <cfRule type="expression" dxfId="449" priority="66">
      <formula>AB12&gt;=AB14</formula>
    </cfRule>
  </conditionalFormatting>
  <conditionalFormatting sqref="AI12:AI13">
    <cfRule type="expression" dxfId="448" priority="27">
      <formula>AI12&lt;AI14</formula>
    </cfRule>
    <cfRule type="expression" dxfId="447" priority="28">
      <formula>AI12&gt;=AI14</formula>
    </cfRule>
  </conditionalFormatting>
  <conditionalFormatting sqref="AI26:AI27">
    <cfRule type="expression" dxfId="446" priority="25">
      <formula>AI26&lt;AI28</formula>
    </cfRule>
    <cfRule type="expression" dxfId="445" priority="26">
      <formula>AI26&gt;=AI28</formula>
    </cfRule>
  </conditionalFormatting>
  <conditionalFormatting sqref="AJ12:AJ13">
    <cfRule type="expression" dxfId="444" priority="19">
      <formula>AI12&lt;AI14</formula>
    </cfRule>
    <cfRule type="expression" dxfId="443" priority="20">
      <formula>AI12&gt;=AI14</formula>
    </cfRule>
  </conditionalFormatting>
  <conditionalFormatting sqref="AJ26:AJ27">
    <cfRule type="expression" dxfId="442" priority="17">
      <formula>AI26&lt;AI28</formula>
    </cfRule>
    <cfRule type="expression" dxfId="441" priority="18">
      <formula>AI26&gt;=AI28</formula>
    </cfRule>
  </conditionalFormatting>
  <conditionalFormatting sqref="AJ26:AJ27">
    <cfRule type="expression" dxfId="440" priority="11">
      <formula>AI26&lt;AI28</formula>
    </cfRule>
    <cfRule type="expression" dxfId="439" priority="12">
      <formula>AI26&gt;=AI28</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AM298"/>
  <sheetViews>
    <sheetView zoomScale="50" zoomScaleNormal="50" workbookViewId="0">
      <pane ySplit="3" topLeftCell="A217" activePane="bottomLeft" state="frozen"/>
      <selection activeCell="L151" sqref="L151"/>
      <selection pane="bottomLeft" activeCell="Q246" sqref="Q246"/>
    </sheetView>
  </sheetViews>
  <sheetFormatPr defaultRowHeight="16.5" x14ac:dyDescent="0.3"/>
  <cols>
    <col min="1" max="1" width="1.75" customWidth="1"/>
    <col min="2" max="2" width="12.75" bestFit="1" customWidth="1"/>
    <col min="3" max="3" width="10.75" bestFit="1" customWidth="1"/>
    <col min="4" max="4" width="12.75" style="53" bestFit="1" customWidth="1"/>
    <col min="5" max="5" width="10.125" style="53" bestFit="1" customWidth="1"/>
    <col min="6" max="6" width="12.75" bestFit="1" customWidth="1"/>
    <col min="7" max="7" width="10.75" bestFit="1" customWidth="1"/>
    <col min="8" max="8" width="12.75" style="53" bestFit="1" customWidth="1"/>
    <col min="9" max="9" width="10.5" style="53" customWidth="1"/>
    <col min="10" max="10" width="12.75" style="53" bestFit="1" customWidth="1"/>
    <col min="11" max="11" width="10.5" style="53" customWidth="1"/>
    <col min="12" max="12" width="12.75" bestFit="1" customWidth="1"/>
    <col min="13" max="13" width="9.625" bestFit="1" customWidth="1"/>
    <col min="14" max="14" width="12.75" style="53" bestFit="1" customWidth="1"/>
    <col min="15" max="15" width="9.375" style="53" customWidth="1"/>
    <col min="16" max="16" width="12.75" style="53" bestFit="1" customWidth="1"/>
    <col min="17" max="17" width="9.375" style="53" customWidth="1"/>
    <col min="18" max="18" width="12.75" bestFit="1" customWidth="1"/>
    <col min="19" max="19" width="10.75" bestFit="1" customWidth="1"/>
    <col min="20" max="20" width="12.75" bestFit="1" customWidth="1"/>
    <col min="21" max="21" width="10.25" bestFit="1" customWidth="1"/>
    <col min="29" max="29" width="13.125" bestFit="1" customWidth="1"/>
  </cols>
  <sheetData>
    <row r="1" spans="2:39" ht="17.25" thickBot="1" x14ac:dyDescent="0.35"/>
    <row r="2" spans="2:39" ht="18" thickTop="1" thickBot="1" x14ac:dyDescent="0.35">
      <c r="B2" s="476" t="s">
        <v>325</v>
      </c>
      <c r="C2" s="477"/>
      <c r="D2" s="477"/>
      <c r="E2" s="477"/>
      <c r="F2" s="477"/>
      <c r="G2" s="477"/>
      <c r="H2" s="477"/>
      <c r="I2" s="477"/>
      <c r="J2" s="477"/>
      <c r="K2" s="477"/>
      <c r="L2" s="477"/>
      <c r="M2" s="477"/>
      <c r="N2" s="477"/>
      <c r="O2" s="477"/>
      <c r="P2" s="477"/>
      <c r="Q2" s="477"/>
      <c r="R2" s="477"/>
      <c r="S2" s="477"/>
      <c r="T2" s="477"/>
      <c r="U2" s="478"/>
    </row>
    <row r="3" spans="2:39" ht="18" thickTop="1" thickBot="1" x14ac:dyDescent="0.35">
      <c r="B3" s="479" t="s">
        <v>40</v>
      </c>
      <c r="C3" s="480"/>
      <c r="D3" s="479" t="s">
        <v>127</v>
      </c>
      <c r="E3" s="480"/>
      <c r="F3" s="479" t="s">
        <v>128</v>
      </c>
      <c r="G3" s="480"/>
      <c r="H3" s="585" t="s">
        <v>134</v>
      </c>
      <c r="I3" s="586"/>
      <c r="J3" s="585" t="s">
        <v>130</v>
      </c>
      <c r="K3" s="586"/>
      <c r="L3" s="585" t="s">
        <v>132</v>
      </c>
      <c r="M3" s="586"/>
      <c r="N3" s="585" t="s">
        <v>133</v>
      </c>
      <c r="O3" s="586"/>
      <c r="P3" s="585" t="s">
        <v>131</v>
      </c>
      <c r="Q3" s="586"/>
      <c r="R3" s="585" t="s">
        <v>129</v>
      </c>
      <c r="S3" s="586"/>
      <c r="T3" s="479"/>
      <c r="U3" s="480"/>
    </row>
    <row r="4" spans="2:39" ht="18" customHeight="1" thickTop="1" x14ac:dyDescent="0.3">
      <c r="B4" s="6">
        <v>43678</v>
      </c>
      <c r="C4" s="32">
        <v>1188.5</v>
      </c>
      <c r="D4" s="167">
        <v>43647</v>
      </c>
      <c r="E4" s="174">
        <v>51900</v>
      </c>
      <c r="F4" s="6">
        <v>43647</v>
      </c>
      <c r="G4" s="165">
        <v>5999</v>
      </c>
      <c r="H4" s="161">
        <v>43647</v>
      </c>
      <c r="I4" s="168">
        <v>1.94</v>
      </c>
      <c r="J4" s="161">
        <v>43647</v>
      </c>
      <c r="K4" s="168">
        <v>1.79</v>
      </c>
      <c r="L4" s="161">
        <v>43647</v>
      </c>
      <c r="M4" s="168">
        <v>2.0299999999999998</v>
      </c>
      <c r="N4" s="161">
        <v>43647</v>
      </c>
      <c r="O4" s="171">
        <v>1.4790000000000001</v>
      </c>
      <c r="P4" s="161">
        <v>43647</v>
      </c>
      <c r="Q4" s="171">
        <v>1.524</v>
      </c>
      <c r="R4" s="161">
        <v>43647</v>
      </c>
      <c r="S4" s="171">
        <v>1.6080000000000001</v>
      </c>
      <c r="T4" s="167"/>
      <c r="U4" s="174"/>
      <c r="W4" s="53"/>
      <c r="X4" s="53"/>
      <c r="Y4" s="53"/>
      <c r="Z4" s="53"/>
      <c r="AA4" s="53"/>
      <c r="AB4" s="53"/>
      <c r="AC4" s="53"/>
      <c r="AD4" s="53"/>
      <c r="AE4" s="53"/>
      <c r="AF4" s="53"/>
      <c r="AG4" s="53"/>
      <c r="AH4" s="53"/>
      <c r="AI4" s="53"/>
      <c r="AJ4" s="53"/>
      <c r="AK4" s="53"/>
      <c r="AL4" s="53"/>
      <c r="AM4" s="53"/>
    </row>
    <row r="5" spans="2:39" x14ac:dyDescent="0.3">
      <c r="B5" s="6">
        <v>43679</v>
      </c>
      <c r="C5" s="32">
        <v>1198</v>
      </c>
      <c r="D5" s="6">
        <v>43648</v>
      </c>
      <c r="E5" s="175">
        <v>51770</v>
      </c>
      <c r="F5" s="6">
        <v>43648</v>
      </c>
      <c r="G5" s="166">
        <v>5910</v>
      </c>
      <c r="H5" s="161">
        <v>43648</v>
      </c>
      <c r="I5" s="169">
        <v>1.91</v>
      </c>
      <c r="J5" s="161">
        <v>43648</v>
      </c>
      <c r="K5" s="169">
        <v>1.75</v>
      </c>
      <c r="L5" s="161">
        <v>43648</v>
      </c>
      <c r="M5" s="169">
        <v>1.98</v>
      </c>
      <c r="N5" s="161">
        <v>43648</v>
      </c>
      <c r="O5" s="172">
        <v>1.4630000000000001</v>
      </c>
      <c r="P5" s="161">
        <v>43648</v>
      </c>
      <c r="Q5" s="172">
        <v>1.504</v>
      </c>
      <c r="R5" s="161">
        <v>43648</v>
      </c>
      <c r="S5" s="172">
        <v>1.5860000000000001</v>
      </c>
      <c r="T5" s="6"/>
      <c r="U5" s="175"/>
      <c r="W5" s="53"/>
      <c r="X5" s="53"/>
      <c r="Y5" s="53"/>
      <c r="Z5" s="53"/>
      <c r="AA5" s="53"/>
      <c r="AB5" s="53"/>
      <c r="AC5" s="53"/>
      <c r="AD5" s="53"/>
      <c r="AE5" s="53"/>
      <c r="AF5" s="53"/>
      <c r="AG5" s="53"/>
      <c r="AH5" s="53"/>
      <c r="AI5" s="53"/>
      <c r="AJ5" s="53"/>
      <c r="AK5" s="53"/>
      <c r="AL5" s="53"/>
      <c r="AM5" s="53"/>
    </row>
    <row r="6" spans="2:39" x14ac:dyDescent="0.3">
      <c r="B6" s="6">
        <v>43682</v>
      </c>
      <c r="C6" s="32">
        <v>1215.3</v>
      </c>
      <c r="D6" s="6">
        <v>43649</v>
      </c>
      <c r="E6" s="175">
        <v>53450</v>
      </c>
      <c r="F6" s="6">
        <v>43649</v>
      </c>
      <c r="G6" s="166">
        <v>5874</v>
      </c>
      <c r="H6" s="161">
        <v>43649</v>
      </c>
      <c r="I6" s="169">
        <v>1.91</v>
      </c>
      <c r="J6" s="161">
        <v>43649</v>
      </c>
      <c r="K6" s="169">
        <v>1.74</v>
      </c>
      <c r="L6" s="161">
        <v>43649</v>
      </c>
      <c r="M6" s="169">
        <v>1.96</v>
      </c>
      <c r="N6" s="161">
        <v>43649</v>
      </c>
      <c r="O6" s="172">
        <v>1.429</v>
      </c>
      <c r="P6" s="161">
        <v>43649</v>
      </c>
      <c r="Q6" s="172">
        <v>1.4590000000000001</v>
      </c>
      <c r="R6" s="161">
        <v>43649</v>
      </c>
      <c r="S6" s="172">
        <v>1.534</v>
      </c>
      <c r="T6" s="6"/>
      <c r="U6" s="175"/>
      <c r="W6" s="53"/>
      <c r="X6" s="53"/>
      <c r="Y6" s="53"/>
      <c r="Z6" s="53"/>
      <c r="AA6" s="53"/>
      <c r="AB6" s="53"/>
      <c r="AC6" s="53"/>
      <c r="AD6" s="53"/>
      <c r="AE6" s="53"/>
      <c r="AF6" s="53"/>
      <c r="AG6" s="53"/>
      <c r="AH6" s="53"/>
      <c r="AI6" s="53"/>
      <c r="AJ6" s="53"/>
      <c r="AK6" s="53"/>
      <c r="AL6" s="53"/>
      <c r="AM6" s="53"/>
    </row>
    <row r="7" spans="2:39" x14ac:dyDescent="0.3">
      <c r="B7" s="6">
        <v>43683</v>
      </c>
      <c r="C7" s="32">
        <v>1215.31</v>
      </c>
      <c r="D7" s="6">
        <v>43650</v>
      </c>
      <c r="E7" s="175">
        <v>53620</v>
      </c>
      <c r="F7" s="6">
        <v>43650</v>
      </c>
      <c r="G7" s="166">
        <v>5900</v>
      </c>
      <c r="H7" s="161">
        <v>43651</v>
      </c>
      <c r="I7" s="169">
        <v>1.98</v>
      </c>
      <c r="J7" s="161">
        <v>43651</v>
      </c>
      <c r="K7" s="169">
        <v>1.84</v>
      </c>
      <c r="L7" s="161">
        <v>43651</v>
      </c>
      <c r="M7" s="169">
        <v>2.04</v>
      </c>
      <c r="N7" s="161">
        <v>43650</v>
      </c>
      <c r="O7" s="172">
        <v>1.4159999999999999</v>
      </c>
      <c r="P7" s="161">
        <v>43650</v>
      </c>
      <c r="Q7" s="172">
        <v>1.4450000000000001</v>
      </c>
      <c r="R7" s="161">
        <v>43650</v>
      </c>
      <c r="S7" s="172">
        <v>1.5229999999999999</v>
      </c>
      <c r="T7" s="6"/>
      <c r="U7" s="175"/>
      <c r="W7" s="53"/>
      <c r="X7" s="53"/>
      <c r="Y7" s="53"/>
      <c r="Z7" s="53"/>
      <c r="AA7" s="53"/>
      <c r="AB7" s="53"/>
      <c r="AC7" s="53"/>
      <c r="AD7" s="53"/>
      <c r="AE7" s="53"/>
      <c r="AF7" s="53"/>
      <c r="AG7" s="53"/>
      <c r="AH7" s="53"/>
      <c r="AI7" s="53"/>
      <c r="AJ7" s="53"/>
      <c r="AK7" s="53"/>
      <c r="AL7" s="53"/>
      <c r="AM7" s="53"/>
    </row>
    <row r="8" spans="2:39" x14ac:dyDescent="0.3">
      <c r="B8" s="6">
        <v>43684</v>
      </c>
      <c r="C8" s="32">
        <v>1214.9000000000001</v>
      </c>
      <c r="D8" s="6">
        <v>43651</v>
      </c>
      <c r="E8" s="175">
        <v>53400</v>
      </c>
      <c r="F8" s="6">
        <v>43651</v>
      </c>
      <c r="G8" s="166">
        <v>5857</v>
      </c>
      <c r="H8" s="161">
        <v>43654</v>
      </c>
      <c r="I8" s="169">
        <v>1.99</v>
      </c>
      <c r="J8" s="161">
        <v>43654</v>
      </c>
      <c r="K8" s="169">
        <v>1.86</v>
      </c>
      <c r="L8" s="161">
        <v>43654</v>
      </c>
      <c r="M8" s="169">
        <v>2.0499999999999998</v>
      </c>
      <c r="N8" s="161">
        <v>43651</v>
      </c>
      <c r="O8" s="172">
        <v>1.423</v>
      </c>
      <c r="P8" s="161">
        <v>43651</v>
      </c>
      <c r="Q8" s="172">
        <v>1.452</v>
      </c>
      <c r="R8" s="161">
        <v>43651</v>
      </c>
      <c r="S8" s="172">
        <v>1.5329999999999999</v>
      </c>
      <c r="T8" s="6"/>
      <c r="U8" s="175"/>
      <c r="W8" s="53"/>
      <c r="X8" s="53"/>
      <c r="Y8" s="53"/>
      <c r="Z8" s="53"/>
      <c r="AA8" s="53"/>
      <c r="AB8" s="53"/>
      <c r="AC8" s="53"/>
      <c r="AD8" s="53"/>
      <c r="AE8" s="53"/>
      <c r="AF8" s="53"/>
      <c r="AG8" s="53"/>
      <c r="AH8" s="53"/>
      <c r="AI8" s="53"/>
      <c r="AJ8" s="53"/>
      <c r="AK8" s="53"/>
      <c r="AL8" s="53"/>
      <c r="AM8" s="53"/>
    </row>
    <row r="9" spans="2:39" x14ac:dyDescent="0.3">
      <c r="B9" s="6">
        <v>43685</v>
      </c>
      <c r="C9" s="32">
        <v>1209.2</v>
      </c>
      <c r="D9" s="6">
        <v>43654</v>
      </c>
      <c r="E9" s="175">
        <v>53070</v>
      </c>
      <c r="F9" s="6">
        <v>43654</v>
      </c>
      <c r="G9" s="166">
        <v>5912</v>
      </c>
      <c r="H9" s="161">
        <v>43655</v>
      </c>
      <c r="I9" s="169">
        <v>2</v>
      </c>
      <c r="J9" s="161">
        <v>43655</v>
      </c>
      <c r="K9" s="169">
        <v>1.88</v>
      </c>
      <c r="L9" s="161">
        <v>43655</v>
      </c>
      <c r="M9" s="169">
        <v>2.0699999999999998</v>
      </c>
      <c r="N9" s="161">
        <v>43654</v>
      </c>
      <c r="O9" s="172">
        <v>1.4219999999999999</v>
      </c>
      <c r="P9" s="161">
        <v>43654</v>
      </c>
      <c r="Q9" s="172">
        <v>1.45</v>
      </c>
      <c r="R9" s="161">
        <v>43654</v>
      </c>
      <c r="S9" s="172">
        <v>1.53</v>
      </c>
      <c r="T9" s="6"/>
      <c r="U9" s="175"/>
      <c r="W9" s="53"/>
      <c r="X9" s="53"/>
      <c r="Y9" s="53"/>
      <c r="Z9" s="53"/>
      <c r="AA9" s="53"/>
      <c r="AB9" s="53"/>
      <c r="AC9" s="53"/>
      <c r="AD9" s="53"/>
      <c r="AE9" s="53"/>
      <c r="AF9" s="53"/>
      <c r="AG9" s="53"/>
      <c r="AH9" s="53"/>
      <c r="AI9" s="53"/>
      <c r="AJ9" s="53"/>
      <c r="AK9" s="53"/>
      <c r="AL9" s="53"/>
      <c r="AM9" s="53"/>
    </row>
    <row r="10" spans="2:39" x14ac:dyDescent="0.3">
      <c r="B10" s="6">
        <v>43686</v>
      </c>
      <c r="C10" s="32">
        <v>1210.5</v>
      </c>
      <c r="D10" s="6">
        <v>43655</v>
      </c>
      <c r="E10" s="175">
        <v>53280</v>
      </c>
      <c r="F10" s="6">
        <v>43655</v>
      </c>
      <c r="G10" s="166">
        <v>5805</v>
      </c>
      <c r="H10" s="161">
        <v>43656</v>
      </c>
      <c r="I10" s="169">
        <v>1.93</v>
      </c>
      <c r="J10" s="161">
        <v>43656</v>
      </c>
      <c r="K10" s="169">
        <v>1.82</v>
      </c>
      <c r="L10" s="161">
        <v>43656</v>
      </c>
      <c r="M10" s="169">
        <v>2.0699999999999998</v>
      </c>
      <c r="N10" s="161">
        <v>43655</v>
      </c>
      <c r="O10" s="172">
        <v>1.4239999999999999</v>
      </c>
      <c r="P10" s="161">
        <v>43655</v>
      </c>
      <c r="Q10" s="172">
        <v>1.454</v>
      </c>
      <c r="R10" s="161">
        <v>43655</v>
      </c>
      <c r="S10" s="172">
        <v>1.538</v>
      </c>
      <c r="T10" s="6"/>
      <c r="U10" s="175"/>
      <c r="W10" s="53"/>
      <c r="X10" s="53"/>
      <c r="Y10" s="53"/>
      <c r="Z10" s="53"/>
      <c r="AA10" s="53"/>
      <c r="AB10" s="53"/>
      <c r="AC10" s="53"/>
      <c r="AD10" s="53"/>
      <c r="AE10" s="53"/>
      <c r="AF10" s="53"/>
      <c r="AG10" s="53"/>
      <c r="AH10" s="53"/>
      <c r="AI10" s="53"/>
      <c r="AJ10" s="53"/>
      <c r="AK10" s="53"/>
      <c r="AL10" s="53"/>
      <c r="AM10" s="53"/>
    </row>
    <row r="11" spans="2:39" x14ac:dyDescent="0.3">
      <c r="B11" s="6">
        <v>43689</v>
      </c>
      <c r="C11" s="32">
        <v>1216.2</v>
      </c>
      <c r="D11" s="6">
        <v>43656</v>
      </c>
      <c r="E11" s="175">
        <v>53050</v>
      </c>
      <c r="F11" s="6">
        <v>43656</v>
      </c>
      <c r="G11" s="166">
        <v>5862.5</v>
      </c>
      <c r="H11" s="161">
        <v>43657</v>
      </c>
      <c r="I11" s="169">
        <v>1.97</v>
      </c>
      <c r="J11" s="161">
        <v>43657</v>
      </c>
      <c r="K11" s="169">
        <v>1.88</v>
      </c>
      <c r="L11" s="161">
        <v>43657</v>
      </c>
      <c r="M11" s="169">
        <v>2.13</v>
      </c>
      <c r="N11" s="161">
        <v>43656</v>
      </c>
      <c r="O11" s="172">
        <v>1.4379999999999999</v>
      </c>
      <c r="P11" s="161">
        <v>43656</v>
      </c>
      <c r="Q11" s="172">
        <v>1.476</v>
      </c>
      <c r="R11" s="161">
        <v>43656</v>
      </c>
      <c r="S11" s="172">
        <v>1.5620000000000001</v>
      </c>
      <c r="T11" s="6"/>
      <c r="U11" s="175"/>
      <c r="W11" s="53"/>
      <c r="X11" s="53"/>
      <c r="Y11" s="53"/>
      <c r="Z11" s="53"/>
      <c r="AA11" s="53"/>
      <c r="AB11" s="53"/>
      <c r="AC11" s="53"/>
      <c r="AD11" s="53"/>
      <c r="AE11" s="53"/>
      <c r="AF11" s="53"/>
      <c r="AG11" s="53"/>
      <c r="AH11" s="53"/>
      <c r="AI11" s="53"/>
      <c r="AJ11" s="53"/>
      <c r="AK11" s="53"/>
      <c r="AL11" s="53"/>
      <c r="AM11" s="53"/>
    </row>
    <row r="12" spans="2:39" x14ac:dyDescent="0.3">
      <c r="B12" s="6">
        <v>43690</v>
      </c>
      <c r="C12" s="32">
        <v>1222.2</v>
      </c>
      <c r="D12" s="6">
        <v>43657</v>
      </c>
      <c r="E12" s="175">
        <v>53690</v>
      </c>
      <c r="F12" s="6">
        <v>43657</v>
      </c>
      <c r="G12" s="166">
        <v>5925</v>
      </c>
      <c r="H12" s="161">
        <v>43658</v>
      </c>
      <c r="I12" s="169">
        <v>1.96</v>
      </c>
      <c r="J12" s="161">
        <v>43658</v>
      </c>
      <c r="K12" s="169">
        <v>1.86</v>
      </c>
      <c r="L12" s="161">
        <v>43658</v>
      </c>
      <c r="M12" s="169">
        <v>2.12</v>
      </c>
      <c r="N12" s="161">
        <v>43657</v>
      </c>
      <c r="O12" s="172">
        <v>1.419</v>
      </c>
      <c r="P12" s="161">
        <v>43657</v>
      </c>
      <c r="Q12" s="172">
        <v>1.46</v>
      </c>
      <c r="R12" s="161">
        <v>43657</v>
      </c>
      <c r="S12" s="172">
        <v>1.5469999999999999</v>
      </c>
      <c r="T12" s="6"/>
      <c r="U12" s="175"/>
      <c r="W12" s="53"/>
      <c r="X12" s="53"/>
      <c r="Y12" s="53"/>
      <c r="Z12" s="53"/>
      <c r="AA12" s="53"/>
      <c r="AB12" s="53"/>
      <c r="AC12" s="53"/>
      <c r="AD12" s="53"/>
      <c r="AE12" s="53"/>
      <c r="AF12" s="53"/>
      <c r="AG12" s="53"/>
      <c r="AH12" s="53"/>
      <c r="AI12" s="53"/>
      <c r="AJ12" s="53"/>
      <c r="AK12" s="53"/>
      <c r="AL12" s="53"/>
      <c r="AM12" s="53"/>
    </row>
    <row r="13" spans="2:39" x14ac:dyDescent="0.3">
      <c r="B13" s="6">
        <v>43691</v>
      </c>
      <c r="C13" s="32">
        <v>1212.7</v>
      </c>
      <c r="D13" s="6">
        <v>43658</v>
      </c>
      <c r="E13" s="175">
        <v>53690</v>
      </c>
      <c r="F13" s="6">
        <v>43658</v>
      </c>
      <c r="G13" s="166">
        <v>5950</v>
      </c>
      <c r="H13" s="161">
        <v>43661</v>
      </c>
      <c r="I13" s="169">
        <v>1.95</v>
      </c>
      <c r="J13" s="161">
        <v>43661</v>
      </c>
      <c r="K13" s="169">
        <v>1.84</v>
      </c>
      <c r="L13" s="161">
        <v>43661</v>
      </c>
      <c r="M13" s="169">
        <v>2.09</v>
      </c>
      <c r="N13" s="161">
        <v>43658</v>
      </c>
      <c r="O13" s="172">
        <v>1.4239999999999999</v>
      </c>
      <c r="P13" s="161">
        <v>43658</v>
      </c>
      <c r="Q13" s="172">
        <v>1.4750000000000001</v>
      </c>
      <c r="R13" s="161">
        <v>43658</v>
      </c>
      <c r="S13" s="172">
        <v>1.569</v>
      </c>
      <c r="T13" s="6"/>
      <c r="U13" s="175"/>
      <c r="W13" s="53"/>
      <c r="X13" s="53"/>
      <c r="Y13" s="53"/>
      <c r="Z13" s="53"/>
      <c r="AA13" s="53"/>
      <c r="AB13" s="53"/>
      <c r="AC13" s="53"/>
      <c r="AD13" s="53"/>
      <c r="AE13" s="53"/>
      <c r="AF13" s="53"/>
      <c r="AG13" s="53"/>
      <c r="AH13" s="53"/>
      <c r="AI13" s="53"/>
      <c r="AJ13" s="53"/>
      <c r="AK13" s="53"/>
      <c r="AL13" s="53"/>
      <c r="AM13" s="53"/>
    </row>
    <row r="14" spans="2:39" x14ac:dyDescent="0.3">
      <c r="B14" s="6">
        <v>43693</v>
      </c>
      <c r="C14" s="32">
        <v>1210.8</v>
      </c>
      <c r="D14" s="6">
        <v>43661</v>
      </c>
      <c r="E14" s="175">
        <v>53650</v>
      </c>
      <c r="F14" s="6">
        <v>43661</v>
      </c>
      <c r="G14" s="166">
        <v>5997.5</v>
      </c>
      <c r="H14" s="161">
        <v>43662</v>
      </c>
      <c r="I14" s="169">
        <v>2</v>
      </c>
      <c r="J14" s="161">
        <v>43662</v>
      </c>
      <c r="K14" s="169">
        <v>1.88</v>
      </c>
      <c r="L14" s="161">
        <v>43662</v>
      </c>
      <c r="M14" s="169">
        <v>2.13</v>
      </c>
      <c r="N14" s="161">
        <v>43661</v>
      </c>
      <c r="O14" s="172">
        <v>1.4339999999999999</v>
      </c>
      <c r="P14" s="161">
        <v>43661</v>
      </c>
      <c r="Q14" s="172">
        <v>1.4870000000000001</v>
      </c>
      <c r="R14" s="161">
        <v>43661</v>
      </c>
      <c r="S14" s="172">
        <v>1.5820000000000001</v>
      </c>
      <c r="T14" s="6"/>
      <c r="U14" s="175"/>
      <c r="W14" s="53"/>
      <c r="X14" s="53"/>
      <c r="Y14" s="53"/>
      <c r="Z14" s="53"/>
      <c r="AA14" s="53"/>
      <c r="AB14" s="53"/>
      <c r="AC14" s="53"/>
      <c r="AD14" s="53"/>
      <c r="AE14" s="53"/>
      <c r="AF14" s="53"/>
      <c r="AG14" s="53"/>
      <c r="AH14" s="53"/>
      <c r="AI14" s="53"/>
      <c r="AJ14" s="53"/>
      <c r="AK14" s="53"/>
      <c r="AL14" s="53"/>
      <c r="AM14" s="53"/>
    </row>
    <row r="15" spans="2:39" x14ac:dyDescent="0.3">
      <c r="B15" s="6">
        <v>43696</v>
      </c>
      <c r="C15" s="32">
        <v>1211</v>
      </c>
      <c r="D15" s="6">
        <v>43662</v>
      </c>
      <c r="E15" s="175">
        <v>53750</v>
      </c>
      <c r="F15" s="6">
        <v>43662</v>
      </c>
      <c r="G15" s="166">
        <v>5959</v>
      </c>
      <c r="H15" s="161">
        <v>43663</v>
      </c>
      <c r="I15" s="169">
        <v>1.95</v>
      </c>
      <c r="J15" s="161">
        <v>43663</v>
      </c>
      <c r="K15" s="169">
        <v>1.83</v>
      </c>
      <c r="L15" s="161">
        <v>43663</v>
      </c>
      <c r="M15" s="169">
        <v>2.06</v>
      </c>
      <c r="N15" s="161">
        <v>43662</v>
      </c>
      <c r="O15" s="172">
        <v>1.431</v>
      </c>
      <c r="P15" s="161">
        <v>43662</v>
      </c>
      <c r="Q15" s="172">
        <v>1.4830000000000001</v>
      </c>
      <c r="R15" s="161">
        <v>43662</v>
      </c>
      <c r="S15" s="172">
        <v>1.573</v>
      </c>
      <c r="T15" s="6"/>
      <c r="U15" s="175"/>
      <c r="W15" s="53"/>
      <c r="X15" s="53"/>
      <c r="Y15" s="53"/>
      <c r="Z15" s="53"/>
      <c r="AA15" s="53"/>
      <c r="AB15" s="53"/>
      <c r="AC15" s="53"/>
      <c r="AD15" s="53"/>
      <c r="AE15" s="53"/>
      <c r="AF15" s="53"/>
      <c r="AG15" s="53"/>
      <c r="AH15" s="53"/>
      <c r="AI15" s="53"/>
      <c r="AJ15" s="53"/>
      <c r="AK15" s="53"/>
      <c r="AL15" s="53"/>
      <c r="AM15" s="53"/>
    </row>
    <row r="16" spans="2:39" x14ac:dyDescent="0.3">
      <c r="B16" s="6">
        <v>43697</v>
      </c>
      <c r="C16" s="32">
        <v>1208.3</v>
      </c>
      <c r="D16" s="6">
        <v>43663</v>
      </c>
      <c r="E16" s="175">
        <v>53580</v>
      </c>
      <c r="F16" s="6">
        <v>43663</v>
      </c>
      <c r="G16" s="166">
        <v>5922</v>
      </c>
      <c r="H16" s="161">
        <v>43664</v>
      </c>
      <c r="I16" s="169">
        <v>1.9</v>
      </c>
      <c r="J16" s="161">
        <v>43664</v>
      </c>
      <c r="K16" s="169">
        <v>1.78</v>
      </c>
      <c r="L16" s="161">
        <v>43664</v>
      </c>
      <c r="M16" s="169">
        <v>2.04</v>
      </c>
      <c r="N16" s="161">
        <v>43663</v>
      </c>
      <c r="O16" s="172">
        <v>1.399</v>
      </c>
      <c r="P16" s="161">
        <v>43663</v>
      </c>
      <c r="Q16" s="172">
        <v>1.454</v>
      </c>
      <c r="R16" s="161">
        <v>43663</v>
      </c>
      <c r="S16" s="172">
        <v>1.546</v>
      </c>
      <c r="T16" s="6"/>
      <c r="U16" s="175"/>
      <c r="W16" s="53"/>
      <c r="X16" s="53"/>
      <c r="Y16" s="53"/>
      <c r="Z16" s="53"/>
      <c r="AA16" s="53"/>
      <c r="AB16" s="53"/>
      <c r="AC16" s="53"/>
      <c r="AD16" s="53"/>
      <c r="AE16" s="53"/>
      <c r="AF16" s="53"/>
      <c r="AG16" s="53"/>
      <c r="AH16" s="53"/>
      <c r="AI16" s="53"/>
      <c r="AJ16" s="53"/>
      <c r="AK16" s="53"/>
      <c r="AL16" s="53"/>
      <c r="AM16" s="53"/>
    </row>
    <row r="17" spans="2:39" x14ac:dyDescent="0.3">
      <c r="B17" s="6">
        <v>43698</v>
      </c>
      <c r="C17" s="32">
        <v>1202.5</v>
      </c>
      <c r="D17" s="6">
        <v>43664</v>
      </c>
      <c r="E17" s="175">
        <v>54110</v>
      </c>
      <c r="F17" s="6">
        <v>43664</v>
      </c>
      <c r="G17" s="166">
        <v>5948</v>
      </c>
      <c r="H17" s="161">
        <v>43665</v>
      </c>
      <c r="I17" s="169">
        <v>1.94</v>
      </c>
      <c r="J17" s="161">
        <v>43665</v>
      </c>
      <c r="K17" s="169">
        <v>1.8</v>
      </c>
      <c r="L17" s="161">
        <v>43665</v>
      </c>
      <c r="M17" s="169">
        <v>2.0499999999999998</v>
      </c>
      <c r="N17" s="161">
        <v>43664</v>
      </c>
      <c r="O17" s="172">
        <v>1.345</v>
      </c>
      <c r="P17" s="161">
        <v>43664</v>
      </c>
      <c r="Q17" s="172">
        <v>1.383</v>
      </c>
      <c r="R17" s="161">
        <v>43664</v>
      </c>
      <c r="S17" s="172">
        <v>1.472</v>
      </c>
      <c r="T17" s="6"/>
      <c r="U17" s="175"/>
      <c r="W17" s="53"/>
      <c r="X17" s="53"/>
      <c r="Y17" s="53"/>
      <c r="Z17" s="53"/>
      <c r="AA17" s="53"/>
      <c r="AB17" s="53"/>
      <c r="AC17" s="53"/>
      <c r="AD17" s="53"/>
      <c r="AE17" s="53"/>
      <c r="AF17" s="53"/>
      <c r="AG17" s="53"/>
      <c r="AH17" s="53"/>
      <c r="AI17" s="53"/>
      <c r="AJ17" s="53"/>
      <c r="AK17" s="53"/>
      <c r="AL17" s="53"/>
      <c r="AM17" s="53"/>
    </row>
    <row r="18" spans="2:39" x14ac:dyDescent="0.3">
      <c r="B18" s="6">
        <v>43699</v>
      </c>
      <c r="C18" s="32">
        <v>1207.4000000000001</v>
      </c>
      <c r="D18" s="6">
        <v>43665</v>
      </c>
      <c r="E18" s="175">
        <v>54600</v>
      </c>
      <c r="F18" s="6">
        <v>43665</v>
      </c>
      <c r="G18" s="166">
        <v>6066</v>
      </c>
      <c r="H18" s="161">
        <v>43668</v>
      </c>
      <c r="I18" s="169">
        <v>1.95</v>
      </c>
      <c r="J18" s="161">
        <v>43668</v>
      </c>
      <c r="K18" s="169">
        <v>1.8</v>
      </c>
      <c r="L18" s="161">
        <v>43668</v>
      </c>
      <c r="M18" s="169">
        <v>2.0499999999999998</v>
      </c>
      <c r="N18" s="161">
        <v>43665</v>
      </c>
      <c r="O18" s="172">
        <v>1.327</v>
      </c>
      <c r="P18" s="161">
        <v>43665</v>
      </c>
      <c r="Q18" s="172">
        <v>1.363</v>
      </c>
      <c r="R18" s="161">
        <v>43665</v>
      </c>
      <c r="S18" s="172">
        <v>1.456</v>
      </c>
      <c r="T18" s="6"/>
      <c r="U18" s="175"/>
      <c r="W18" s="53"/>
      <c r="X18" s="53"/>
      <c r="Y18" s="53"/>
      <c r="Z18" s="53"/>
      <c r="AA18" s="53"/>
      <c r="AB18" s="53"/>
      <c r="AC18" s="53"/>
      <c r="AD18" s="53"/>
      <c r="AE18" s="53"/>
      <c r="AF18" s="53"/>
      <c r="AG18" s="53"/>
      <c r="AH18" s="53"/>
      <c r="AI18" s="53"/>
      <c r="AJ18" s="53"/>
      <c r="AK18" s="53"/>
      <c r="AL18" s="53"/>
      <c r="AM18" s="53"/>
    </row>
    <row r="19" spans="2:39" x14ac:dyDescent="0.3">
      <c r="B19" s="6">
        <v>43700</v>
      </c>
      <c r="C19" s="32">
        <v>1210.5999999999999</v>
      </c>
      <c r="D19" s="6">
        <v>43668</v>
      </c>
      <c r="E19" s="175">
        <v>54240</v>
      </c>
      <c r="F19" s="6">
        <v>43668</v>
      </c>
      <c r="G19" s="166">
        <v>6007.5</v>
      </c>
      <c r="H19" s="161">
        <v>43669</v>
      </c>
      <c r="I19" s="169">
        <v>1.97</v>
      </c>
      <c r="J19" s="161">
        <v>43669</v>
      </c>
      <c r="K19" s="169">
        <v>1.83</v>
      </c>
      <c r="L19" s="161">
        <v>43669</v>
      </c>
      <c r="M19" s="169">
        <v>2.08</v>
      </c>
      <c r="N19" s="161">
        <v>43668</v>
      </c>
      <c r="O19" s="172">
        <v>1.333</v>
      </c>
      <c r="P19" s="161">
        <v>43668</v>
      </c>
      <c r="Q19" s="172">
        <v>1.3759999999999999</v>
      </c>
      <c r="R19" s="161">
        <v>43668</v>
      </c>
      <c r="S19" s="172">
        <v>1.4650000000000001</v>
      </c>
      <c r="T19" s="6"/>
      <c r="U19" s="175"/>
      <c r="W19" s="53"/>
      <c r="X19" s="53"/>
      <c r="Y19" s="53"/>
      <c r="Z19" s="53"/>
      <c r="AA19" s="53"/>
      <c r="AB19" s="53"/>
      <c r="AC19" s="53"/>
      <c r="AD19" s="53"/>
      <c r="AE19" s="53"/>
      <c r="AF19" s="53"/>
      <c r="AG19" s="53"/>
      <c r="AH19" s="53"/>
      <c r="AI19" s="53"/>
      <c r="AJ19" s="53"/>
      <c r="AK19" s="53"/>
      <c r="AL19" s="53"/>
      <c r="AM19" s="53"/>
    </row>
    <row r="20" spans="2:39" x14ac:dyDescent="0.3">
      <c r="B20" s="6">
        <v>43703</v>
      </c>
      <c r="C20" s="32">
        <v>1217.8</v>
      </c>
      <c r="D20" s="6">
        <v>43669</v>
      </c>
      <c r="E20" s="175">
        <v>54220</v>
      </c>
      <c r="F20" s="6">
        <v>43669</v>
      </c>
      <c r="G20" s="166">
        <v>5968.5</v>
      </c>
      <c r="H20" s="161">
        <v>43670</v>
      </c>
      <c r="I20" s="169">
        <v>1.98</v>
      </c>
      <c r="J20" s="161">
        <v>43670</v>
      </c>
      <c r="K20" s="169">
        <v>1.82</v>
      </c>
      <c r="L20" s="161">
        <v>43670</v>
      </c>
      <c r="M20" s="169">
        <v>2.0499999999999998</v>
      </c>
      <c r="N20" s="161">
        <v>43669</v>
      </c>
      <c r="O20" s="172">
        <v>1.339</v>
      </c>
      <c r="P20" s="161">
        <v>43669</v>
      </c>
      <c r="Q20" s="172">
        <v>1.383</v>
      </c>
      <c r="R20" s="161">
        <v>43669</v>
      </c>
      <c r="S20" s="172">
        <v>1.472</v>
      </c>
      <c r="T20" s="6"/>
      <c r="U20" s="175"/>
      <c r="W20" s="53"/>
      <c r="X20" s="53"/>
      <c r="Y20" s="53"/>
      <c r="Z20" s="53"/>
      <c r="AA20" s="53"/>
      <c r="AB20" s="53"/>
      <c r="AC20" s="53"/>
      <c r="AD20" s="53"/>
      <c r="AE20" s="53"/>
      <c r="AF20" s="53"/>
      <c r="AG20" s="53"/>
      <c r="AH20" s="53"/>
      <c r="AI20" s="53"/>
      <c r="AJ20" s="53"/>
      <c r="AK20" s="53"/>
      <c r="AL20" s="53"/>
      <c r="AM20" s="53"/>
    </row>
    <row r="21" spans="2:39" x14ac:dyDescent="0.3">
      <c r="B21" s="6">
        <v>43704</v>
      </c>
      <c r="C21" s="32">
        <v>1211.2</v>
      </c>
      <c r="D21" s="6">
        <v>43670</v>
      </c>
      <c r="E21" s="175">
        <v>53920</v>
      </c>
      <c r="F21" s="6">
        <v>43670</v>
      </c>
      <c r="G21" s="166">
        <v>5980</v>
      </c>
      <c r="H21" s="161">
        <v>43671</v>
      </c>
      <c r="I21" s="169">
        <v>1.99</v>
      </c>
      <c r="J21" s="161">
        <v>43671</v>
      </c>
      <c r="K21" s="169">
        <v>1.85</v>
      </c>
      <c r="L21" s="161">
        <v>43671</v>
      </c>
      <c r="M21" s="169">
        <v>2.08</v>
      </c>
      <c r="N21" s="161">
        <v>43670</v>
      </c>
      <c r="O21" s="172">
        <v>1.321</v>
      </c>
      <c r="P21" s="161">
        <v>43670</v>
      </c>
      <c r="Q21" s="172">
        <v>1.37</v>
      </c>
      <c r="R21" s="161">
        <v>43670</v>
      </c>
      <c r="S21" s="172">
        <v>1.4650000000000001</v>
      </c>
      <c r="T21" s="6"/>
      <c r="U21" s="175"/>
      <c r="W21" s="53"/>
      <c r="X21" s="53"/>
      <c r="Y21" s="53"/>
      <c r="Z21" s="53"/>
      <c r="AA21" s="53"/>
      <c r="AB21" s="53"/>
      <c r="AC21" s="53"/>
      <c r="AD21" s="53"/>
      <c r="AE21" s="53"/>
      <c r="AF21" s="53"/>
      <c r="AG21" s="53"/>
      <c r="AH21" s="53"/>
      <c r="AI21" s="53"/>
      <c r="AJ21" s="53"/>
      <c r="AK21" s="53"/>
      <c r="AL21" s="53"/>
      <c r="AM21" s="53"/>
    </row>
    <row r="22" spans="2:39" x14ac:dyDescent="0.3">
      <c r="B22" s="6">
        <v>43705</v>
      </c>
      <c r="C22" s="32">
        <v>1213.9000000000001</v>
      </c>
      <c r="D22" s="6">
        <v>43671</v>
      </c>
      <c r="E22" s="175">
        <v>54140</v>
      </c>
      <c r="F22" s="6">
        <v>43671</v>
      </c>
      <c r="G22" s="166">
        <v>6010</v>
      </c>
      <c r="H22" s="161">
        <v>43672</v>
      </c>
      <c r="I22" s="169">
        <v>2</v>
      </c>
      <c r="J22" s="161">
        <v>43672</v>
      </c>
      <c r="K22" s="169">
        <v>1.85</v>
      </c>
      <c r="L22" s="161">
        <v>43672</v>
      </c>
      <c r="M22" s="169">
        <v>2.08</v>
      </c>
      <c r="N22" s="161">
        <v>43671</v>
      </c>
      <c r="O22" s="172">
        <v>1.302</v>
      </c>
      <c r="P22" s="161">
        <v>43671</v>
      </c>
      <c r="Q22" s="172">
        <v>1.343</v>
      </c>
      <c r="R22" s="161">
        <v>43671</v>
      </c>
      <c r="S22" s="172">
        <v>1.431</v>
      </c>
      <c r="T22" s="6"/>
      <c r="U22" s="175"/>
      <c r="W22" s="53"/>
      <c r="X22" s="53"/>
      <c r="Y22" s="53"/>
      <c r="Z22" s="53"/>
      <c r="AA22" s="53"/>
      <c r="AB22" s="53"/>
      <c r="AC22" s="53"/>
      <c r="AD22" s="53"/>
      <c r="AE22" s="53"/>
      <c r="AF22" s="53"/>
      <c r="AG22" s="53"/>
      <c r="AH22" s="53"/>
      <c r="AI22" s="53"/>
      <c r="AJ22" s="53"/>
      <c r="AK22" s="53"/>
      <c r="AL22" s="53"/>
      <c r="AM22" s="53"/>
    </row>
    <row r="23" spans="2:39" x14ac:dyDescent="0.3">
      <c r="B23" s="6">
        <v>43706</v>
      </c>
      <c r="C23" s="32">
        <v>1216.4000000000001</v>
      </c>
      <c r="D23" s="6">
        <v>43672</v>
      </c>
      <c r="E23" s="175">
        <v>54080</v>
      </c>
      <c r="F23" s="6">
        <v>43672</v>
      </c>
      <c r="G23" s="166">
        <v>5945</v>
      </c>
      <c r="H23" s="161">
        <v>43675</v>
      </c>
      <c r="I23" s="169">
        <v>1.98</v>
      </c>
      <c r="J23" s="161">
        <v>43675</v>
      </c>
      <c r="K23" s="169">
        <v>1.84</v>
      </c>
      <c r="L23" s="161">
        <v>43675</v>
      </c>
      <c r="M23" s="169">
        <v>2.06</v>
      </c>
      <c r="N23" s="161">
        <v>43672</v>
      </c>
      <c r="O23" s="172">
        <v>1.3080000000000001</v>
      </c>
      <c r="P23" s="161">
        <v>43672</v>
      </c>
      <c r="Q23" s="172">
        <v>1.3460000000000001</v>
      </c>
      <c r="R23" s="161">
        <v>43672</v>
      </c>
      <c r="S23" s="172">
        <v>1.4259999999999999</v>
      </c>
      <c r="T23" s="6"/>
      <c r="U23" s="175"/>
      <c r="W23" s="53"/>
      <c r="X23" s="53"/>
      <c r="Y23" s="53"/>
      <c r="Z23" s="53"/>
      <c r="AA23" s="53"/>
      <c r="AB23" s="53"/>
      <c r="AC23" s="53"/>
      <c r="AD23" s="53"/>
      <c r="AE23" s="53"/>
      <c r="AF23" s="53"/>
      <c r="AG23" s="53"/>
      <c r="AH23" s="53"/>
      <c r="AI23" s="53"/>
      <c r="AJ23" s="53"/>
      <c r="AK23" s="53"/>
      <c r="AL23" s="53"/>
      <c r="AM23" s="53"/>
    </row>
    <row r="24" spans="2:39" x14ac:dyDescent="0.3">
      <c r="B24" s="6">
        <v>43707</v>
      </c>
      <c r="C24" s="32">
        <v>1211.2</v>
      </c>
      <c r="D24" s="6">
        <v>43675</v>
      </c>
      <c r="E24" s="175">
        <v>54280</v>
      </c>
      <c r="F24" s="6">
        <v>43675</v>
      </c>
      <c r="G24" s="166">
        <v>5949.5</v>
      </c>
      <c r="H24" s="161">
        <v>43676</v>
      </c>
      <c r="I24" s="169">
        <v>1.97</v>
      </c>
      <c r="J24" s="161">
        <v>43676</v>
      </c>
      <c r="K24" s="169">
        <v>1.84</v>
      </c>
      <c r="L24" s="161">
        <v>43676</v>
      </c>
      <c r="M24" s="169">
        <v>2.06</v>
      </c>
      <c r="N24" s="161">
        <v>43675</v>
      </c>
      <c r="O24" s="172">
        <v>1.306</v>
      </c>
      <c r="P24" s="161">
        <v>43675</v>
      </c>
      <c r="Q24" s="172">
        <v>1.34</v>
      </c>
      <c r="R24" s="161">
        <v>43675</v>
      </c>
      <c r="S24" s="172">
        <v>1.4119999999999999</v>
      </c>
      <c r="T24" s="6"/>
      <c r="U24" s="175"/>
      <c r="W24" s="53"/>
      <c r="X24" s="53"/>
      <c r="Y24" s="53"/>
      <c r="Z24" s="53"/>
      <c r="AA24" s="53"/>
      <c r="AB24" s="53"/>
      <c r="AC24" s="53"/>
      <c r="AD24" s="53"/>
      <c r="AE24" s="53"/>
      <c r="AF24" s="53"/>
      <c r="AG24" s="53"/>
      <c r="AH24" s="53"/>
      <c r="AI24" s="53"/>
      <c r="AJ24" s="53"/>
      <c r="AK24" s="53"/>
      <c r="AL24" s="53"/>
      <c r="AM24" s="53"/>
    </row>
    <row r="25" spans="2:39" x14ac:dyDescent="0.3">
      <c r="B25" s="6">
        <v>43710</v>
      </c>
      <c r="C25" s="32">
        <v>1210.8</v>
      </c>
      <c r="D25" s="6">
        <v>43676</v>
      </c>
      <c r="E25" s="175">
        <v>54380</v>
      </c>
      <c r="F25" s="6">
        <v>43676</v>
      </c>
      <c r="G25" s="166">
        <v>5943</v>
      </c>
      <c r="H25" s="161">
        <v>43677</v>
      </c>
      <c r="I25" s="169">
        <v>2</v>
      </c>
      <c r="J25" s="161">
        <v>43677</v>
      </c>
      <c r="K25" s="169">
        <v>1.84</v>
      </c>
      <c r="L25" s="161">
        <v>43677</v>
      </c>
      <c r="M25" s="169">
        <v>2.02</v>
      </c>
      <c r="N25" s="161">
        <v>43676</v>
      </c>
      <c r="O25" s="172">
        <v>1.3009999999999999</v>
      </c>
      <c r="P25" s="161">
        <v>43676</v>
      </c>
      <c r="Q25" s="172">
        <v>1.3380000000000001</v>
      </c>
      <c r="R25" s="161">
        <v>43676</v>
      </c>
      <c r="S25" s="172">
        <v>1.409</v>
      </c>
      <c r="T25" s="6"/>
      <c r="U25" s="175"/>
      <c r="W25" s="53"/>
      <c r="X25" s="53"/>
      <c r="Y25" s="53"/>
      <c r="Z25" s="53"/>
      <c r="AA25" s="53"/>
      <c r="AB25" s="53"/>
      <c r="AC25" s="53"/>
      <c r="AD25" s="53"/>
      <c r="AE25" s="53"/>
      <c r="AF25" s="53"/>
      <c r="AG25" s="53"/>
      <c r="AH25" s="53"/>
      <c r="AI25" s="53"/>
      <c r="AJ25" s="53"/>
      <c r="AK25" s="53"/>
      <c r="AL25" s="53"/>
      <c r="AM25" s="53"/>
    </row>
    <row r="26" spans="2:39" x14ac:dyDescent="0.3">
      <c r="B26" s="6">
        <v>43711</v>
      </c>
      <c r="C26" s="32">
        <v>1215.5999999999999</v>
      </c>
      <c r="D26" s="6">
        <v>43677</v>
      </c>
      <c r="E26" s="175">
        <v>54500</v>
      </c>
      <c r="F26" s="6">
        <v>43677</v>
      </c>
      <c r="G26" s="166">
        <v>5926</v>
      </c>
      <c r="H26" s="161">
        <v>43678</v>
      </c>
      <c r="I26" s="169">
        <v>1.88</v>
      </c>
      <c r="J26" s="161">
        <v>43678</v>
      </c>
      <c r="K26" s="169">
        <v>1.68</v>
      </c>
      <c r="L26" s="161">
        <v>43678</v>
      </c>
      <c r="M26" s="169">
        <v>1.9</v>
      </c>
      <c r="N26" s="161">
        <v>43677</v>
      </c>
      <c r="O26" s="172">
        <v>1.292</v>
      </c>
      <c r="P26" s="161">
        <v>43677</v>
      </c>
      <c r="Q26" s="172">
        <v>1.323</v>
      </c>
      <c r="R26" s="161">
        <v>43677</v>
      </c>
      <c r="S26" s="172">
        <v>1.39</v>
      </c>
      <c r="T26" s="6"/>
      <c r="U26" s="175"/>
      <c r="W26" s="53"/>
      <c r="X26" s="53"/>
      <c r="Y26" s="53"/>
      <c r="Z26" s="53"/>
      <c r="AA26" s="53"/>
      <c r="AB26" s="53"/>
      <c r="AC26" s="53"/>
      <c r="AD26" s="53"/>
      <c r="AE26" s="53"/>
      <c r="AF26" s="53"/>
      <c r="AG26" s="53"/>
      <c r="AH26" s="53"/>
      <c r="AI26" s="53"/>
      <c r="AJ26" s="53"/>
      <c r="AK26" s="53"/>
      <c r="AL26" s="53"/>
      <c r="AM26" s="53"/>
    </row>
    <row r="27" spans="2:39" x14ac:dyDescent="0.3">
      <c r="B27" s="6">
        <v>43712</v>
      </c>
      <c r="C27" s="32">
        <v>1208.2</v>
      </c>
      <c r="D27" s="6">
        <v>43678</v>
      </c>
      <c r="E27" s="175">
        <v>54500</v>
      </c>
      <c r="F27" s="6">
        <v>43678</v>
      </c>
      <c r="G27" s="166">
        <v>5876</v>
      </c>
      <c r="H27" s="161">
        <v>43679</v>
      </c>
      <c r="I27" s="169">
        <v>1.85</v>
      </c>
      <c r="J27" s="161">
        <v>43679</v>
      </c>
      <c r="K27" s="169">
        <v>1.66</v>
      </c>
      <c r="L27" s="161">
        <v>43679</v>
      </c>
      <c r="M27" s="169">
        <v>1.86</v>
      </c>
      <c r="N27" s="161">
        <v>43678</v>
      </c>
      <c r="O27" s="172">
        <v>1.3089999999999999</v>
      </c>
      <c r="P27" s="161">
        <v>43678</v>
      </c>
      <c r="Q27" s="172">
        <v>1.3460000000000001</v>
      </c>
      <c r="R27" s="161">
        <v>43678</v>
      </c>
      <c r="S27" s="172">
        <v>1.41</v>
      </c>
      <c r="T27" s="6"/>
      <c r="U27" s="175"/>
      <c r="W27" s="53"/>
      <c r="X27" s="53"/>
      <c r="Y27" s="53"/>
      <c r="Z27" s="53"/>
      <c r="AA27" s="53"/>
      <c r="AB27" s="53"/>
      <c r="AC27" s="53"/>
      <c r="AD27" s="53"/>
      <c r="AE27" s="53"/>
      <c r="AF27" s="53"/>
      <c r="AG27" s="53"/>
      <c r="AH27" s="53"/>
      <c r="AI27" s="53"/>
      <c r="AJ27" s="53"/>
      <c r="AK27" s="53"/>
      <c r="AL27" s="53"/>
      <c r="AM27" s="53"/>
    </row>
    <row r="28" spans="2:39" x14ac:dyDescent="0.3">
      <c r="B28" s="6">
        <v>43713</v>
      </c>
      <c r="C28" s="32">
        <v>1200.2</v>
      </c>
      <c r="D28" s="6">
        <v>43679</v>
      </c>
      <c r="E28" s="175">
        <v>55220</v>
      </c>
      <c r="F28" s="6">
        <v>43679</v>
      </c>
      <c r="G28" s="166">
        <v>5769</v>
      </c>
      <c r="H28" s="161">
        <v>43682</v>
      </c>
      <c r="I28" s="169">
        <v>1.78</v>
      </c>
      <c r="J28" s="161">
        <v>43682</v>
      </c>
      <c r="K28" s="169">
        <v>1.55</v>
      </c>
      <c r="L28" s="161">
        <v>43682</v>
      </c>
      <c r="M28" s="169">
        <v>1.75</v>
      </c>
      <c r="N28" s="161">
        <v>43679</v>
      </c>
      <c r="O28" s="172">
        <v>1.2529999999999999</v>
      </c>
      <c r="P28" s="161">
        <v>43679</v>
      </c>
      <c r="Q28" s="172">
        <v>1.28</v>
      </c>
      <c r="R28" s="161">
        <v>43679</v>
      </c>
      <c r="S28" s="172">
        <v>1.33</v>
      </c>
      <c r="T28" s="6"/>
      <c r="U28" s="175"/>
      <c r="W28" s="53"/>
      <c r="X28" s="53"/>
      <c r="Y28" s="53"/>
      <c r="Z28" s="53"/>
      <c r="AA28" s="53"/>
      <c r="AB28" s="53"/>
      <c r="AC28" s="53"/>
      <c r="AD28" s="53"/>
      <c r="AE28" s="53"/>
      <c r="AF28" s="53"/>
      <c r="AG28" s="53"/>
      <c r="AH28" s="53"/>
      <c r="AI28" s="53"/>
      <c r="AJ28" s="53"/>
      <c r="AK28" s="53"/>
      <c r="AL28" s="53"/>
      <c r="AM28" s="53"/>
    </row>
    <row r="29" spans="2:39" x14ac:dyDescent="0.3">
      <c r="B29" s="6">
        <v>43714</v>
      </c>
      <c r="C29" s="32">
        <v>1196.9000000000001</v>
      </c>
      <c r="D29" s="6">
        <v>43682</v>
      </c>
      <c r="E29" s="175">
        <v>55820</v>
      </c>
      <c r="F29" s="6">
        <v>43682</v>
      </c>
      <c r="G29" s="166">
        <v>5647</v>
      </c>
      <c r="H29" s="161">
        <v>43683</v>
      </c>
      <c r="I29" s="169">
        <v>1.8</v>
      </c>
      <c r="J29" s="161">
        <v>43683</v>
      </c>
      <c r="K29" s="169">
        <v>1.53</v>
      </c>
      <c r="L29" s="161">
        <v>43683</v>
      </c>
      <c r="M29" s="169">
        <v>1.73</v>
      </c>
      <c r="N29" s="161">
        <v>43682</v>
      </c>
      <c r="O29" s="172">
        <v>1.1719999999999999</v>
      </c>
      <c r="P29" s="161">
        <v>43682</v>
      </c>
      <c r="Q29" s="172">
        <v>1.194</v>
      </c>
      <c r="R29" s="161">
        <v>43682</v>
      </c>
      <c r="S29" s="172">
        <v>1.2529999999999999</v>
      </c>
      <c r="T29" s="6"/>
      <c r="U29" s="175"/>
      <c r="W29" s="53"/>
      <c r="X29" s="53"/>
      <c r="Y29" s="53"/>
      <c r="Z29" s="53"/>
      <c r="AA29" s="53"/>
      <c r="AB29" s="53"/>
      <c r="AC29" s="53"/>
      <c r="AD29" s="53"/>
      <c r="AE29" s="53"/>
      <c r="AF29" s="53"/>
      <c r="AG29" s="53"/>
      <c r="AH29" s="53"/>
      <c r="AI29" s="53"/>
      <c r="AJ29" s="53"/>
      <c r="AK29" s="53"/>
      <c r="AL29" s="53"/>
      <c r="AM29" s="53"/>
    </row>
    <row r="30" spans="2:39" x14ac:dyDescent="0.3">
      <c r="B30" s="6">
        <v>43717</v>
      </c>
      <c r="C30" s="32">
        <v>1193</v>
      </c>
      <c r="D30" s="6">
        <v>43683</v>
      </c>
      <c r="E30" s="175">
        <v>58400</v>
      </c>
      <c r="F30" s="6">
        <v>43683</v>
      </c>
      <c r="G30" s="166">
        <v>5667</v>
      </c>
      <c r="H30" s="161">
        <v>43684</v>
      </c>
      <c r="I30" s="169">
        <v>1.75</v>
      </c>
      <c r="J30" s="161">
        <v>43684</v>
      </c>
      <c r="K30" s="169">
        <v>1.52</v>
      </c>
      <c r="L30" s="161">
        <v>43684</v>
      </c>
      <c r="M30" s="169">
        <v>1.71</v>
      </c>
      <c r="N30" s="161">
        <v>43683</v>
      </c>
      <c r="O30" s="172">
        <v>1.163</v>
      </c>
      <c r="P30" s="161">
        <v>43683</v>
      </c>
      <c r="Q30" s="172">
        <v>1.1839999999999999</v>
      </c>
      <c r="R30" s="161">
        <v>43683</v>
      </c>
      <c r="S30" s="172">
        <v>1.256</v>
      </c>
      <c r="T30" s="6"/>
      <c r="U30" s="175"/>
      <c r="W30" s="53"/>
      <c r="X30" s="53"/>
      <c r="Y30" s="53"/>
      <c r="Z30" s="53"/>
      <c r="AA30" s="53"/>
      <c r="AB30" s="53"/>
      <c r="AC30" s="53"/>
      <c r="AD30" s="53"/>
      <c r="AE30" s="53"/>
      <c r="AF30" s="53"/>
      <c r="AG30" s="53"/>
      <c r="AH30" s="53"/>
      <c r="AI30" s="53"/>
      <c r="AJ30" s="53"/>
      <c r="AK30" s="53"/>
      <c r="AL30" s="53"/>
      <c r="AM30" s="53"/>
    </row>
    <row r="31" spans="2:39" x14ac:dyDescent="0.3">
      <c r="B31" s="6">
        <v>43718</v>
      </c>
      <c r="C31" s="32">
        <v>1193.3</v>
      </c>
      <c r="D31" s="6">
        <v>43684</v>
      </c>
      <c r="E31" s="175">
        <v>59000</v>
      </c>
      <c r="F31" s="6">
        <v>43684</v>
      </c>
      <c r="G31" s="166">
        <v>5673.5</v>
      </c>
      <c r="H31" s="161">
        <v>43685</v>
      </c>
      <c r="I31" s="169">
        <v>1.79</v>
      </c>
      <c r="J31" s="161">
        <v>43685</v>
      </c>
      <c r="K31" s="169">
        <v>1.54</v>
      </c>
      <c r="L31" s="161">
        <v>43685</v>
      </c>
      <c r="M31" s="169">
        <v>1.72</v>
      </c>
      <c r="N31" s="161">
        <v>43684</v>
      </c>
      <c r="O31" s="172">
        <v>1.153</v>
      </c>
      <c r="P31" s="161">
        <v>43684</v>
      </c>
      <c r="Q31" s="172">
        <v>1.181</v>
      </c>
      <c r="R31" s="161">
        <v>43684</v>
      </c>
      <c r="S31" s="172">
        <v>1.2509999999999999</v>
      </c>
      <c r="T31" s="6"/>
      <c r="U31" s="175"/>
      <c r="W31" s="53"/>
      <c r="X31" s="53"/>
      <c r="Y31" s="53"/>
      <c r="Z31" s="53"/>
      <c r="AA31" s="53"/>
      <c r="AB31" s="53"/>
      <c r="AC31" s="53"/>
      <c r="AD31" s="53"/>
      <c r="AE31" s="53"/>
      <c r="AF31" s="53"/>
      <c r="AG31" s="53"/>
      <c r="AH31" s="53"/>
      <c r="AI31" s="53"/>
      <c r="AJ31" s="53"/>
      <c r="AK31" s="53"/>
      <c r="AL31" s="53"/>
      <c r="AM31" s="53"/>
    </row>
    <row r="32" spans="2:39" x14ac:dyDescent="0.3">
      <c r="B32" s="6">
        <v>43719</v>
      </c>
      <c r="C32" s="32">
        <v>1191</v>
      </c>
      <c r="D32" s="6">
        <v>43685</v>
      </c>
      <c r="E32" s="175">
        <v>59760</v>
      </c>
      <c r="F32" s="6">
        <v>43685</v>
      </c>
      <c r="G32" s="166">
        <v>5723</v>
      </c>
      <c r="H32" s="161">
        <v>43686</v>
      </c>
      <c r="I32" s="169">
        <v>1.78</v>
      </c>
      <c r="J32" s="161">
        <v>43686</v>
      </c>
      <c r="K32" s="169">
        <v>1.57</v>
      </c>
      <c r="L32" s="161">
        <v>43686</v>
      </c>
      <c r="M32" s="169">
        <v>1.74</v>
      </c>
      <c r="N32" s="161">
        <v>43685</v>
      </c>
      <c r="O32" s="172">
        <v>1.165</v>
      </c>
      <c r="P32" s="161">
        <v>43685</v>
      </c>
      <c r="Q32" s="172">
        <v>1.202</v>
      </c>
      <c r="R32" s="161">
        <v>43685</v>
      </c>
      <c r="S32" s="172">
        <v>1.27</v>
      </c>
      <c r="T32" s="6"/>
      <c r="U32" s="175"/>
      <c r="W32" s="53"/>
      <c r="X32" s="53"/>
      <c r="Y32" s="53"/>
      <c r="Z32" s="53"/>
      <c r="AA32" s="53"/>
      <c r="AB32" s="53"/>
      <c r="AC32" s="53"/>
      <c r="AD32" s="53"/>
      <c r="AE32" s="53"/>
      <c r="AF32" s="53"/>
      <c r="AG32" s="53"/>
      <c r="AH32" s="53"/>
      <c r="AI32" s="53"/>
      <c r="AJ32" s="53"/>
      <c r="AK32" s="53"/>
      <c r="AL32" s="53"/>
      <c r="AM32" s="53"/>
    </row>
    <row r="33" spans="2:39" x14ac:dyDescent="0.3">
      <c r="B33" s="6">
        <v>43724</v>
      </c>
      <c r="C33" s="32">
        <v>1183.0999999999999</v>
      </c>
      <c r="D33" s="6">
        <v>43686</v>
      </c>
      <c r="E33" s="175">
        <v>59100</v>
      </c>
      <c r="F33" s="6">
        <v>43686</v>
      </c>
      <c r="G33" s="166">
        <v>5744</v>
      </c>
      <c r="H33" s="161">
        <v>43689</v>
      </c>
      <c r="I33" s="169">
        <v>1.75</v>
      </c>
      <c r="J33" s="161">
        <v>43689</v>
      </c>
      <c r="K33" s="169">
        <v>1.49</v>
      </c>
      <c r="L33" s="161">
        <v>43689</v>
      </c>
      <c r="M33" s="169">
        <v>1.65</v>
      </c>
      <c r="N33" s="161">
        <v>43686</v>
      </c>
      <c r="O33" s="172">
        <v>1.1859999999999999</v>
      </c>
      <c r="P33" s="161">
        <v>43686</v>
      </c>
      <c r="Q33" s="172">
        <v>1.2250000000000001</v>
      </c>
      <c r="R33" s="161">
        <v>43686</v>
      </c>
      <c r="S33" s="172">
        <v>1.286</v>
      </c>
      <c r="T33" s="6"/>
      <c r="U33" s="175"/>
      <c r="W33" s="53"/>
      <c r="X33" s="53"/>
      <c r="Y33" s="53"/>
      <c r="Z33" s="53"/>
      <c r="AA33" s="53"/>
      <c r="AB33" s="53"/>
      <c r="AC33" s="53"/>
      <c r="AD33" s="53"/>
      <c r="AE33" s="53"/>
      <c r="AF33" s="53"/>
      <c r="AG33" s="53"/>
      <c r="AH33" s="53"/>
      <c r="AI33" s="53"/>
      <c r="AJ33" s="53"/>
      <c r="AK33" s="53"/>
      <c r="AL33" s="53"/>
      <c r="AM33" s="53"/>
    </row>
    <row r="34" spans="2:39" x14ac:dyDescent="0.3">
      <c r="B34" s="6">
        <v>43725</v>
      </c>
      <c r="C34" s="32">
        <v>1190.7</v>
      </c>
      <c r="D34" s="6">
        <v>43689</v>
      </c>
      <c r="E34" s="175">
        <v>59500</v>
      </c>
      <c r="F34" s="6">
        <v>43689</v>
      </c>
      <c r="G34" s="166">
        <v>5724.5</v>
      </c>
      <c r="H34" s="161">
        <v>43690</v>
      </c>
      <c r="I34" s="169">
        <v>1.86</v>
      </c>
      <c r="J34" s="161">
        <v>43690</v>
      </c>
      <c r="K34" s="169">
        <v>1.57</v>
      </c>
      <c r="L34" s="161">
        <v>43690</v>
      </c>
      <c r="M34" s="169">
        <v>1.68</v>
      </c>
      <c r="N34" s="161">
        <v>43689</v>
      </c>
      <c r="O34" s="172">
        <v>1.1819999999999999</v>
      </c>
      <c r="P34" s="161">
        <v>43689</v>
      </c>
      <c r="Q34" s="172">
        <v>1.2230000000000001</v>
      </c>
      <c r="R34" s="161">
        <v>43689</v>
      </c>
      <c r="S34" s="172">
        <v>1.2849999999999999</v>
      </c>
      <c r="T34" s="6"/>
      <c r="U34" s="175"/>
      <c r="W34" s="53"/>
      <c r="X34" s="53"/>
      <c r="Y34" s="53"/>
      <c r="Z34" s="53"/>
      <c r="AA34" s="53"/>
      <c r="AB34" s="53"/>
      <c r="AC34" s="53"/>
      <c r="AD34" s="53"/>
      <c r="AE34" s="53"/>
      <c r="AF34" s="53"/>
      <c r="AG34" s="53"/>
      <c r="AH34" s="53"/>
      <c r="AI34" s="53"/>
      <c r="AJ34" s="53"/>
      <c r="AK34" s="53"/>
      <c r="AL34" s="53"/>
      <c r="AM34" s="53"/>
    </row>
    <row r="35" spans="2:39" x14ac:dyDescent="0.3">
      <c r="B35" s="6">
        <v>43726</v>
      </c>
      <c r="C35" s="32">
        <v>1191.3</v>
      </c>
      <c r="D35" s="6">
        <v>43690</v>
      </c>
      <c r="E35" s="175">
        <v>60160</v>
      </c>
      <c r="F35" s="6">
        <v>43690</v>
      </c>
      <c r="G35" s="166">
        <v>5697</v>
      </c>
      <c r="H35" s="161">
        <v>43691</v>
      </c>
      <c r="I35" s="169">
        <v>1.79</v>
      </c>
      <c r="J35" s="161">
        <v>43691</v>
      </c>
      <c r="K35" s="169">
        <v>1.51</v>
      </c>
      <c r="L35" s="161">
        <v>43691</v>
      </c>
      <c r="M35" s="169">
        <v>1.59</v>
      </c>
      <c r="N35" s="161">
        <v>43690</v>
      </c>
      <c r="O35" s="172">
        <v>1.1499999999999999</v>
      </c>
      <c r="P35" s="161">
        <v>43690</v>
      </c>
      <c r="Q35" s="172">
        <v>1.177</v>
      </c>
      <c r="R35" s="161">
        <v>43690</v>
      </c>
      <c r="S35" s="172">
        <v>1.2290000000000001</v>
      </c>
      <c r="T35" s="6"/>
      <c r="U35" s="175"/>
      <c r="W35" s="53"/>
      <c r="X35" s="53"/>
      <c r="Y35" s="53"/>
      <c r="Z35" s="53"/>
      <c r="AA35" s="53"/>
      <c r="AB35" s="53"/>
      <c r="AC35" s="53"/>
      <c r="AD35" s="53"/>
      <c r="AE35" s="53"/>
      <c r="AF35" s="53"/>
      <c r="AG35" s="53"/>
      <c r="AH35" s="53"/>
      <c r="AI35" s="53"/>
      <c r="AJ35" s="53"/>
      <c r="AK35" s="53"/>
      <c r="AL35" s="53"/>
      <c r="AM35" s="53"/>
    </row>
    <row r="36" spans="2:39" x14ac:dyDescent="0.3">
      <c r="B36" s="6">
        <v>43727</v>
      </c>
      <c r="C36" s="32">
        <v>1193.5999999999999</v>
      </c>
      <c r="D36" s="6">
        <v>43691</v>
      </c>
      <c r="E36" s="175">
        <v>59980</v>
      </c>
      <c r="F36" s="6">
        <v>43691</v>
      </c>
      <c r="G36" s="166">
        <v>5732</v>
      </c>
      <c r="H36" s="161">
        <v>43692</v>
      </c>
      <c r="I36" s="169">
        <v>1.72</v>
      </c>
      <c r="J36" s="161">
        <v>43692</v>
      </c>
      <c r="K36" s="169">
        <v>1.42</v>
      </c>
      <c r="L36" s="161">
        <v>43692</v>
      </c>
      <c r="M36" s="169">
        <v>1.52</v>
      </c>
      <c r="N36" s="161">
        <v>43691</v>
      </c>
      <c r="O36" s="172">
        <v>1.149</v>
      </c>
      <c r="P36" s="161">
        <v>43691</v>
      </c>
      <c r="Q36" s="172">
        <v>1.1819999999999999</v>
      </c>
      <c r="R36" s="161">
        <v>43691</v>
      </c>
      <c r="S36" s="172">
        <v>1.2310000000000001</v>
      </c>
      <c r="T36" s="6"/>
      <c r="U36" s="175"/>
      <c r="W36" s="53"/>
      <c r="X36" s="53"/>
      <c r="Y36" s="53"/>
      <c r="Z36" s="53"/>
      <c r="AA36" s="53"/>
      <c r="AB36" s="53"/>
      <c r="AC36" s="53"/>
      <c r="AD36" s="53"/>
      <c r="AE36" s="53"/>
      <c r="AF36" s="53"/>
      <c r="AG36" s="53"/>
      <c r="AH36" s="53"/>
      <c r="AI36" s="53"/>
      <c r="AJ36" s="53"/>
      <c r="AK36" s="53"/>
      <c r="AL36" s="53"/>
      <c r="AM36" s="53"/>
    </row>
    <row r="37" spans="2:39" x14ac:dyDescent="0.3">
      <c r="B37" s="6">
        <v>43728</v>
      </c>
      <c r="C37" s="32">
        <v>1188</v>
      </c>
      <c r="D37" s="6">
        <v>43693</v>
      </c>
      <c r="E37" s="175">
        <v>61530</v>
      </c>
      <c r="F37" s="6">
        <v>43692</v>
      </c>
      <c r="G37" s="166">
        <v>5696.5</v>
      </c>
      <c r="H37" s="161">
        <v>43693</v>
      </c>
      <c r="I37" s="169">
        <v>1.71</v>
      </c>
      <c r="J37" s="161">
        <v>43693</v>
      </c>
      <c r="K37" s="169">
        <v>1.42</v>
      </c>
      <c r="L37" s="161">
        <v>43693</v>
      </c>
      <c r="M37" s="169">
        <v>1.55</v>
      </c>
      <c r="N37" s="161">
        <v>43693</v>
      </c>
      <c r="O37" s="172">
        <v>1.095</v>
      </c>
      <c r="P37" s="161">
        <v>43693</v>
      </c>
      <c r="Q37" s="172">
        <v>1.127</v>
      </c>
      <c r="R37" s="161">
        <v>43693</v>
      </c>
      <c r="S37" s="172">
        <v>1.1719999999999999</v>
      </c>
      <c r="T37" s="6"/>
      <c r="U37" s="175"/>
      <c r="W37" s="53"/>
      <c r="X37" s="53"/>
      <c r="Y37" s="53"/>
      <c r="Z37" s="53"/>
      <c r="AA37" s="53"/>
      <c r="AB37" s="53"/>
      <c r="AC37" s="53"/>
      <c r="AD37" s="53"/>
      <c r="AE37" s="53"/>
      <c r="AF37" s="53"/>
      <c r="AG37" s="53"/>
      <c r="AH37" s="53"/>
      <c r="AI37" s="53"/>
      <c r="AJ37" s="53"/>
      <c r="AK37" s="53"/>
      <c r="AL37" s="53"/>
      <c r="AM37" s="53"/>
    </row>
    <row r="38" spans="2:39" x14ac:dyDescent="0.3">
      <c r="B38" s="6">
        <v>43731</v>
      </c>
      <c r="C38" s="32">
        <v>1194</v>
      </c>
      <c r="D38" s="6">
        <v>43696</v>
      </c>
      <c r="E38" s="175">
        <v>61030</v>
      </c>
      <c r="F38" s="6">
        <v>43693</v>
      </c>
      <c r="G38" s="166">
        <v>5710</v>
      </c>
      <c r="H38" s="161">
        <v>43696</v>
      </c>
      <c r="I38" s="169">
        <v>1.75</v>
      </c>
      <c r="J38" s="161">
        <v>43696</v>
      </c>
      <c r="K38" s="169">
        <v>1.47</v>
      </c>
      <c r="L38" s="161">
        <v>43696</v>
      </c>
      <c r="M38" s="169">
        <v>1.6</v>
      </c>
      <c r="N38" s="161">
        <v>43696</v>
      </c>
      <c r="O38" s="172">
        <v>1.093</v>
      </c>
      <c r="P38" s="161">
        <v>43696</v>
      </c>
      <c r="Q38" s="172">
        <v>1.131</v>
      </c>
      <c r="R38" s="161">
        <v>43696</v>
      </c>
      <c r="S38" s="172">
        <v>1.1839999999999999</v>
      </c>
      <c r="T38" s="6"/>
      <c r="U38" s="175"/>
      <c r="W38" s="53"/>
      <c r="X38" s="53"/>
      <c r="Y38" s="53"/>
      <c r="Z38" s="53"/>
      <c r="AA38" s="53"/>
      <c r="AB38" s="53"/>
      <c r="AC38" s="53"/>
      <c r="AD38" s="53"/>
      <c r="AE38" s="53"/>
      <c r="AF38" s="53"/>
      <c r="AG38" s="53"/>
      <c r="AH38" s="53"/>
      <c r="AI38" s="53"/>
      <c r="AJ38" s="53"/>
      <c r="AK38" s="53"/>
      <c r="AL38" s="53"/>
      <c r="AM38" s="53"/>
    </row>
    <row r="39" spans="2:39" x14ac:dyDescent="0.3">
      <c r="B39" s="6">
        <v>43732</v>
      </c>
      <c r="C39" s="32">
        <v>1195.7</v>
      </c>
      <c r="D39" s="6">
        <v>43697</v>
      </c>
      <c r="E39" s="175">
        <v>59800</v>
      </c>
      <c r="F39" s="6">
        <v>43696</v>
      </c>
      <c r="G39" s="166">
        <v>5755.5</v>
      </c>
      <c r="H39" s="161">
        <v>43697</v>
      </c>
      <c r="I39" s="169">
        <v>1.72</v>
      </c>
      <c r="J39" s="161">
        <v>43697</v>
      </c>
      <c r="K39" s="169">
        <v>1.42</v>
      </c>
      <c r="L39" s="161">
        <v>43697</v>
      </c>
      <c r="M39" s="169">
        <v>1.55</v>
      </c>
      <c r="N39" s="161">
        <v>43697</v>
      </c>
      <c r="O39" s="172">
        <v>1.101</v>
      </c>
      <c r="P39" s="161">
        <v>43697</v>
      </c>
      <c r="Q39" s="172">
        <v>1.1419999999999999</v>
      </c>
      <c r="R39" s="161">
        <v>43697</v>
      </c>
      <c r="S39" s="172">
        <v>1.198</v>
      </c>
      <c r="T39" s="6"/>
      <c r="U39" s="175"/>
      <c r="W39" s="53"/>
      <c r="X39" s="53"/>
      <c r="Y39" s="53"/>
      <c r="Z39" s="53"/>
      <c r="AA39" s="53"/>
      <c r="AB39" s="53"/>
      <c r="AC39" s="53"/>
      <c r="AD39" s="53"/>
      <c r="AE39" s="53"/>
      <c r="AF39" s="53"/>
      <c r="AG39" s="53"/>
      <c r="AH39" s="53"/>
      <c r="AI39" s="53"/>
      <c r="AJ39" s="53"/>
      <c r="AK39" s="53"/>
      <c r="AL39" s="53"/>
      <c r="AM39" s="53"/>
    </row>
    <row r="40" spans="2:39" x14ac:dyDescent="0.3">
      <c r="B40" s="6">
        <v>43733</v>
      </c>
      <c r="C40" s="32">
        <v>1198.8</v>
      </c>
      <c r="D40" s="6">
        <v>43698</v>
      </c>
      <c r="E40" s="175">
        <v>59300</v>
      </c>
      <c r="F40" s="6">
        <v>43697</v>
      </c>
      <c r="G40" s="166">
        <v>5698</v>
      </c>
      <c r="H40" s="161">
        <v>43698</v>
      </c>
      <c r="I40" s="169">
        <v>1.77</v>
      </c>
      <c r="J40" s="161">
        <v>43698</v>
      </c>
      <c r="K40" s="169">
        <v>1.47</v>
      </c>
      <c r="L40" s="161">
        <v>43698</v>
      </c>
      <c r="M40" s="169">
        <v>1.59</v>
      </c>
      <c r="N40" s="161">
        <v>43698</v>
      </c>
      <c r="O40" s="172">
        <v>1.1559999999999999</v>
      </c>
      <c r="P40" s="161">
        <v>43698</v>
      </c>
      <c r="Q40" s="172">
        <v>1.222</v>
      </c>
      <c r="R40" s="161">
        <v>43698</v>
      </c>
      <c r="S40" s="172">
        <v>1.2769999999999999</v>
      </c>
      <c r="T40" s="6"/>
      <c r="U40" s="175"/>
      <c r="W40" s="53"/>
      <c r="X40" s="53"/>
      <c r="Y40" s="53"/>
      <c r="Z40" s="53"/>
      <c r="AA40" s="53"/>
      <c r="AB40" s="53"/>
      <c r="AC40" s="53"/>
      <c r="AD40" s="53"/>
      <c r="AE40" s="53"/>
      <c r="AF40" s="53"/>
      <c r="AG40" s="53"/>
      <c r="AH40" s="53"/>
      <c r="AI40" s="53"/>
      <c r="AJ40" s="53"/>
      <c r="AK40" s="53"/>
      <c r="AL40" s="53"/>
      <c r="AM40" s="53"/>
    </row>
    <row r="41" spans="2:39" x14ac:dyDescent="0.3">
      <c r="B41" s="6">
        <v>43734</v>
      </c>
      <c r="C41" s="32">
        <v>1198.8</v>
      </c>
      <c r="D41" s="6">
        <v>43699</v>
      </c>
      <c r="E41" s="175">
        <v>59490</v>
      </c>
      <c r="F41" s="6">
        <v>43698</v>
      </c>
      <c r="G41" s="166">
        <v>5696.5</v>
      </c>
      <c r="H41" s="161">
        <v>43699</v>
      </c>
      <c r="I41" s="169">
        <v>1.79</v>
      </c>
      <c r="J41" s="161">
        <v>43699</v>
      </c>
      <c r="K41" s="169">
        <v>1.5</v>
      </c>
      <c r="L41" s="161">
        <v>43699</v>
      </c>
      <c r="M41" s="169">
        <v>1.62</v>
      </c>
      <c r="N41" s="161">
        <v>43699</v>
      </c>
      <c r="O41" s="172">
        <v>1.1299999999999999</v>
      </c>
      <c r="P41" s="161">
        <v>43699</v>
      </c>
      <c r="Q41" s="172">
        <v>1.1830000000000001</v>
      </c>
      <c r="R41" s="161">
        <v>43699</v>
      </c>
      <c r="S41" s="172">
        <v>1.2290000000000001</v>
      </c>
      <c r="T41" s="6"/>
      <c r="U41" s="175"/>
      <c r="W41" s="53"/>
      <c r="X41" s="53"/>
      <c r="Y41" s="53"/>
      <c r="Z41" s="53"/>
      <c r="AA41" s="53"/>
      <c r="AB41" s="53"/>
      <c r="AC41" s="53"/>
      <c r="AD41" s="53"/>
      <c r="AE41" s="53"/>
      <c r="AF41" s="53"/>
      <c r="AG41" s="53"/>
      <c r="AH41" s="53"/>
      <c r="AI41" s="53"/>
      <c r="AJ41" s="53"/>
      <c r="AK41" s="53"/>
      <c r="AL41" s="53"/>
      <c r="AM41" s="53"/>
    </row>
    <row r="42" spans="2:39" x14ac:dyDescent="0.3">
      <c r="B42" s="6">
        <v>43735</v>
      </c>
      <c r="C42" s="32">
        <v>1199.9000000000001</v>
      </c>
      <c r="D42" s="6">
        <v>43700</v>
      </c>
      <c r="E42" s="175">
        <v>59420</v>
      </c>
      <c r="F42" s="6">
        <v>43699</v>
      </c>
      <c r="G42" s="166">
        <v>5668</v>
      </c>
      <c r="H42" s="161">
        <v>43700</v>
      </c>
      <c r="I42" s="169">
        <v>1.73</v>
      </c>
      <c r="J42" s="161">
        <v>43700</v>
      </c>
      <c r="K42" s="169">
        <v>1.4</v>
      </c>
      <c r="L42" s="161">
        <v>43700</v>
      </c>
      <c r="M42" s="169">
        <v>1.52</v>
      </c>
      <c r="N42" s="161">
        <v>43700</v>
      </c>
      <c r="O42" s="172">
        <v>1.169</v>
      </c>
      <c r="P42" s="161">
        <v>43700</v>
      </c>
      <c r="Q42" s="172">
        <v>1.2190000000000001</v>
      </c>
      <c r="R42" s="161">
        <v>43700</v>
      </c>
      <c r="S42" s="172">
        <v>1.2609999999999999</v>
      </c>
      <c r="T42" s="6"/>
      <c r="U42" s="175"/>
      <c r="W42" s="53"/>
      <c r="X42" s="53"/>
      <c r="Y42" s="53"/>
      <c r="Z42" s="53"/>
      <c r="AA42" s="53"/>
      <c r="AB42" s="53"/>
      <c r="AC42" s="53"/>
      <c r="AD42" s="53"/>
      <c r="AE42" s="53"/>
      <c r="AF42" s="53"/>
      <c r="AG42" s="53"/>
      <c r="AH42" s="53"/>
      <c r="AI42" s="53"/>
      <c r="AJ42" s="53"/>
      <c r="AK42" s="53"/>
      <c r="AL42" s="53"/>
      <c r="AM42" s="53"/>
    </row>
    <row r="43" spans="2:39" x14ac:dyDescent="0.3">
      <c r="B43" s="6">
        <v>43738</v>
      </c>
      <c r="C43" s="32">
        <v>1196.2</v>
      </c>
      <c r="D43" s="6">
        <v>43703</v>
      </c>
      <c r="E43" s="175">
        <v>61890</v>
      </c>
      <c r="F43" s="6">
        <v>43700</v>
      </c>
      <c r="G43" s="166">
        <v>5675</v>
      </c>
      <c r="H43" s="161">
        <v>43703</v>
      </c>
      <c r="I43" s="169">
        <v>1.75</v>
      </c>
      <c r="J43" s="161">
        <v>43703</v>
      </c>
      <c r="K43" s="169">
        <v>1.43</v>
      </c>
      <c r="L43" s="161">
        <v>43703</v>
      </c>
      <c r="M43" s="169">
        <v>1.54</v>
      </c>
      <c r="N43" s="161">
        <v>43703</v>
      </c>
      <c r="O43" s="172">
        <v>1.121</v>
      </c>
      <c r="P43" s="161">
        <v>43703</v>
      </c>
      <c r="Q43" s="172">
        <v>1.147</v>
      </c>
      <c r="R43" s="161">
        <v>43703</v>
      </c>
      <c r="S43" s="172">
        <v>1.1910000000000001</v>
      </c>
      <c r="T43" s="6"/>
      <c r="U43" s="175"/>
      <c r="W43" s="53"/>
      <c r="X43" s="53"/>
      <c r="Y43" s="53"/>
      <c r="Z43" s="53"/>
      <c r="AA43" s="53"/>
      <c r="AB43" s="53"/>
      <c r="AC43" s="53"/>
      <c r="AD43" s="53"/>
      <c r="AE43" s="53"/>
      <c r="AF43" s="53"/>
      <c r="AG43" s="53"/>
      <c r="AH43" s="53"/>
      <c r="AI43" s="53"/>
      <c r="AJ43" s="53"/>
      <c r="AK43" s="53"/>
      <c r="AL43" s="53"/>
      <c r="AM43" s="53"/>
    </row>
    <row r="44" spans="2:39" x14ac:dyDescent="0.3">
      <c r="B44" s="6">
        <v>43739</v>
      </c>
      <c r="C44" s="32">
        <v>1199</v>
      </c>
      <c r="D44" s="6">
        <v>43704</v>
      </c>
      <c r="E44" s="175">
        <v>60090</v>
      </c>
      <c r="F44" s="6">
        <v>43704</v>
      </c>
      <c r="G44" s="166">
        <v>5662</v>
      </c>
      <c r="H44" s="161">
        <v>43704</v>
      </c>
      <c r="I44" s="169">
        <v>1.77</v>
      </c>
      <c r="J44" s="161">
        <v>43704</v>
      </c>
      <c r="K44" s="169">
        <v>1.4</v>
      </c>
      <c r="L44" s="161">
        <v>43704</v>
      </c>
      <c r="M44" s="169">
        <v>1.49</v>
      </c>
      <c r="N44" s="161">
        <v>43704</v>
      </c>
      <c r="O44" s="172">
        <v>1.171</v>
      </c>
      <c r="P44" s="161">
        <v>43704</v>
      </c>
      <c r="Q44" s="172">
        <v>1.198</v>
      </c>
      <c r="R44" s="161">
        <v>43704</v>
      </c>
      <c r="S44" s="172">
        <v>1.238</v>
      </c>
      <c r="T44" s="6"/>
      <c r="U44" s="175"/>
      <c r="W44" s="53"/>
      <c r="X44" s="53"/>
      <c r="Y44" s="53"/>
      <c r="Z44" s="53"/>
      <c r="AA44" s="53"/>
      <c r="AB44" s="53"/>
      <c r="AC44" s="53"/>
      <c r="AD44" s="53"/>
      <c r="AE44" s="53"/>
      <c r="AF44" s="53"/>
      <c r="AG44" s="53"/>
      <c r="AH44" s="53"/>
      <c r="AI44" s="53"/>
      <c r="AJ44" s="53"/>
      <c r="AK44" s="53"/>
      <c r="AL44" s="53"/>
      <c r="AM44" s="53"/>
    </row>
    <row r="45" spans="2:39" x14ac:dyDescent="0.3">
      <c r="B45" s="6">
        <v>43740</v>
      </c>
      <c r="C45" s="32">
        <v>1206</v>
      </c>
      <c r="D45" s="6">
        <v>43705</v>
      </c>
      <c r="E45" s="175">
        <v>60500</v>
      </c>
      <c r="F45" s="6">
        <v>43705</v>
      </c>
      <c r="G45" s="166">
        <v>5653</v>
      </c>
      <c r="H45" s="161">
        <v>43705</v>
      </c>
      <c r="I45" s="169">
        <v>1.74</v>
      </c>
      <c r="J45" s="161">
        <v>43705</v>
      </c>
      <c r="K45" s="169">
        <v>1.37</v>
      </c>
      <c r="L45" s="161">
        <v>43705</v>
      </c>
      <c r="M45" s="169">
        <v>1.47</v>
      </c>
      <c r="N45" s="161">
        <v>43705</v>
      </c>
      <c r="O45" s="172">
        <v>1.18</v>
      </c>
      <c r="P45" s="161">
        <v>43705</v>
      </c>
      <c r="Q45" s="172">
        <v>1.208</v>
      </c>
      <c r="R45" s="161">
        <v>43705</v>
      </c>
      <c r="S45" s="172">
        <v>1.244</v>
      </c>
      <c r="T45" s="6"/>
      <c r="U45" s="175"/>
      <c r="W45" s="53"/>
      <c r="X45" s="53"/>
      <c r="Y45" s="53"/>
      <c r="Z45" s="53"/>
      <c r="AA45" s="53"/>
      <c r="AB45" s="53"/>
      <c r="AC45" s="53"/>
      <c r="AD45" s="53"/>
      <c r="AE45" s="53"/>
      <c r="AF45" s="53"/>
      <c r="AG45" s="53"/>
      <c r="AH45" s="53"/>
      <c r="AI45" s="53"/>
      <c r="AJ45" s="53"/>
      <c r="AK45" s="53"/>
      <c r="AL45" s="53"/>
      <c r="AM45" s="53"/>
    </row>
    <row r="46" spans="2:39" x14ac:dyDescent="0.3">
      <c r="B46" s="6">
        <v>43742</v>
      </c>
      <c r="C46" s="32">
        <v>1196.8</v>
      </c>
      <c r="D46" s="6">
        <v>43706</v>
      </c>
      <c r="E46" s="175">
        <v>60270</v>
      </c>
      <c r="F46" s="6">
        <v>43706</v>
      </c>
      <c r="G46" s="166">
        <v>5722</v>
      </c>
      <c r="H46" s="161">
        <v>43706</v>
      </c>
      <c r="I46" s="169">
        <v>1.75</v>
      </c>
      <c r="J46" s="161">
        <v>43706</v>
      </c>
      <c r="K46" s="169">
        <v>1.4</v>
      </c>
      <c r="L46" s="161">
        <v>43706</v>
      </c>
      <c r="M46" s="169">
        <v>1.5</v>
      </c>
      <c r="N46" s="161">
        <v>43706</v>
      </c>
      <c r="O46" s="172">
        <v>1.167</v>
      </c>
      <c r="P46" s="161">
        <v>43706</v>
      </c>
      <c r="Q46" s="172">
        <v>1.216</v>
      </c>
      <c r="R46" s="161">
        <v>43706</v>
      </c>
      <c r="S46" s="172">
        <v>1.248</v>
      </c>
      <c r="T46" s="6"/>
      <c r="U46" s="175"/>
      <c r="W46" s="53"/>
      <c r="X46" s="53"/>
      <c r="Y46" s="53"/>
      <c r="Z46" s="53"/>
      <c r="AA46" s="53"/>
      <c r="AB46" s="53"/>
      <c r="AC46" s="53"/>
      <c r="AD46" s="53"/>
      <c r="AE46" s="53"/>
      <c r="AF46" s="53"/>
      <c r="AG46" s="53"/>
      <c r="AH46" s="53"/>
      <c r="AI46" s="53"/>
      <c r="AJ46" s="53"/>
      <c r="AK46" s="53"/>
      <c r="AL46" s="53"/>
      <c r="AM46" s="53"/>
    </row>
    <row r="47" spans="2:39" x14ac:dyDescent="0.3">
      <c r="B47" s="6">
        <v>43745</v>
      </c>
      <c r="C47" s="32">
        <v>1196.5999999999999</v>
      </c>
      <c r="D47" s="6">
        <v>43707</v>
      </c>
      <c r="E47" s="175">
        <v>59750</v>
      </c>
      <c r="F47" s="6">
        <v>43707</v>
      </c>
      <c r="G47" s="166">
        <v>5678</v>
      </c>
      <c r="H47" s="161">
        <v>43707</v>
      </c>
      <c r="I47" s="169">
        <v>1.76</v>
      </c>
      <c r="J47" s="161">
        <v>43707</v>
      </c>
      <c r="K47" s="169">
        <v>1.39</v>
      </c>
      <c r="L47" s="161">
        <v>43707</v>
      </c>
      <c r="M47" s="169">
        <v>1.5</v>
      </c>
      <c r="N47" s="161">
        <v>43707</v>
      </c>
      <c r="O47" s="172">
        <v>1.1679999999999999</v>
      </c>
      <c r="P47" s="161">
        <v>43707</v>
      </c>
      <c r="Q47" s="172">
        <v>1.232</v>
      </c>
      <c r="R47" s="161">
        <v>43707</v>
      </c>
      <c r="S47" s="172">
        <v>1.276</v>
      </c>
      <c r="T47" s="6"/>
      <c r="U47" s="175"/>
      <c r="W47" s="53"/>
      <c r="X47" s="53"/>
      <c r="Y47" s="53"/>
      <c r="Z47" s="53"/>
      <c r="AA47" s="53"/>
      <c r="AB47" s="53"/>
      <c r="AC47" s="53"/>
      <c r="AD47" s="53"/>
      <c r="AE47" s="53"/>
      <c r="AF47" s="53"/>
      <c r="AG47" s="53"/>
      <c r="AH47" s="53"/>
      <c r="AI47" s="53"/>
      <c r="AJ47" s="53"/>
      <c r="AK47" s="53"/>
      <c r="AL47" s="53"/>
      <c r="AM47" s="53"/>
    </row>
    <row r="48" spans="2:39" x14ac:dyDescent="0.3">
      <c r="B48" s="6">
        <v>43746</v>
      </c>
      <c r="C48" s="32">
        <v>1193.0999999999999</v>
      </c>
      <c r="D48" s="6">
        <v>43710</v>
      </c>
      <c r="E48" s="175">
        <v>59980</v>
      </c>
      <c r="F48" s="6">
        <v>43710</v>
      </c>
      <c r="G48" s="166">
        <v>5610.5</v>
      </c>
      <c r="H48" s="161">
        <v>43711</v>
      </c>
      <c r="I48" s="169">
        <v>1.72</v>
      </c>
      <c r="J48" s="161">
        <v>43711</v>
      </c>
      <c r="K48" s="169">
        <v>1.35</v>
      </c>
      <c r="L48" s="161">
        <v>43711</v>
      </c>
      <c r="M48" s="169">
        <v>1.47</v>
      </c>
      <c r="N48" s="161">
        <v>43710</v>
      </c>
      <c r="O48" s="172">
        <v>1.2330000000000001</v>
      </c>
      <c r="P48" s="161">
        <v>43710</v>
      </c>
      <c r="Q48" s="172">
        <v>1.2969999999999999</v>
      </c>
      <c r="R48" s="161">
        <v>43710</v>
      </c>
      <c r="S48" s="172">
        <v>1.3440000000000001</v>
      </c>
      <c r="T48" s="6"/>
      <c r="U48" s="175"/>
      <c r="W48" s="53"/>
      <c r="X48" s="53"/>
      <c r="Y48" s="53"/>
      <c r="Z48" s="53"/>
      <c r="AA48" s="53"/>
      <c r="AB48" s="53"/>
      <c r="AC48" s="53"/>
      <c r="AD48" s="53"/>
      <c r="AE48" s="53"/>
      <c r="AF48" s="53"/>
      <c r="AG48" s="53"/>
      <c r="AH48" s="53"/>
      <c r="AI48" s="53"/>
      <c r="AJ48" s="53"/>
      <c r="AK48" s="53"/>
      <c r="AL48" s="53"/>
      <c r="AM48" s="53"/>
    </row>
    <row r="49" spans="2:39" x14ac:dyDescent="0.3">
      <c r="B49" s="6">
        <v>43748</v>
      </c>
      <c r="C49" s="32">
        <v>1196.2</v>
      </c>
      <c r="D49" s="6">
        <v>43711</v>
      </c>
      <c r="E49" s="175">
        <v>59800</v>
      </c>
      <c r="F49" s="6">
        <v>43711</v>
      </c>
      <c r="G49" s="166">
        <v>5537</v>
      </c>
      <c r="H49" s="161">
        <v>43712</v>
      </c>
      <c r="I49" s="169">
        <v>1.69</v>
      </c>
      <c r="J49" s="161">
        <v>43712</v>
      </c>
      <c r="K49" s="169">
        <v>1.32</v>
      </c>
      <c r="L49" s="161">
        <v>43712</v>
      </c>
      <c r="M49" s="169">
        <v>1.47</v>
      </c>
      <c r="N49" s="161">
        <v>43711</v>
      </c>
      <c r="O49" s="172">
        <v>1.228</v>
      </c>
      <c r="P49" s="161">
        <v>43711</v>
      </c>
      <c r="Q49" s="172">
        <v>1.29</v>
      </c>
      <c r="R49" s="161">
        <v>43711</v>
      </c>
      <c r="S49" s="172">
        <v>1.331</v>
      </c>
      <c r="T49" s="6"/>
      <c r="U49" s="175"/>
      <c r="W49" s="53"/>
      <c r="X49" s="53"/>
      <c r="Y49" s="53"/>
      <c r="Z49" s="53"/>
      <c r="AA49" s="53"/>
      <c r="AB49" s="53"/>
      <c r="AC49" s="53"/>
      <c r="AD49" s="53"/>
      <c r="AE49" s="53"/>
      <c r="AF49" s="53"/>
      <c r="AG49" s="53"/>
      <c r="AH49" s="53"/>
      <c r="AI49" s="53"/>
      <c r="AJ49" s="53"/>
      <c r="AK49" s="53"/>
      <c r="AL49" s="53"/>
      <c r="AM49" s="53"/>
    </row>
    <row r="50" spans="2:39" x14ac:dyDescent="0.3">
      <c r="B50" s="6">
        <v>43749</v>
      </c>
      <c r="C50" s="32">
        <v>1188.8</v>
      </c>
      <c r="D50" s="6">
        <v>43712</v>
      </c>
      <c r="E50" s="175">
        <v>60610</v>
      </c>
      <c r="F50" s="6">
        <v>43712</v>
      </c>
      <c r="G50" s="166">
        <v>5663</v>
      </c>
      <c r="H50" s="161">
        <v>43713</v>
      </c>
      <c r="I50" s="169">
        <v>1.73</v>
      </c>
      <c r="J50" s="161">
        <v>43713</v>
      </c>
      <c r="K50" s="169">
        <v>1.43</v>
      </c>
      <c r="L50" s="161">
        <v>43713</v>
      </c>
      <c r="M50" s="169">
        <v>1.57</v>
      </c>
      <c r="N50" s="161">
        <v>43712</v>
      </c>
      <c r="O50" s="172">
        <v>1.2410000000000001</v>
      </c>
      <c r="P50" s="161">
        <v>43712</v>
      </c>
      <c r="Q50" s="172">
        <v>1.3</v>
      </c>
      <c r="R50" s="161">
        <v>43712</v>
      </c>
      <c r="S50" s="172">
        <v>1.3440000000000001</v>
      </c>
      <c r="T50" s="6"/>
      <c r="U50" s="175"/>
      <c r="W50" s="53"/>
      <c r="X50" s="53"/>
      <c r="Y50" s="53"/>
      <c r="Z50" s="53"/>
      <c r="AA50" s="53"/>
      <c r="AB50" s="53"/>
      <c r="AC50" s="53"/>
      <c r="AD50" s="53"/>
      <c r="AE50" s="53"/>
      <c r="AF50" s="53"/>
      <c r="AG50" s="53"/>
      <c r="AH50" s="53"/>
      <c r="AI50" s="53"/>
      <c r="AJ50" s="53"/>
      <c r="AK50" s="53"/>
      <c r="AL50" s="53"/>
      <c r="AM50" s="53"/>
    </row>
    <row r="51" spans="2:39" x14ac:dyDescent="0.3">
      <c r="B51" s="6">
        <v>43752</v>
      </c>
      <c r="C51" s="32">
        <v>1184.9000000000001</v>
      </c>
      <c r="D51" s="6">
        <v>43713</v>
      </c>
      <c r="E51" s="175">
        <v>60870</v>
      </c>
      <c r="F51" s="6">
        <v>43713</v>
      </c>
      <c r="G51" s="166">
        <v>5777</v>
      </c>
      <c r="H51" s="161">
        <v>43714</v>
      </c>
      <c r="I51" s="169">
        <v>1.73</v>
      </c>
      <c r="J51" s="161">
        <v>43714</v>
      </c>
      <c r="K51" s="169">
        <v>1.42</v>
      </c>
      <c r="L51" s="161">
        <v>43714</v>
      </c>
      <c r="M51" s="169">
        <v>1.55</v>
      </c>
      <c r="N51" s="161">
        <v>43713</v>
      </c>
      <c r="O51" s="172">
        <v>1.2589999999999999</v>
      </c>
      <c r="P51" s="161">
        <v>43713</v>
      </c>
      <c r="Q51" s="172">
        <v>1.3240000000000001</v>
      </c>
      <c r="R51" s="161">
        <v>43713</v>
      </c>
      <c r="S51" s="172">
        <v>1.367</v>
      </c>
      <c r="T51" s="6"/>
      <c r="U51" s="175"/>
      <c r="W51" s="53"/>
      <c r="X51" s="53"/>
      <c r="Y51" s="53"/>
      <c r="Z51" s="53"/>
      <c r="AA51" s="53"/>
      <c r="AB51" s="53"/>
      <c r="AC51" s="53"/>
      <c r="AD51" s="53"/>
      <c r="AE51" s="53"/>
      <c r="AF51" s="53"/>
      <c r="AG51" s="53"/>
      <c r="AH51" s="53"/>
      <c r="AI51" s="53"/>
      <c r="AJ51" s="53"/>
      <c r="AK51" s="53"/>
      <c r="AL51" s="53"/>
      <c r="AM51" s="53"/>
    </row>
    <row r="52" spans="2:39" x14ac:dyDescent="0.3">
      <c r="B52" s="6">
        <v>43753</v>
      </c>
      <c r="C52" s="32">
        <v>1185.2</v>
      </c>
      <c r="D52" s="6">
        <v>43714</v>
      </c>
      <c r="E52" s="175">
        <v>58950</v>
      </c>
      <c r="F52" s="6">
        <v>43714</v>
      </c>
      <c r="G52" s="166">
        <v>5787.5</v>
      </c>
      <c r="H52" s="161">
        <v>43717</v>
      </c>
      <c r="I52" s="169">
        <v>1.74</v>
      </c>
      <c r="J52" s="161">
        <v>43717</v>
      </c>
      <c r="K52" s="169">
        <v>1.49</v>
      </c>
      <c r="L52" s="161">
        <v>43717</v>
      </c>
      <c r="M52" s="169">
        <v>1.63</v>
      </c>
      <c r="N52" s="161">
        <v>43714</v>
      </c>
      <c r="O52" s="172">
        <v>1.2649999999999999</v>
      </c>
      <c r="P52" s="161">
        <v>43714</v>
      </c>
      <c r="Q52" s="172">
        <v>1.33</v>
      </c>
      <c r="R52" s="161">
        <v>43714</v>
      </c>
      <c r="S52" s="172">
        <v>1.381</v>
      </c>
      <c r="T52" s="6"/>
      <c r="U52" s="175"/>
      <c r="W52" s="53"/>
      <c r="X52" s="53"/>
      <c r="Y52" s="53"/>
      <c r="Z52" s="53"/>
      <c r="AA52" s="53"/>
      <c r="AB52" s="53"/>
      <c r="AC52" s="53"/>
      <c r="AD52" s="53"/>
      <c r="AE52" s="53"/>
      <c r="AF52" s="53"/>
      <c r="AG52" s="53"/>
      <c r="AH52" s="53"/>
      <c r="AI52" s="53"/>
      <c r="AJ52" s="53"/>
      <c r="AK52" s="53"/>
      <c r="AL52" s="53"/>
      <c r="AM52" s="53"/>
    </row>
    <row r="53" spans="2:39" x14ac:dyDescent="0.3">
      <c r="B53" s="6">
        <v>43754</v>
      </c>
      <c r="C53" s="32">
        <v>1187.8</v>
      </c>
      <c r="D53" s="6">
        <v>43717</v>
      </c>
      <c r="E53" s="175">
        <v>58750</v>
      </c>
      <c r="F53" s="6">
        <v>43717</v>
      </c>
      <c r="G53" s="166">
        <v>5771</v>
      </c>
      <c r="H53" s="161">
        <v>43718</v>
      </c>
      <c r="I53" s="169">
        <v>1.81</v>
      </c>
      <c r="J53" s="161">
        <v>43718</v>
      </c>
      <c r="K53" s="169">
        <v>1.58</v>
      </c>
      <c r="L53" s="161">
        <v>43718</v>
      </c>
      <c r="M53" s="169">
        <v>1.72</v>
      </c>
      <c r="N53" s="161">
        <v>43717</v>
      </c>
      <c r="O53" s="172">
        <v>1.2350000000000001</v>
      </c>
      <c r="P53" s="161">
        <v>43717</v>
      </c>
      <c r="Q53" s="172">
        <v>1.302</v>
      </c>
      <c r="R53" s="161">
        <v>43717</v>
      </c>
      <c r="S53" s="172">
        <v>1.353</v>
      </c>
      <c r="T53" s="6"/>
      <c r="U53" s="175"/>
      <c r="W53" s="53"/>
      <c r="X53" s="53"/>
      <c r="Y53" s="53"/>
      <c r="Z53" s="53"/>
      <c r="AA53" s="53"/>
      <c r="AB53" s="53"/>
      <c r="AC53" s="53"/>
      <c r="AD53" s="53"/>
      <c r="AE53" s="53"/>
      <c r="AF53" s="53"/>
      <c r="AG53" s="53"/>
      <c r="AH53" s="53"/>
      <c r="AI53" s="53"/>
      <c r="AJ53" s="53"/>
      <c r="AK53" s="53"/>
      <c r="AL53" s="53"/>
      <c r="AM53" s="53"/>
    </row>
    <row r="54" spans="2:39" x14ac:dyDescent="0.3">
      <c r="B54" s="6">
        <v>43755</v>
      </c>
      <c r="C54" s="32">
        <v>1187</v>
      </c>
      <c r="D54" s="6">
        <v>43718</v>
      </c>
      <c r="E54" s="175">
        <v>57990</v>
      </c>
      <c r="F54" s="6">
        <v>43718</v>
      </c>
      <c r="G54" s="166">
        <v>5738</v>
      </c>
      <c r="H54" s="161">
        <v>43719</v>
      </c>
      <c r="I54" s="169">
        <v>1.79</v>
      </c>
      <c r="J54" s="161">
        <v>43719</v>
      </c>
      <c r="K54" s="169">
        <v>1.6</v>
      </c>
      <c r="L54" s="161">
        <v>43719</v>
      </c>
      <c r="M54" s="169">
        <v>1.75</v>
      </c>
      <c r="N54" s="161">
        <v>43718</v>
      </c>
      <c r="O54" s="172">
        <v>1.242</v>
      </c>
      <c r="P54" s="161">
        <v>43718</v>
      </c>
      <c r="Q54" s="172">
        <v>1.2929999999999999</v>
      </c>
      <c r="R54" s="161">
        <v>43718</v>
      </c>
      <c r="S54" s="172">
        <v>1.37</v>
      </c>
      <c r="T54" s="6"/>
      <c r="U54" s="175"/>
      <c r="W54" s="53"/>
      <c r="X54" s="53"/>
      <c r="Y54" s="53"/>
      <c r="Z54" s="53"/>
      <c r="AA54" s="53"/>
      <c r="AB54" s="53"/>
      <c r="AC54" s="53"/>
      <c r="AD54" s="53"/>
      <c r="AE54" s="53"/>
      <c r="AF54" s="53"/>
      <c r="AG54" s="53"/>
      <c r="AH54" s="53"/>
      <c r="AI54" s="53"/>
      <c r="AJ54" s="53"/>
      <c r="AK54" s="53"/>
      <c r="AL54" s="53"/>
      <c r="AM54" s="53"/>
    </row>
    <row r="55" spans="2:39" x14ac:dyDescent="0.3">
      <c r="B55" s="6">
        <v>43759</v>
      </c>
      <c r="C55" s="32">
        <v>1172</v>
      </c>
      <c r="D55" s="6">
        <v>43719</v>
      </c>
      <c r="E55" s="175">
        <v>57250</v>
      </c>
      <c r="F55" s="6">
        <v>43719</v>
      </c>
      <c r="G55" s="166">
        <v>5765</v>
      </c>
      <c r="H55" s="161">
        <v>43720</v>
      </c>
      <c r="I55" s="169">
        <v>1.82</v>
      </c>
      <c r="J55" s="161">
        <v>43720</v>
      </c>
      <c r="K55" s="169">
        <v>1.65</v>
      </c>
      <c r="L55" s="161">
        <v>43720</v>
      </c>
      <c r="M55" s="169">
        <v>1.79</v>
      </c>
      <c r="N55" s="161">
        <v>43719</v>
      </c>
      <c r="O55" s="172">
        <v>1.258</v>
      </c>
      <c r="P55" s="161">
        <v>43719</v>
      </c>
      <c r="Q55" s="172">
        <v>1.3149999999999999</v>
      </c>
      <c r="R55" s="161">
        <v>43719</v>
      </c>
      <c r="S55" s="172">
        <v>1.397</v>
      </c>
      <c r="T55" s="6"/>
      <c r="U55" s="175"/>
      <c r="W55" s="53"/>
      <c r="X55" s="53"/>
      <c r="Y55" s="53"/>
      <c r="Z55" s="53"/>
      <c r="AA55" s="53"/>
      <c r="AB55" s="53"/>
      <c r="AC55" s="53"/>
      <c r="AD55" s="53"/>
      <c r="AE55" s="53"/>
      <c r="AF55" s="53"/>
      <c r="AG55" s="53"/>
      <c r="AH55" s="53"/>
      <c r="AI55" s="53"/>
      <c r="AJ55" s="53"/>
      <c r="AK55" s="53"/>
      <c r="AL55" s="53"/>
      <c r="AM55" s="53"/>
    </row>
    <row r="56" spans="2:39" x14ac:dyDescent="0.3">
      <c r="B56" s="6">
        <v>43760</v>
      </c>
      <c r="C56" s="32">
        <v>1169.7</v>
      </c>
      <c r="D56" s="6">
        <v>43724</v>
      </c>
      <c r="E56" s="175">
        <v>57560</v>
      </c>
      <c r="F56" s="6">
        <v>43720</v>
      </c>
      <c r="G56" s="166">
        <v>5842.5</v>
      </c>
      <c r="H56" s="161">
        <v>43721</v>
      </c>
      <c r="I56" s="169">
        <v>1.88</v>
      </c>
      <c r="J56" s="161">
        <v>43721</v>
      </c>
      <c r="K56" s="169">
        <v>1.75</v>
      </c>
      <c r="L56" s="161">
        <v>43721</v>
      </c>
      <c r="M56" s="169">
        <v>1.9</v>
      </c>
      <c r="N56" s="161">
        <v>43724</v>
      </c>
      <c r="O56" s="172">
        <v>1.3480000000000001</v>
      </c>
      <c r="P56" s="161">
        <v>43724</v>
      </c>
      <c r="Q56" s="172">
        <v>1.4379999999999999</v>
      </c>
      <c r="R56" s="161">
        <v>43724</v>
      </c>
      <c r="S56" s="172">
        <v>1.536</v>
      </c>
      <c r="T56" s="6"/>
      <c r="U56" s="175"/>
      <c r="W56" s="53"/>
      <c r="X56" s="53"/>
      <c r="Y56" s="53"/>
      <c r="Z56" s="53"/>
      <c r="AA56" s="53"/>
      <c r="AB56" s="53"/>
      <c r="AC56" s="53"/>
      <c r="AD56" s="53"/>
      <c r="AE56" s="53"/>
      <c r="AF56" s="53"/>
      <c r="AG56" s="53"/>
      <c r="AH56" s="53"/>
      <c r="AI56" s="53"/>
      <c r="AJ56" s="53"/>
      <c r="AK56" s="53"/>
      <c r="AL56" s="53"/>
      <c r="AM56" s="53"/>
    </row>
    <row r="57" spans="2:39" x14ac:dyDescent="0.3">
      <c r="B57" s="6">
        <v>43761</v>
      </c>
      <c r="C57" s="32">
        <v>1172.4000000000001</v>
      </c>
      <c r="D57" s="6">
        <v>43725</v>
      </c>
      <c r="E57" s="175">
        <v>57520</v>
      </c>
      <c r="F57" s="6">
        <v>43721</v>
      </c>
      <c r="G57" s="166">
        <v>5870</v>
      </c>
      <c r="H57" s="161">
        <v>43724</v>
      </c>
      <c r="I57" s="169">
        <v>1.86</v>
      </c>
      <c r="J57" s="161">
        <v>43724</v>
      </c>
      <c r="K57" s="169">
        <v>1.69</v>
      </c>
      <c r="L57" s="161">
        <v>43724</v>
      </c>
      <c r="M57" s="169">
        <v>1.84</v>
      </c>
      <c r="N57" s="161">
        <v>43725</v>
      </c>
      <c r="O57" s="172">
        <v>1.3149999999999999</v>
      </c>
      <c r="P57" s="161">
        <v>43725</v>
      </c>
      <c r="Q57" s="172">
        <v>1.4079999999999999</v>
      </c>
      <c r="R57" s="161">
        <v>43725</v>
      </c>
      <c r="S57" s="172">
        <v>1.5</v>
      </c>
      <c r="T57" s="6"/>
      <c r="U57" s="175"/>
      <c r="W57" s="53"/>
      <c r="X57" s="53"/>
      <c r="Y57" s="53"/>
      <c r="Z57" s="53"/>
      <c r="AA57" s="53"/>
      <c r="AB57" s="53"/>
      <c r="AC57" s="53"/>
      <c r="AD57" s="53"/>
      <c r="AE57" s="53"/>
      <c r="AF57" s="53"/>
      <c r="AG57" s="53"/>
      <c r="AH57" s="53"/>
      <c r="AI57" s="53"/>
      <c r="AJ57" s="53"/>
      <c r="AK57" s="53"/>
      <c r="AL57" s="53"/>
      <c r="AM57" s="53"/>
    </row>
    <row r="58" spans="2:39" x14ac:dyDescent="0.3">
      <c r="B58" s="6">
        <v>43762</v>
      </c>
      <c r="C58" s="32">
        <v>1172.9000000000001</v>
      </c>
      <c r="D58" s="6">
        <v>43726</v>
      </c>
      <c r="E58" s="175">
        <v>57650</v>
      </c>
      <c r="F58" s="6">
        <v>43724</v>
      </c>
      <c r="G58" s="166">
        <v>5877</v>
      </c>
      <c r="H58" s="161">
        <v>43725</v>
      </c>
      <c r="I58" s="169">
        <v>1.87</v>
      </c>
      <c r="J58" s="161">
        <v>43725</v>
      </c>
      <c r="K58" s="169">
        <v>1.66</v>
      </c>
      <c r="L58" s="161">
        <v>43725</v>
      </c>
      <c r="M58" s="169">
        <v>1.81</v>
      </c>
      <c r="N58" s="161">
        <v>43726</v>
      </c>
      <c r="O58" s="172">
        <v>1.3089999999999999</v>
      </c>
      <c r="P58" s="161">
        <v>43726</v>
      </c>
      <c r="Q58" s="172">
        <v>1.391</v>
      </c>
      <c r="R58" s="161">
        <v>43726</v>
      </c>
      <c r="S58" s="172">
        <v>1.468</v>
      </c>
      <c r="T58" s="6"/>
      <c r="U58" s="175"/>
      <c r="W58" s="53"/>
      <c r="X58" s="53"/>
      <c r="Y58" s="53"/>
      <c r="Z58" s="53"/>
      <c r="AA58" s="53"/>
      <c r="AB58" s="53"/>
      <c r="AC58" s="53"/>
      <c r="AD58" s="53"/>
      <c r="AE58" s="53"/>
      <c r="AF58" s="53"/>
      <c r="AG58" s="53"/>
      <c r="AH58" s="53"/>
      <c r="AI58" s="53"/>
      <c r="AJ58" s="53"/>
      <c r="AK58" s="53"/>
      <c r="AL58" s="53"/>
      <c r="AM58" s="53"/>
    </row>
    <row r="59" spans="2:39" x14ac:dyDescent="0.3">
      <c r="B59" s="6">
        <v>43763</v>
      </c>
      <c r="C59" s="32">
        <v>1173</v>
      </c>
      <c r="D59" s="6">
        <v>43727</v>
      </c>
      <c r="E59" s="175">
        <v>57500</v>
      </c>
      <c r="F59" s="6">
        <v>43725</v>
      </c>
      <c r="G59" s="166">
        <v>5762</v>
      </c>
      <c r="H59" s="161">
        <v>43726</v>
      </c>
      <c r="I59" s="169">
        <v>1.87</v>
      </c>
      <c r="J59" s="161">
        <v>43726</v>
      </c>
      <c r="K59" s="169">
        <v>1.68</v>
      </c>
      <c r="L59" s="161">
        <v>43726</v>
      </c>
      <c r="M59" s="169">
        <v>1.8</v>
      </c>
      <c r="N59" s="161">
        <v>43727</v>
      </c>
      <c r="O59" s="172">
        <v>1.329</v>
      </c>
      <c r="P59" s="161">
        <v>43727</v>
      </c>
      <c r="Q59" s="172">
        <v>1.391</v>
      </c>
      <c r="R59" s="161">
        <v>43727</v>
      </c>
      <c r="S59" s="172">
        <v>1.4630000000000001</v>
      </c>
      <c r="T59" s="6"/>
      <c r="U59" s="175"/>
      <c r="W59" s="53"/>
      <c r="X59" s="53"/>
      <c r="Y59" s="53"/>
      <c r="Z59" s="53"/>
      <c r="AA59" s="53"/>
      <c r="AB59" s="53"/>
      <c r="AC59" s="53"/>
      <c r="AD59" s="53"/>
      <c r="AE59" s="53"/>
      <c r="AF59" s="53"/>
      <c r="AG59" s="53"/>
      <c r="AH59" s="53"/>
      <c r="AI59" s="53"/>
      <c r="AJ59" s="53"/>
      <c r="AK59" s="53"/>
      <c r="AL59" s="53"/>
      <c r="AM59" s="53"/>
    </row>
    <row r="60" spans="2:39" x14ac:dyDescent="0.3">
      <c r="B60" s="6">
        <v>43766</v>
      </c>
      <c r="C60" s="32">
        <v>1170.7</v>
      </c>
      <c r="D60" s="6">
        <v>43728</v>
      </c>
      <c r="E60" s="175">
        <v>57700</v>
      </c>
      <c r="F60" s="6">
        <v>43726</v>
      </c>
      <c r="G60" s="166">
        <v>5745</v>
      </c>
      <c r="H60" s="161">
        <v>43727</v>
      </c>
      <c r="I60" s="169">
        <v>1.88</v>
      </c>
      <c r="J60" s="161">
        <v>43727</v>
      </c>
      <c r="K60" s="169">
        <v>1.66</v>
      </c>
      <c r="L60" s="161">
        <v>43727</v>
      </c>
      <c r="M60" s="169">
        <v>1.79</v>
      </c>
      <c r="N60" s="161">
        <v>43728</v>
      </c>
      <c r="O60" s="172">
        <v>1.3320000000000001</v>
      </c>
      <c r="P60" s="161">
        <v>43728</v>
      </c>
      <c r="Q60" s="172">
        <v>1.397</v>
      </c>
      <c r="R60" s="161">
        <v>43728</v>
      </c>
      <c r="S60" s="172">
        <v>1.4550000000000001</v>
      </c>
      <c r="T60" s="6"/>
      <c r="U60" s="175"/>
      <c r="W60" s="53"/>
      <c r="X60" s="53"/>
      <c r="Y60" s="53"/>
      <c r="Z60" s="53"/>
      <c r="AA60" s="53"/>
      <c r="AB60" s="53"/>
      <c r="AC60" s="53"/>
      <c r="AD60" s="53"/>
      <c r="AE60" s="53"/>
      <c r="AF60" s="53"/>
      <c r="AG60" s="53"/>
      <c r="AH60" s="53"/>
      <c r="AI60" s="53"/>
      <c r="AJ60" s="53"/>
      <c r="AK60" s="53"/>
      <c r="AL60" s="53"/>
      <c r="AM60" s="53"/>
    </row>
    <row r="61" spans="2:39" x14ac:dyDescent="0.3">
      <c r="B61" s="6">
        <v>43767</v>
      </c>
      <c r="C61" s="32">
        <v>1163</v>
      </c>
      <c r="D61" s="6">
        <v>43731</v>
      </c>
      <c r="E61" s="175">
        <v>58500</v>
      </c>
      <c r="F61" s="6">
        <v>43727</v>
      </c>
      <c r="G61" s="166">
        <v>5758.5</v>
      </c>
      <c r="H61" s="161">
        <v>43728</v>
      </c>
      <c r="I61" s="169">
        <v>1.84</v>
      </c>
      <c r="J61" s="161">
        <v>43728</v>
      </c>
      <c r="K61" s="169">
        <v>1.61</v>
      </c>
      <c r="L61" s="161">
        <v>43728</v>
      </c>
      <c r="M61" s="169">
        <v>1.74</v>
      </c>
      <c r="N61" s="161">
        <v>43731</v>
      </c>
      <c r="O61" s="172">
        <v>1.331</v>
      </c>
      <c r="P61" s="161">
        <v>43731</v>
      </c>
      <c r="Q61" s="172">
        <v>1.4019999999999999</v>
      </c>
      <c r="R61" s="161">
        <v>43731</v>
      </c>
      <c r="S61" s="172">
        <v>1.462</v>
      </c>
      <c r="T61" s="6"/>
      <c r="U61" s="175"/>
      <c r="W61" s="53"/>
      <c r="X61" s="53"/>
      <c r="Y61" s="53"/>
      <c r="Z61" s="53"/>
      <c r="AA61" s="53"/>
      <c r="AB61" s="53"/>
      <c r="AC61" s="53"/>
      <c r="AD61" s="53"/>
      <c r="AE61" s="53"/>
      <c r="AF61" s="53"/>
      <c r="AG61" s="53"/>
      <c r="AH61" s="53"/>
      <c r="AI61" s="53"/>
      <c r="AJ61" s="53"/>
      <c r="AK61" s="53"/>
      <c r="AL61" s="53"/>
      <c r="AM61" s="53"/>
    </row>
    <row r="62" spans="2:39" x14ac:dyDescent="0.3">
      <c r="B62" s="6">
        <v>43768</v>
      </c>
      <c r="C62" s="32">
        <v>1168.0999999999999</v>
      </c>
      <c r="D62" s="6">
        <v>43732</v>
      </c>
      <c r="E62" s="175">
        <v>58450</v>
      </c>
      <c r="F62" s="6">
        <v>43728</v>
      </c>
      <c r="G62" s="166">
        <v>5777.5</v>
      </c>
      <c r="H62" s="161">
        <v>43731</v>
      </c>
      <c r="I62" s="169">
        <v>1.81</v>
      </c>
      <c r="J62" s="161">
        <v>43731</v>
      </c>
      <c r="K62" s="169">
        <v>1.59</v>
      </c>
      <c r="L62" s="161">
        <v>43731</v>
      </c>
      <c r="M62" s="169">
        <v>1.72</v>
      </c>
      <c r="N62" s="161">
        <v>43732</v>
      </c>
      <c r="O62" s="172">
        <v>1.325</v>
      </c>
      <c r="P62" s="161">
        <v>43732</v>
      </c>
      <c r="Q62" s="172">
        <v>1.393</v>
      </c>
      <c r="R62" s="161">
        <v>43732</v>
      </c>
      <c r="S62" s="172">
        <v>1.454</v>
      </c>
      <c r="T62" s="6"/>
      <c r="U62" s="175"/>
      <c r="W62" s="53"/>
      <c r="X62" s="53"/>
      <c r="Y62" s="53"/>
      <c r="Z62" s="53"/>
      <c r="AA62" s="53"/>
      <c r="AB62" s="53"/>
      <c r="AC62" s="53"/>
      <c r="AD62" s="53"/>
      <c r="AE62" s="53"/>
      <c r="AF62" s="53"/>
      <c r="AG62" s="53"/>
      <c r="AH62" s="53"/>
      <c r="AI62" s="53"/>
      <c r="AJ62" s="53"/>
      <c r="AK62" s="53"/>
      <c r="AL62" s="53"/>
      <c r="AM62" s="53"/>
    </row>
    <row r="63" spans="2:39" x14ac:dyDescent="0.3">
      <c r="B63" s="6">
        <v>43769</v>
      </c>
      <c r="C63" s="32">
        <v>1163.4000000000001</v>
      </c>
      <c r="D63" s="6">
        <v>43733</v>
      </c>
      <c r="E63" s="175">
        <v>58950</v>
      </c>
      <c r="F63" s="6">
        <v>43731</v>
      </c>
      <c r="G63" s="166">
        <v>5695</v>
      </c>
      <c r="H63" s="161">
        <v>43732</v>
      </c>
      <c r="I63" s="169">
        <v>1.78</v>
      </c>
      <c r="J63" s="161">
        <v>43732</v>
      </c>
      <c r="K63" s="169">
        <v>1.52</v>
      </c>
      <c r="L63" s="161">
        <v>43732</v>
      </c>
      <c r="M63" s="169">
        <v>1.64</v>
      </c>
      <c r="N63" s="161">
        <v>43733</v>
      </c>
      <c r="O63" s="172">
        <v>1.304</v>
      </c>
      <c r="P63" s="161">
        <v>43733</v>
      </c>
      <c r="Q63" s="172">
        <v>1.3640000000000001</v>
      </c>
      <c r="R63" s="161">
        <v>43733</v>
      </c>
      <c r="S63" s="172">
        <v>1.4239999999999999</v>
      </c>
      <c r="T63" s="6"/>
      <c r="U63" s="175"/>
      <c r="W63" s="53"/>
      <c r="X63" s="53"/>
      <c r="Y63" s="53"/>
      <c r="Z63" s="53"/>
      <c r="AA63" s="53"/>
      <c r="AB63" s="53"/>
      <c r="AC63" s="53"/>
      <c r="AD63" s="53"/>
      <c r="AE63" s="53"/>
      <c r="AF63" s="53"/>
      <c r="AG63" s="53"/>
      <c r="AH63" s="53"/>
      <c r="AI63" s="53"/>
      <c r="AJ63" s="53"/>
      <c r="AK63" s="53"/>
      <c r="AL63" s="53"/>
      <c r="AM63" s="53"/>
    </row>
    <row r="64" spans="2:39" x14ac:dyDescent="0.3">
      <c r="B64" s="6">
        <v>43770</v>
      </c>
      <c r="C64" s="32">
        <v>1165.5999999999999</v>
      </c>
      <c r="D64" s="6">
        <v>43734</v>
      </c>
      <c r="E64" s="175">
        <v>58400</v>
      </c>
      <c r="F64" s="6">
        <v>43732</v>
      </c>
      <c r="G64" s="166">
        <v>5761</v>
      </c>
      <c r="H64" s="161">
        <v>43733</v>
      </c>
      <c r="I64" s="169">
        <v>1.82</v>
      </c>
      <c r="J64" s="161">
        <v>43733</v>
      </c>
      <c r="K64" s="169">
        <v>1.6</v>
      </c>
      <c r="L64" s="161">
        <v>43733</v>
      </c>
      <c r="M64" s="169">
        <v>1.73</v>
      </c>
      <c r="N64" s="161">
        <v>43734</v>
      </c>
      <c r="O64" s="172">
        <v>1.3009999999999999</v>
      </c>
      <c r="P64" s="161">
        <v>43734</v>
      </c>
      <c r="Q64" s="172">
        <v>1.3660000000000001</v>
      </c>
      <c r="R64" s="161">
        <v>43734</v>
      </c>
      <c r="S64" s="172">
        <v>1.4330000000000001</v>
      </c>
      <c r="T64" s="6"/>
      <c r="U64" s="175"/>
      <c r="W64" s="53"/>
      <c r="X64" s="53"/>
      <c r="Y64" s="53"/>
      <c r="Z64" s="53"/>
      <c r="AA64" s="53"/>
      <c r="AB64" s="53"/>
      <c r="AC64" s="53"/>
      <c r="AD64" s="53"/>
      <c r="AE64" s="53"/>
      <c r="AF64" s="53"/>
      <c r="AG64" s="53"/>
      <c r="AH64" s="53"/>
      <c r="AI64" s="53"/>
      <c r="AJ64" s="53"/>
      <c r="AK64" s="53"/>
      <c r="AL64" s="53"/>
      <c r="AM64" s="53"/>
    </row>
    <row r="65" spans="2:39" x14ac:dyDescent="0.3">
      <c r="B65" s="6">
        <v>43773</v>
      </c>
      <c r="C65" s="32">
        <v>1159.2</v>
      </c>
      <c r="D65" s="6">
        <v>43735</v>
      </c>
      <c r="E65" s="175">
        <v>58400</v>
      </c>
      <c r="F65" s="6">
        <v>43733</v>
      </c>
      <c r="G65" s="166">
        <v>5718.5</v>
      </c>
      <c r="H65" s="161">
        <v>43734</v>
      </c>
      <c r="I65" s="169">
        <v>1.79</v>
      </c>
      <c r="J65" s="161">
        <v>43734</v>
      </c>
      <c r="K65" s="169">
        <v>1.59</v>
      </c>
      <c r="L65" s="161">
        <v>43734</v>
      </c>
      <c r="M65" s="169">
        <v>1.7</v>
      </c>
      <c r="N65" s="161">
        <v>43735</v>
      </c>
      <c r="O65" s="172">
        <v>1.3009999999999999</v>
      </c>
      <c r="P65" s="161">
        <v>43735</v>
      </c>
      <c r="Q65" s="172">
        <v>1.361</v>
      </c>
      <c r="R65" s="161">
        <v>43735</v>
      </c>
      <c r="S65" s="172">
        <v>1.4379999999999999</v>
      </c>
      <c r="T65" s="6"/>
      <c r="U65" s="175"/>
      <c r="W65" s="53"/>
      <c r="X65" s="53"/>
      <c r="Y65" s="53"/>
      <c r="Z65" s="53"/>
      <c r="AA65" s="53"/>
      <c r="AB65" s="53"/>
      <c r="AC65" s="53"/>
      <c r="AD65" s="53"/>
      <c r="AE65" s="53"/>
      <c r="AF65" s="53"/>
      <c r="AG65" s="53"/>
      <c r="AH65" s="53"/>
      <c r="AI65" s="53"/>
      <c r="AJ65" s="53"/>
      <c r="AK65" s="53"/>
      <c r="AL65" s="53"/>
      <c r="AM65" s="53"/>
    </row>
    <row r="66" spans="2:39" x14ac:dyDescent="0.3">
      <c r="B66" s="6">
        <v>43774</v>
      </c>
      <c r="C66" s="32">
        <v>1157.5</v>
      </c>
      <c r="D66" s="6">
        <v>43738</v>
      </c>
      <c r="E66" s="175">
        <v>58190</v>
      </c>
      <c r="F66" s="6">
        <v>43734</v>
      </c>
      <c r="G66" s="166">
        <v>5757</v>
      </c>
      <c r="H66" s="161">
        <v>43735</v>
      </c>
      <c r="I66" s="169">
        <v>1.74</v>
      </c>
      <c r="J66" s="161">
        <v>43735</v>
      </c>
      <c r="K66" s="169">
        <v>1.56</v>
      </c>
      <c r="L66" s="161">
        <v>43735</v>
      </c>
      <c r="M66" s="169">
        <v>1.69</v>
      </c>
      <c r="N66" s="161">
        <v>43738</v>
      </c>
      <c r="O66" s="172">
        <v>1.2969999999999999</v>
      </c>
      <c r="P66" s="161">
        <v>43738</v>
      </c>
      <c r="Q66" s="172">
        <v>1.3520000000000001</v>
      </c>
      <c r="R66" s="161">
        <v>43738</v>
      </c>
      <c r="S66" s="172">
        <v>1.456</v>
      </c>
      <c r="T66" s="6"/>
      <c r="U66" s="175"/>
      <c r="W66" s="53"/>
      <c r="X66" s="53"/>
      <c r="Y66" s="53"/>
      <c r="Z66" s="53"/>
      <c r="AA66" s="53"/>
      <c r="AB66" s="53"/>
      <c r="AC66" s="53"/>
      <c r="AD66" s="53"/>
      <c r="AE66" s="53"/>
      <c r="AF66" s="53"/>
      <c r="AG66" s="53"/>
      <c r="AH66" s="53"/>
      <c r="AI66" s="53"/>
      <c r="AJ66" s="53"/>
      <c r="AK66" s="53"/>
      <c r="AL66" s="53"/>
      <c r="AM66" s="53"/>
    </row>
    <row r="67" spans="2:39" x14ac:dyDescent="0.3">
      <c r="B67" s="6">
        <v>43775</v>
      </c>
      <c r="C67" s="32">
        <v>1156.9000000000001</v>
      </c>
      <c r="D67" s="6">
        <v>43739</v>
      </c>
      <c r="E67" s="175">
        <v>57400</v>
      </c>
      <c r="F67" s="6">
        <v>43735</v>
      </c>
      <c r="G67" s="166">
        <v>5714</v>
      </c>
      <c r="H67" s="161">
        <v>43738</v>
      </c>
      <c r="I67" s="169">
        <v>1.75</v>
      </c>
      <c r="J67" s="161">
        <v>43738</v>
      </c>
      <c r="K67" s="169">
        <v>1.55</v>
      </c>
      <c r="L67" s="161">
        <v>43738</v>
      </c>
      <c r="M67" s="169">
        <v>1.68</v>
      </c>
      <c r="N67" s="161">
        <v>43739</v>
      </c>
      <c r="O67" s="172">
        <v>1.323</v>
      </c>
      <c r="P67" s="161">
        <v>43739</v>
      </c>
      <c r="Q67" s="172">
        <v>1.381</v>
      </c>
      <c r="R67" s="161">
        <v>43739</v>
      </c>
      <c r="S67" s="172">
        <v>1.498</v>
      </c>
      <c r="T67" s="6"/>
      <c r="U67" s="175"/>
      <c r="W67" s="53"/>
      <c r="X67" s="53"/>
      <c r="Y67" s="53"/>
      <c r="Z67" s="53"/>
      <c r="AA67" s="53"/>
      <c r="AB67" s="53"/>
      <c r="AC67" s="53"/>
      <c r="AD67" s="53"/>
      <c r="AE67" s="53"/>
      <c r="AF67" s="53"/>
      <c r="AG67" s="53"/>
      <c r="AH67" s="53"/>
      <c r="AI67" s="53"/>
      <c r="AJ67" s="53"/>
      <c r="AK67" s="53"/>
      <c r="AL67" s="53"/>
      <c r="AM67" s="53"/>
    </row>
    <row r="68" spans="2:39" x14ac:dyDescent="0.3">
      <c r="B68" s="6">
        <v>43776</v>
      </c>
      <c r="C68" s="32">
        <v>1159.3</v>
      </c>
      <c r="D68" s="6">
        <v>43740</v>
      </c>
      <c r="E68" s="175">
        <v>57350</v>
      </c>
      <c r="F68" s="6">
        <v>43738</v>
      </c>
      <c r="G68" s="166">
        <v>5728</v>
      </c>
      <c r="H68" s="161">
        <v>43739</v>
      </c>
      <c r="I68" s="169">
        <v>1.73</v>
      </c>
      <c r="J68" s="161">
        <v>43739</v>
      </c>
      <c r="K68" s="169">
        <v>1.51</v>
      </c>
      <c r="L68" s="161">
        <v>43739</v>
      </c>
      <c r="M68" s="169">
        <v>1.65</v>
      </c>
      <c r="N68" s="161">
        <v>43740</v>
      </c>
      <c r="O68" s="172">
        <v>1.3029999999999999</v>
      </c>
      <c r="P68" s="161">
        <v>43740</v>
      </c>
      <c r="Q68" s="172">
        <v>1.3680000000000001</v>
      </c>
      <c r="R68" s="161">
        <v>43740</v>
      </c>
      <c r="S68" s="172">
        <v>1.4970000000000001</v>
      </c>
      <c r="T68" s="6"/>
      <c r="U68" s="175"/>
      <c r="W68" s="53"/>
      <c r="X68" s="53"/>
      <c r="Y68" s="53"/>
      <c r="Z68" s="53"/>
      <c r="AA68" s="53"/>
      <c r="AB68" s="53"/>
      <c r="AC68" s="53"/>
      <c r="AD68" s="53"/>
      <c r="AE68" s="53"/>
      <c r="AF68" s="53"/>
      <c r="AG68" s="53"/>
      <c r="AH68" s="53"/>
      <c r="AI68" s="53"/>
      <c r="AJ68" s="53"/>
      <c r="AK68" s="53"/>
      <c r="AL68" s="53"/>
      <c r="AM68" s="53"/>
    </row>
    <row r="69" spans="2:39" x14ac:dyDescent="0.3">
      <c r="B69" s="6">
        <v>43777</v>
      </c>
      <c r="C69" s="32">
        <v>1157.5</v>
      </c>
      <c r="D69" s="6">
        <v>43742</v>
      </c>
      <c r="E69" s="175">
        <v>58350</v>
      </c>
      <c r="F69" s="6">
        <v>43739</v>
      </c>
      <c r="G69" s="166">
        <v>5610</v>
      </c>
      <c r="H69" s="161">
        <v>43740</v>
      </c>
      <c r="I69" s="169">
        <v>1.67</v>
      </c>
      <c r="J69" s="161">
        <v>43740</v>
      </c>
      <c r="K69" s="169">
        <v>1.43</v>
      </c>
      <c r="L69" s="161">
        <v>43740</v>
      </c>
      <c r="M69" s="169">
        <v>1.6</v>
      </c>
      <c r="N69" s="161">
        <v>43742</v>
      </c>
      <c r="O69" s="172">
        <v>1.21</v>
      </c>
      <c r="P69" s="161">
        <v>43742</v>
      </c>
      <c r="Q69" s="172">
        <v>1.2490000000000001</v>
      </c>
      <c r="R69" s="161">
        <v>43742</v>
      </c>
      <c r="S69" s="172">
        <v>1.373</v>
      </c>
      <c r="T69" s="6"/>
      <c r="U69" s="175"/>
      <c r="W69" s="53"/>
      <c r="X69" s="53"/>
      <c r="Y69" s="53"/>
      <c r="Z69" s="53"/>
      <c r="AA69" s="53"/>
      <c r="AB69" s="53"/>
      <c r="AC69" s="53"/>
      <c r="AD69" s="53"/>
      <c r="AE69" s="53"/>
      <c r="AF69" s="53"/>
      <c r="AG69" s="53"/>
      <c r="AH69" s="53"/>
      <c r="AI69" s="53"/>
      <c r="AJ69" s="53"/>
      <c r="AK69" s="53"/>
      <c r="AL69" s="53"/>
      <c r="AM69" s="53"/>
    </row>
    <row r="70" spans="2:39" x14ac:dyDescent="0.3">
      <c r="B70" s="6">
        <v>43780</v>
      </c>
      <c r="C70" s="32">
        <v>1166.8</v>
      </c>
      <c r="D70" s="6">
        <v>43745</v>
      </c>
      <c r="E70" s="175">
        <v>58240</v>
      </c>
      <c r="F70" s="6">
        <v>43740</v>
      </c>
      <c r="G70" s="166">
        <v>5629</v>
      </c>
      <c r="H70" s="161">
        <v>43741</v>
      </c>
      <c r="I70" s="169">
        <v>1.58</v>
      </c>
      <c r="J70" s="161">
        <v>43741</v>
      </c>
      <c r="K70" s="169">
        <v>1.34</v>
      </c>
      <c r="L70" s="161">
        <v>43741</v>
      </c>
      <c r="M70" s="169">
        <v>1.54</v>
      </c>
      <c r="N70" s="161">
        <v>43745</v>
      </c>
      <c r="O70" s="172">
        <v>1.232</v>
      </c>
      <c r="P70" s="161">
        <v>43745</v>
      </c>
      <c r="Q70" s="172">
        <v>1.2769999999999999</v>
      </c>
      <c r="R70" s="161">
        <v>43745</v>
      </c>
      <c r="S70" s="172">
        <v>1.3859999999999999</v>
      </c>
      <c r="T70" s="6"/>
      <c r="U70" s="175"/>
      <c r="W70" s="53"/>
      <c r="X70" s="53"/>
      <c r="Y70" s="53"/>
      <c r="Z70" s="53"/>
      <c r="AA70" s="53"/>
      <c r="AB70" s="53"/>
      <c r="AC70" s="53"/>
      <c r="AD70" s="53"/>
      <c r="AE70" s="53"/>
      <c r="AF70" s="53"/>
      <c r="AG70" s="53"/>
      <c r="AH70" s="53"/>
      <c r="AI70" s="53"/>
      <c r="AJ70" s="53"/>
      <c r="AK70" s="53"/>
      <c r="AL70" s="53"/>
      <c r="AM70" s="53"/>
    </row>
    <row r="71" spans="2:39" x14ac:dyDescent="0.3">
      <c r="B71" s="6">
        <v>43781</v>
      </c>
      <c r="C71" s="32">
        <v>1160.8</v>
      </c>
      <c r="D71" s="6">
        <v>43746</v>
      </c>
      <c r="E71" s="175">
        <v>58000</v>
      </c>
      <c r="F71" s="6">
        <v>43741</v>
      </c>
      <c r="G71" s="166">
        <v>5626</v>
      </c>
      <c r="H71" s="161">
        <v>43742</v>
      </c>
      <c r="I71" s="169">
        <v>1.58</v>
      </c>
      <c r="J71" s="161">
        <v>43742</v>
      </c>
      <c r="K71" s="169">
        <v>1.34</v>
      </c>
      <c r="L71" s="161">
        <v>43742</v>
      </c>
      <c r="M71" s="169">
        <v>1.52</v>
      </c>
      <c r="N71" s="161">
        <v>43746</v>
      </c>
      <c r="O71" s="172">
        <v>1.264</v>
      </c>
      <c r="P71" s="161">
        <v>43746</v>
      </c>
      <c r="Q71" s="172">
        <v>1.3109999999999999</v>
      </c>
      <c r="R71" s="161">
        <v>43746</v>
      </c>
      <c r="S71" s="172">
        <v>1.429</v>
      </c>
      <c r="T71" s="6"/>
      <c r="U71" s="175"/>
      <c r="W71" s="53"/>
      <c r="X71" s="53"/>
      <c r="Y71" s="53"/>
      <c r="Z71" s="53"/>
      <c r="AA71" s="53"/>
      <c r="AB71" s="53"/>
      <c r="AC71" s="53"/>
      <c r="AD71" s="53"/>
      <c r="AE71" s="53"/>
      <c r="AF71" s="53"/>
      <c r="AG71" s="53"/>
      <c r="AH71" s="53"/>
      <c r="AI71" s="53"/>
      <c r="AJ71" s="53"/>
      <c r="AK71" s="53"/>
      <c r="AL71" s="53"/>
      <c r="AM71" s="53"/>
    </row>
    <row r="72" spans="2:39" x14ac:dyDescent="0.3">
      <c r="B72" s="6">
        <v>43782</v>
      </c>
      <c r="C72" s="32">
        <v>1167.8</v>
      </c>
      <c r="D72" s="6">
        <v>43748</v>
      </c>
      <c r="E72" s="175">
        <v>58390</v>
      </c>
      <c r="F72" s="6">
        <v>43742</v>
      </c>
      <c r="G72" s="166">
        <v>5599</v>
      </c>
      <c r="H72" s="161">
        <v>43745</v>
      </c>
      <c r="I72" s="169">
        <v>1.64</v>
      </c>
      <c r="J72" s="161">
        <v>43745</v>
      </c>
      <c r="K72" s="169">
        <v>1.38</v>
      </c>
      <c r="L72" s="161">
        <v>43745</v>
      </c>
      <c r="M72" s="169">
        <v>1.56</v>
      </c>
      <c r="N72" s="161">
        <v>43748</v>
      </c>
      <c r="O72" s="172">
        <v>1.276</v>
      </c>
      <c r="P72" s="161">
        <v>43748</v>
      </c>
      <c r="Q72" s="172">
        <v>1.337</v>
      </c>
      <c r="R72" s="161">
        <v>43748</v>
      </c>
      <c r="S72" s="172">
        <v>1.4590000000000001</v>
      </c>
      <c r="T72" s="6"/>
      <c r="U72" s="175"/>
      <c r="W72" s="53"/>
      <c r="X72" s="53"/>
      <c r="Y72" s="53"/>
      <c r="Z72" s="53"/>
      <c r="AA72" s="53"/>
      <c r="AB72" s="53"/>
      <c r="AC72" s="53"/>
      <c r="AD72" s="53"/>
      <c r="AE72" s="53"/>
      <c r="AF72" s="53"/>
      <c r="AG72" s="53"/>
      <c r="AH72" s="53"/>
      <c r="AI72" s="53"/>
      <c r="AJ72" s="53"/>
      <c r="AK72" s="53"/>
      <c r="AL72" s="53"/>
      <c r="AM72" s="53"/>
    </row>
    <row r="73" spans="2:39" x14ac:dyDescent="0.3">
      <c r="B73" s="6">
        <v>43783</v>
      </c>
      <c r="C73" s="32">
        <v>1169.7</v>
      </c>
      <c r="D73" s="6">
        <v>43749</v>
      </c>
      <c r="E73" s="175">
        <v>57680</v>
      </c>
      <c r="F73" s="6">
        <v>43745</v>
      </c>
      <c r="G73" s="166">
        <v>5626</v>
      </c>
      <c r="H73" s="161">
        <v>43746</v>
      </c>
      <c r="I73" s="169">
        <v>1.62</v>
      </c>
      <c r="J73" s="161">
        <v>43746</v>
      </c>
      <c r="K73" s="169">
        <v>1.36</v>
      </c>
      <c r="L73" s="161">
        <v>43746</v>
      </c>
      <c r="M73" s="169">
        <v>1.54</v>
      </c>
      <c r="N73" s="161">
        <v>43749</v>
      </c>
      <c r="O73" s="172">
        <v>1.2809999999999999</v>
      </c>
      <c r="P73" s="161">
        <v>43749</v>
      </c>
      <c r="Q73" s="172">
        <v>1.35</v>
      </c>
      <c r="R73" s="161">
        <v>43749</v>
      </c>
      <c r="S73" s="172">
        <v>1.488</v>
      </c>
      <c r="T73" s="6"/>
      <c r="U73" s="175"/>
      <c r="W73" s="53"/>
      <c r="X73" s="53"/>
      <c r="Y73" s="53"/>
      <c r="Z73" s="53"/>
      <c r="AA73" s="53"/>
      <c r="AB73" s="53"/>
      <c r="AC73" s="53"/>
      <c r="AD73" s="53"/>
      <c r="AE73" s="53"/>
      <c r="AF73" s="53"/>
      <c r="AG73" s="53"/>
      <c r="AH73" s="53"/>
      <c r="AI73" s="53"/>
      <c r="AJ73" s="53"/>
      <c r="AK73" s="53"/>
      <c r="AL73" s="53"/>
      <c r="AM73" s="53"/>
    </row>
    <row r="74" spans="2:39" x14ac:dyDescent="0.3">
      <c r="B74" s="6">
        <v>43784</v>
      </c>
      <c r="C74" s="32">
        <v>1166.5999999999999</v>
      </c>
      <c r="D74" s="6">
        <v>43752</v>
      </c>
      <c r="E74" s="175">
        <v>57050</v>
      </c>
      <c r="F74" s="6">
        <v>43746</v>
      </c>
      <c r="G74" s="166">
        <v>5650.5</v>
      </c>
      <c r="H74" s="161">
        <v>43747</v>
      </c>
      <c r="I74" s="169">
        <v>1.59</v>
      </c>
      <c r="J74" s="161">
        <v>43747</v>
      </c>
      <c r="K74" s="169">
        <v>1.4</v>
      </c>
      <c r="L74" s="161">
        <v>43747</v>
      </c>
      <c r="M74" s="169">
        <v>1.59</v>
      </c>
      <c r="N74" s="161">
        <v>43752</v>
      </c>
      <c r="O74" s="172">
        <v>1.2809999999999999</v>
      </c>
      <c r="P74" s="161">
        <v>43752</v>
      </c>
      <c r="Q74" s="172">
        <v>1.3580000000000001</v>
      </c>
      <c r="R74" s="161">
        <v>43752</v>
      </c>
      <c r="S74" s="172">
        <v>1.488</v>
      </c>
      <c r="T74" s="6"/>
      <c r="U74" s="175"/>
      <c r="W74" s="53"/>
      <c r="X74" s="53"/>
      <c r="Y74" s="53"/>
      <c r="Z74" s="53"/>
      <c r="AA74" s="53"/>
      <c r="AB74" s="53"/>
      <c r="AC74" s="53"/>
      <c r="AD74" s="53"/>
      <c r="AE74" s="53"/>
      <c r="AF74" s="53"/>
      <c r="AG74" s="53"/>
      <c r="AH74" s="53"/>
      <c r="AI74" s="53"/>
      <c r="AJ74" s="53"/>
      <c r="AK74" s="53"/>
      <c r="AL74" s="53"/>
      <c r="AM74" s="53"/>
    </row>
    <row r="75" spans="2:39" x14ac:dyDescent="0.3">
      <c r="B75" s="6">
        <v>43787</v>
      </c>
      <c r="C75" s="32">
        <v>1164.5</v>
      </c>
      <c r="D75" s="6">
        <v>43753</v>
      </c>
      <c r="E75" s="175">
        <v>57130</v>
      </c>
      <c r="F75" s="6">
        <v>43747</v>
      </c>
      <c r="G75" s="166">
        <v>5660</v>
      </c>
      <c r="H75" s="161">
        <v>43748</v>
      </c>
      <c r="I75" s="169">
        <v>1.63</v>
      </c>
      <c r="J75" s="161">
        <v>43748</v>
      </c>
      <c r="K75" s="169">
        <v>1.48</v>
      </c>
      <c r="L75" s="161">
        <v>43748</v>
      </c>
      <c r="M75" s="169">
        <v>1.67</v>
      </c>
      <c r="N75" s="161">
        <v>43753</v>
      </c>
      <c r="O75" s="172">
        <v>1.2809999999999999</v>
      </c>
      <c r="P75" s="161">
        <v>43753</v>
      </c>
      <c r="Q75" s="172">
        <v>1.3620000000000001</v>
      </c>
      <c r="R75" s="161">
        <v>43753</v>
      </c>
      <c r="S75" s="172">
        <v>1.4990000000000001</v>
      </c>
      <c r="T75" s="6"/>
      <c r="U75" s="175"/>
      <c r="W75" s="53"/>
      <c r="X75" s="53"/>
      <c r="Y75" s="53"/>
      <c r="Z75" s="53"/>
      <c r="AA75" s="53"/>
      <c r="AB75" s="53"/>
      <c r="AC75" s="53"/>
      <c r="AD75" s="53"/>
      <c r="AE75" s="53"/>
      <c r="AF75" s="53"/>
      <c r="AG75" s="53"/>
      <c r="AH75" s="53"/>
      <c r="AI75" s="53"/>
      <c r="AJ75" s="53"/>
      <c r="AK75" s="53"/>
      <c r="AL75" s="53"/>
      <c r="AM75" s="53"/>
    </row>
    <row r="76" spans="2:39" x14ac:dyDescent="0.3">
      <c r="B76" s="6">
        <v>43788</v>
      </c>
      <c r="C76" s="32">
        <v>1167.5999999999999</v>
      </c>
      <c r="D76" s="6">
        <v>43754</v>
      </c>
      <c r="E76" s="175">
        <v>56700</v>
      </c>
      <c r="F76" s="6">
        <v>43748</v>
      </c>
      <c r="G76" s="166">
        <v>5698.5</v>
      </c>
      <c r="H76" s="161">
        <v>43749</v>
      </c>
      <c r="I76" s="169">
        <v>1.67</v>
      </c>
      <c r="J76" s="161">
        <v>43749</v>
      </c>
      <c r="K76" s="169">
        <v>1.59</v>
      </c>
      <c r="L76" s="161">
        <v>43749</v>
      </c>
      <c r="M76" s="169">
        <v>1.76</v>
      </c>
      <c r="N76" s="161">
        <v>43754</v>
      </c>
      <c r="O76" s="172">
        <v>1.32</v>
      </c>
      <c r="P76" s="161">
        <v>43754</v>
      </c>
      <c r="Q76" s="172">
        <v>1.399</v>
      </c>
      <c r="R76" s="161">
        <v>43754</v>
      </c>
      <c r="S76" s="172">
        <v>1.53</v>
      </c>
      <c r="T76" s="6"/>
      <c r="U76" s="175"/>
      <c r="W76" s="53"/>
      <c r="X76" s="53"/>
      <c r="Y76" s="53"/>
      <c r="Z76" s="53"/>
      <c r="AA76" s="53"/>
      <c r="AB76" s="53"/>
      <c r="AC76" s="53"/>
      <c r="AD76" s="53"/>
      <c r="AE76" s="53"/>
      <c r="AF76" s="53"/>
      <c r="AG76" s="53"/>
      <c r="AH76" s="53"/>
      <c r="AI76" s="53"/>
      <c r="AJ76" s="53"/>
      <c r="AK76" s="53"/>
      <c r="AL76" s="53"/>
      <c r="AM76" s="53"/>
    </row>
    <row r="77" spans="2:39" x14ac:dyDescent="0.3">
      <c r="B77" s="6">
        <v>43789</v>
      </c>
      <c r="C77" s="32">
        <v>1170.0999999999999</v>
      </c>
      <c r="D77" s="6">
        <v>43755</v>
      </c>
      <c r="E77" s="175">
        <v>57100</v>
      </c>
      <c r="F77" s="6">
        <v>43749</v>
      </c>
      <c r="G77" s="166">
        <v>5763</v>
      </c>
      <c r="H77" s="161">
        <v>43753</v>
      </c>
      <c r="I77" s="169">
        <v>1.65</v>
      </c>
      <c r="J77" s="161">
        <v>43753</v>
      </c>
      <c r="K77" s="169">
        <v>1.59</v>
      </c>
      <c r="L77" s="161">
        <v>43753</v>
      </c>
      <c r="M77" s="169">
        <v>1.77</v>
      </c>
      <c r="N77" s="161">
        <v>43755</v>
      </c>
      <c r="O77" s="172">
        <v>1.375</v>
      </c>
      <c r="P77" s="161">
        <v>43755</v>
      </c>
      <c r="Q77" s="172">
        <v>1.454</v>
      </c>
      <c r="R77" s="161">
        <v>43755</v>
      </c>
      <c r="S77" s="172">
        <v>1.5780000000000001</v>
      </c>
      <c r="T77" s="6"/>
      <c r="U77" s="175"/>
      <c r="W77" s="53"/>
      <c r="X77" s="53"/>
      <c r="Y77" s="53"/>
      <c r="Z77" s="53"/>
      <c r="AA77" s="53"/>
      <c r="AB77" s="53"/>
      <c r="AC77" s="53"/>
      <c r="AD77" s="53"/>
      <c r="AE77" s="53"/>
      <c r="AF77" s="53"/>
      <c r="AG77" s="53"/>
      <c r="AH77" s="53"/>
      <c r="AI77" s="53"/>
      <c r="AJ77" s="53"/>
      <c r="AK77" s="53"/>
      <c r="AL77" s="53"/>
      <c r="AM77" s="53"/>
    </row>
    <row r="78" spans="2:39" x14ac:dyDescent="0.3">
      <c r="B78" s="6">
        <v>43790</v>
      </c>
      <c r="C78" s="32">
        <v>1178.0999999999999</v>
      </c>
      <c r="D78" s="6">
        <v>43756</v>
      </c>
      <c r="E78" s="175">
        <v>57000</v>
      </c>
      <c r="F78" s="6">
        <v>43752</v>
      </c>
      <c r="G78" s="166">
        <v>5718.5</v>
      </c>
      <c r="H78" s="161">
        <v>43754</v>
      </c>
      <c r="I78" s="169">
        <v>1.59</v>
      </c>
      <c r="J78" s="161">
        <v>43754</v>
      </c>
      <c r="K78" s="169">
        <v>1.57</v>
      </c>
      <c r="L78" s="161">
        <v>43754</v>
      </c>
      <c r="M78" s="169">
        <v>1.75</v>
      </c>
      <c r="N78" s="161">
        <v>43756</v>
      </c>
      <c r="O78" s="172">
        <v>1.375</v>
      </c>
      <c r="P78" s="161">
        <v>43756</v>
      </c>
      <c r="Q78" s="172">
        <v>1.46</v>
      </c>
      <c r="R78" s="161">
        <v>43756</v>
      </c>
      <c r="S78" s="172">
        <v>1.587</v>
      </c>
      <c r="T78" s="6"/>
      <c r="U78" s="175"/>
      <c r="W78" s="53"/>
      <c r="X78" s="53"/>
      <c r="Y78" s="53"/>
      <c r="Z78" s="53"/>
      <c r="AA78" s="53"/>
      <c r="AB78" s="53"/>
      <c r="AC78" s="53"/>
      <c r="AD78" s="53"/>
      <c r="AE78" s="53"/>
      <c r="AF78" s="53"/>
      <c r="AG78" s="53"/>
      <c r="AH78" s="53"/>
      <c r="AI78" s="53"/>
      <c r="AJ78" s="53"/>
      <c r="AK78" s="53"/>
      <c r="AL78" s="53"/>
      <c r="AM78" s="53"/>
    </row>
    <row r="79" spans="2:39" x14ac:dyDescent="0.3">
      <c r="B79" s="6">
        <v>43791</v>
      </c>
      <c r="C79" s="32">
        <v>1178.9000000000001</v>
      </c>
      <c r="D79" s="6">
        <v>43759</v>
      </c>
      <c r="E79" s="175">
        <v>56770</v>
      </c>
      <c r="F79" s="6">
        <v>43753</v>
      </c>
      <c r="G79" s="166">
        <v>5745</v>
      </c>
      <c r="H79" s="161">
        <v>43755</v>
      </c>
      <c r="I79" s="169">
        <v>1.59</v>
      </c>
      <c r="J79" s="161">
        <v>43755</v>
      </c>
      <c r="K79" s="169">
        <v>1.57</v>
      </c>
      <c r="L79" s="161">
        <v>43755</v>
      </c>
      <c r="M79" s="169">
        <v>1.76</v>
      </c>
      <c r="N79" s="161">
        <v>43759</v>
      </c>
      <c r="O79" s="172">
        <v>1.4079999999999999</v>
      </c>
      <c r="P79" s="161">
        <v>43759</v>
      </c>
      <c r="Q79" s="172">
        <v>1.5149999999999999</v>
      </c>
      <c r="R79" s="161">
        <v>43759</v>
      </c>
      <c r="S79" s="172">
        <v>1.66</v>
      </c>
      <c r="T79" s="6"/>
      <c r="U79" s="175"/>
      <c r="W79" s="53"/>
      <c r="X79" s="53"/>
      <c r="Y79" s="53"/>
      <c r="Z79" s="53"/>
      <c r="AA79" s="53"/>
      <c r="AB79" s="53"/>
      <c r="AC79" s="53"/>
      <c r="AD79" s="53"/>
      <c r="AE79" s="53"/>
      <c r="AF79" s="53"/>
      <c r="AG79" s="53"/>
      <c r="AH79" s="53"/>
      <c r="AI79" s="53"/>
      <c r="AJ79" s="53"/>
      <c r="AK79" s="53"/>
      <c r="AL79" s="53"/>
      <c r="AM79" s="53"/>
    </row>
    <row r="80" spans="2:39" x14ac:dyDescent="0.3">
      <c r="B80" s="6">
        <v>43794</v>
      </c>
      <c r="C80" s="32">
        <v>1176</v>
      </c>
      <c r="D80" s="6">
        <v>43760</v>
      </c>
      <c r="E80" s="175">
        <v>56270</v>
      </c>
      <c r="F80" s="6">
        <v>43754</v>
      </c>
      <c r="G80" s="166">
        <v>5684</v>
      </c>
      <c r="H80" s="161">
        <v>43756</v>
      </c>
      <c r="I80" s="169">
        <v>1.58</v>
      </c>
      <c r="J80" s="161">
        <v>43756</v>
      </c>
      <c r="K80" s="169">
        <v>1.56</v>
      </c>
      <c r="L80" s="161">
        <v>43756</v>
      </c>
      <c r="M80" s="169">
        <v>1.76</v>
      </c>
      <c r="N80" s="161">
        <v>43760</v>
      </c>
      <c r="O80" s="172">
        <v>1.39</v>
      </c>
      <c r="P80" s="161">
        <v>43760</v>
      </c>
      <c r="Q80" s="172">
        <v>1.498</v>
      </c>
      <c r="R80" s="161">
        <v>43760</v>
      </c>
      <c r="S80" s="172">
        <v>1.667</v>
      </c>
      <c r="T80" s="6"/>
      <c r="U80" s="175"/>
      <c r="W80" s="53"/>
      <c r="X80" s="53"/>
      <c r="Y80" s="53"/>
      <c r="Z80" s="53"/>
      <c r="AA80" s="53"/>
      <c r="AB80" s="53"/>
      <c r="AC80" s="53"/>
      <c r="AD80" s="53"/>
      <c r="AE80" s="53"/>
      <c r="AF80" s="53"/>
      <c r="AG80" s="53"/>
      <c r="AH80" s="53"/>
      <c r="AI80" s="53"/>
      <c r="AJ80" s="53"/>
      <c r="AK80" s="53"/>
      <c r="AL80" s="53"/>
      <c r="AM80" s="53"/>
    </row>
    <row r="81" spans="2:39" x14ac:dyDescent="0.3">
      <c r="B81" s="6">
        <v>43795</v>
      </c>
      <c r="C81" s="32">
        <v>1176.7</v>
      </c>
      <c r="D81" s="6">
        <v>43761</v>
      </c>
      <c r="E81" s="175">
        <v>56200</v>
      </c>
      <c r="F81" s="6">
        <v>43755</v>
      </c>
      <c r="G81" s="166">
        <v>5726.5</v>
      </c>
      <c r="H81" s="161">
        <v>43759</v>
      </c>
      <c r="I81" s="169">
        <v>1.59</v>
      </c>
      <c r="J81" s="161">
        <v>43759</v>
      </c>
      <c r="K81" s="169">
        <v>1.61</v>
      </c>
      <c r="L81" s="161">
        <v>43759</v>
      </c>
      <c r="M81" s="169">
        <v>1.8</v>
      </c>
      <c r="N81" s="161">
        <v>43761</v>
      </c>
      <c r="O81" s="172">
        <v>1.3879999999999999</v>
      </c>
      <c r="P81" s="161">
        <v>43761</v>
      </c>
      <c r="Q81" s="172">
        <v>1.4930000000000001</v>
      </c>
      <c r="R81" s="161">
        <v>43761</v>
      </c>
      <c r="S81" s="172">
        <v>1.6539999999999999</v>
      </c>
      <c r="T81" s="6"/>
      <c r="U81" s="175"/>
      <c r="W81" s="53"/>
      <c r="X81" s="53"/>
      <c r="Y81" s="53"/>
      <c r="Z81" s="53"/>
      <c r="AA81" s="53"/>
      <c r="AB81" s="53"/>
      <c r="AC81" s="53"/>
      <c r="AD81" s="53"/>
      <c r="AE81" s="53"/>
      <c r="AF81" s="53"/>
      <c r="AG81" s="53"/>
      <c r="AH81" s="53"/>
      <c r="AI81" s="53"/>
      <c r="AJ81" s="53"/>
      <c r="AK81" s="53"/>
      <c r="AL81" s="53"/>
      <c r="AM81" s="53"/>
    </row>
    <row r="82" spans="2:39" x14ac:dyDescent="0.3">
      <c r="B82" s="6">
        <v>43796</v>
      </c>
      <c r="C82" s="32">
        <v>1177.2</v>
      </c>
      <c r="D82" s="6">
        <v>43762</v>
      </c>
      <c r="E82" s="175">
        <v>56270</v>
      </c>
      <c r="F82" s="6">
        <v>43756</v>
      </c>
      <c r="G82" s="166">
        <v>5751</v>
      </c>
      <c r="H82" s="161">
        <v>43760</v>
      </c>
      <c r="I82" s="169">
        <v>1.59</v>
      </c>
      <c r="J82" s="161">
        <v>43760</v>
      </c>
      <c r="K82" s="169">
        <v>1.6</v>
      </c>
      <c r="L82" s="161">
        <v>43760</v>
      </c>
      <c r="M82" s="169">
        <v>1.78</v>
      </c>
      <c r="N82" s="161">
        <v>43762</v>
      </c>
      <c r="O82" s="172">
        <v>1.3959999999999999</v>
      </c>
      <c r="P82" s="161">
        <v>43762</v>
      </c>
      <c r="Q82" s="172">
        <v>1.4970000000000001</v>
      </c>
      <c r="R82" s="161">
        <v>43762</v>
      </c>
      <c r="S82" s="172">
        <v>1.641</v>
      </c>
      <c r="T82" s="6"/>
      <c r="U82" s="175"/>
      <c r="W82" s="53"/>
      <c r="X82" s="53"/>
      <c r="Y82" s="53"/>
      <c r="Z82" s="53"/>
      <c r="AA82" s="53"/>
      <c r="AB82" s="53"/>
      <c r="AC82" s="53"/>
      <c r="AD82" s="53"/>
      <c r="AE82" s="53"/>
      <c r="AF82" s="53"/>
      <c r="AG82" s="53"/>
      <c r="AH82" s="53"/>
      <c r="AI82" s="53"/>
      <c r="AJ82" s="53"/>
      <c r="AK82" s="53"/>
      <c r="AL82" s="53"/>
      <c r="AM82" s="53"/>
    </row>
    <row r="83" spans="2:39" x14ac:dyDescent="0.3">
      <c r="B83" s="6">
        <v>43797</v>
      </c>
      <c r="C83" s="32">
        <v>1179</v>
      </c>
      <c r="D83" s="6">
        <v>43763</v>
      </c>
      <c r="E83" s="175">
        <v>56740</v>
      </c>
      <c r="F83" s="6">
        <v>43759</v>
      </c>
      <c r="G83" s="166">
        <v>5820</v>
      </c>
      <c r="H83" s="161">
        <v>43761</v>
      </c>
      <c r="I83" s="169">
        <v>1.58</v>
      </c>
      <c r="J83" s="161">
        <v>43761</v>
      </c>
      <c r="K83" s="169">
        <v>1.58</v>
      </c>
      <c r="L83" s="161">
        <v>43761</v>
      </c>
      <c r="M83" s="169">
        <v>1.77</v>
      </c>
      <c r="N83" s="161">
        <v>43763</v>
      </c>
      <c r="O83" s="172">
        <v>1.4350000000000001</v>
      </c>
      <c r="P83" s="161">
        <v>43763</v>
      </c>
      <c r="Q83" s="172">
        <v>1.538</v>
      </c>
      <c r="R83" s="161">
        <v>43763</v>
      </c>
      <c r="S83" s="172">
        <v>1.677</v>
      </c>
      <c r="T83" s="6"/>
      <c r="U83" s="175"/>
      <c r="W83" s="53"/>
      <c r="X83" s="53"/>
      <c r="Y83" s="53"/>
      <c r="Z83" s="53"/>
      <c r="AA83" s="53"/>
      <c r="AB83" s="53"/>
      <c r="AC83" s="53"/>
      <c r="AD83" s="53"/>
      <c r="AE83" s="53"/>
      <c r="AF83" s="53"/>
      <c r="AG83" s="53"/>
      <c r="AH83" s="53"/>
      <c r="AI83" s="53"/>
      <c r="AJ83" s="53"/>
      <c r="AK83" s="53"/>
      <c r="AL83" s="53"/>
      <c r="AM83" s="53"/>
    </row>
    <row r="84" spans="2:39" x14ac:dyDescent="0.3">
      <c r="B84" s="6">
        <v>43798</v>
      </c>
      <c r="C84" s="32">
        <v>1181.2</v>
      </c>
      <c r="D84" s="6">
        <v>43766</v>
      </c>
      <c r="E84" s="175">
        <v>56890</v>
      </c>
      <c r="F84" s="6">
        <v>43760</v>
      </c>
      <c r="G84" s="166">
        <v>5794</v>
      </c>
      <c r="H84" s="161">
        <v>43762</v>
      </c>
      <c r="I84" s="169">
        <v>1.59</v>
      </c>
      <c r="J84" s="161">
        <v>43762</v>
      </c>
      <c r="K84" s="169">
        <v>1.58</v>
      </c>
      <c r="L84" s="161">
        <v>43762</v>
      </c>
      <c r="M84" s="169">
        <v>1.77</v>
      </c>
      <c r="N84" s="161">
        <v>43766</v>
      </c>
      <c r="O84" s="172">
        <v>1.5229999999999999</v>
      </c>
      <c r="P84" s="161">
        <v>43766</v>
      </c>
      <c r="Q84" s="172">
        <v>1.629</v>
      </c>
      <c r="R84" s="161">
        <v>43766</v>
      </c>
      <c r="S84" s="172">
        <v>1.7649999999999999</v>
      </c>
      <c r="T84" s="6"/>
      <c r="U84" s="175"/>
      <c r="W84" s="53"/>
      <c r="X84" s="53"/>
      <c r="Y84" s="53"/>
      <c r="Z84" s="53"/>
      <c r="AA84" s="53"/>
      <c r="AB84" s="53"/>
      <c r="AC84" s="53"/>
      <c r="AD84" s="53"/>
      <c r="AE84" s="53"/>
      <c r="AF84" s="53"/>
      <c r="AG84" s="53"/>
      <c r="AH84" s="53"/>
      <c r="AI84" s="53"/>
      <c r="AJ84" s="53"/>
      <c r="AK84" s="53"/>
      <c r="AL84" s="53"/>
      <c r="AM84" s="53"/>
    </row>
    <row r="85" spans="2:39" x14ac:dyDescent="0.3">
      <c r="B85" s="6">
        <v>43801</v>
      </c>
      <c r="C85" s="32">
        <v>1183.0999999999999</v>
      </c>
      <c r="D85" s="6">
        <v>43767</v>
      </c>
      <c r="E85" s="175">
        <v>56500</v>
      </c>
      <c r="F85" s="6">
        <v>43761</v>
      </c>
      <c r="G85" s="166">
        <v>5773</v>
      </c>
      <c r="H85" s="161">
        <v>43763</v>
      </c>
      <c r="I85" s="169">
        <v>1.6</v>
      </c>
      <c r="J85" s="161">
        <v>43763</v>
      </c>
      <c r="K85" s="169">
        <v>1.62</v>
      </c>
      <c r="L85" s="161">
        <v>43763</v>
      </c>
      <c r="M85" s="169">
        <v>1.8</v>
      </c>
      <c r="N85" s="161">
        <v>43767</v>
      </c>
      <c r="O85" s="172">
        <v>1.4990000000000001</v>
      </c>
      <c r="P85" s="161">
        <v>43767</v>
      </c>
      <c r="Q85" s="172">
        <v>1.621</v>
      </c>
      <c r="R85" s="161">
        <v>43767</v>
      </c>
      <c r="S85" s="172">
        <v>1.7769999999999999</v>
      </c>
      <c r="T85" s="6"/>
      <c r="U85" s="175"/>
      <c r="W85" s="53"/>
      <c r="X85" s="53"/>
      <c r="Y85" s="53"/>
      <c r="Z85" s="53"/>
      <c r="AA85" s="53"/>
      <c r="AB85" s="53"/>
      <c r="AC85" s="53"/>
      <c r="AD85" s="53"/>
      <c r="AE85" s="53"/>
      <c r="AF85" s="53"/>
      <c r="AG85" s="53"/>
      <c r="AH85" s="53"/>
      <c r="AI85" s="53"/>
      <c r="AJ85" s="53"/>
      <c r="AK85" s="53"/>
      <c r="AL85" s="53"/>
      <c r="AM85" s="53"/>
    </row>
    <row r="86" spans="2:39" ht="18" customHeight="1" x14ac:dyDescent="0.3">
      <c r="B86" s="6">
        <v>43802</v>
      </c>
      <c r="C86" s="32">
        <v>1187.2</v>
      </c>
      <c r="D86" s="6">
        <v>43768</v>
      </c>
      <c r="E86" s="175">
        <v>55990</v>
      </c>
      <c r="F86" s="6">
        <v>43762</v>
      </c>
      <c r="G86" s="166">
        <v>5869</v>
      </c>
      <c r="H86" s="161">
        <v>43766</v>
      </c>
      <c r="I86" s="169">
        <v>1.6</v>
      </c>
      <c r="J86" s="161">
        <v>43766</v>
      </c>
      <c r="K86" s="169">
        <v>1.66</v>
      </c>
      <c r="L86" s="161">
        <v>43766</v>
      </c>
      <c r="M86" s="169">
        <v>1.85</v>
      </c>
      <c r="N86" s="161">
        <v>43768</v>
      </c>
      <c r="O86" s="172">
        <v>1.4810000000000001</v>
      </c>
      <c r="P86" s="161">
        <v>43768</v>
      </c>
      <c r="Q86" s="172">
        <v>1.601</v>
      </c>
      <c r="R86" s="161">
        <v>43768</v>
      </c>
      <c r="S86" s="172">
        <v>1.7529999999999999</v>
      </c>
      <c r="T86" s="6"/>
      <c r="U86" s="175"/>
      <c r="W86" s="53"/>
      <c r="X86" s="53"/>
      <c r="Y86" s="53"/>
      <c r="Z86" s="53"/>
      <c r="AA86" s="53"/>
      <c r="AB86" s="53"/>
      <c r="AC86" s="53"/>
      <c r="AD86" s="53"/>
      <c r="AE86" s="53"/>
      <c r="AF86" s="53"/>
      <c r="AG86" s="53"/>
      <c r="AH86" s="53"/>
      <c r="AI86" s="53"/>
      <c r="AJ86" s="53"/>
      <c r="AK86" s="53"/>
      <c r="AL86" s="53"/>
      <c r="AM86" s="53"/>
    </row>
    <row r="87" spans="2:39" ht="17.45" customHeight="1" x14ac:dyDescent="0.3">
      <c r="B87" s="6">
        <v>43803</v>
      </c>
      <c r="C87" s="32">
        <v>1194.3</v>
      </c>
      <c r="D87" s="6">
        <v>43769</v>
      </c>
      <c r="E87" s="175">
        <v>56100</v>
      </c>
      <c r="F87" s="6">
        <v>43763</v>
      </c>
      <c r="G87" s="166">
        <v>5867.5</v>
      </c>
      <c r="H87" s="161">
        <v>43767</v>
      </c>
      <c r="I87" s="169">
        <v>1.59</v>
      </c>
      <c r="J87" s="161">
        <v>43767</v>
      </c>
      <c r="K87" s="169">
        <v>1.66</v>
      </c>
      <c r="L87" s="161">
        <v>43767</v>
      </c>
      <c r="M87" s="169">
        <v>1.84</v>
      </c>
      <c r="N87" s="161">
        <v>43769</v>
      </c>
      <c r="O87" s="172">
        <v>1.466</v>
      </c>
      <c r="P87" s="161">
        <v>43769</v>
      </c>
      <c r="Q87" s="172">
        <v>1.583</v>
      </c>
      <c r="R87" s="161">
        <v>43769</v>
      </c>
      <c r="S87" s="172">
        <v>1.728</v>
      </c>
      <c r="T87" s="6"/>
      <c r="U87" s="175"/>
      <c r="W87" s="53"/>
      <c r="X87" s="53"/>
      <c r="Y87" s="53"/>
      <c r="Z87" s="53"/>
      <c r="AA87" s="53"/>
      <c r="AB87" s="53"/>
      <c r="AC87" s="53"/>
      <c r="AD87" s="53"/>
      <c r="AE87" s="53"/>
      <c r="AF87" s="53"/>
      <c r="AG87" s="53"/>
      <c r="AH87" s="53"/>
      <c r="AI87" s="53"/>
      <c r="AJ87" s="53"/>
      <c r="AK87" s="53"/>
      <c r="AL87" s="53"/>
      <c r="AM87" s="53"/>
    </row>
    <row r="88" spans="2:39" ht="17.45" customHeight="1" x14ac:dyDescent="0.3">
      <c r="B88" s="6">
        <v>43804</v>
      </c>
      <c r="C88" s="32">
        <v>1190.2</v>
      </c>
      <c r="D88" s="6">
        <v>43770</v>
      </c>
      <c r="E88" s="175">
        <v>56960</v>
      </c>
      <c r="F88" s="6">
        <v>43766</v>
      </c>
      <c r="G88" s="166">
        <v>5888.5</v>
      </c>
      <c r="H88" s="161">
        <v>43768</v>
      </c>
      <c r="I88" s="169">
        <v>1.59</v>
      </c>
      <c r="J88" s="161">
        <v>43768</v>
      </c>
      <c r="K88" s="169">
        <v>1.61</v>
      </c>
      <c r="L88" s="161">
        <v>43768</v>
      </c>
      <c r="M88" s="169">
        <v>1.78</v>
      </c>
      <c r="N88" s="161">
        <v>43770</v>
      </c>
      <c r="O88" s="172">
        <v>1.4670000000000001</v>
      </c>
      <c r="P88" s="161">
        <v>43770</v>
      </c>
      <c r="Q88" s="172">
        <v>1.5920000000000001</v>
      </c>
      <c r="R88" s="161">
        <v>43770</v>
      </c>
      <c r="S88" s="172">
        <v>1.732</v>
      </c>
      <c r="T88" s="6"/>
      <c r="U88" s="175"/>
      <c r="W88" s="53"/>
      <c r="X88" s="53"/>
      <c r="Y88" s="53"/>
      <c r="Z88" s="53"/>
      <c r="AA88" s="53"/>
      <c r="AB88" s="53"/>
      <c r="AC88" s="53"/>
      <c r="AD88" s="53"/>
      <c r="AE88" s="53"/>
      <c r="AF88" s="53"/>
      <c r="AG88" s="53"/>
      <c r="AH88" s="53"/>
      <c r="AI88" s="53"/>
      <c r="AJ88" s="53"/>
      <c r="AK88" s="53"/>
      <c r="AL88" s="53"/>
      <c r="AM88" s="53"/>
    </row>
    <row r="89" spans="2:39" ht="17.45" customHeight="1" x14ac:dyDescent="0.3">
      <c r="B89" s="6">
        <v>43805</v>
      </c>
      <c r="C89" s="32">
        <v>1189.5999999999999</v>
      </c>
      <c r="D89" s="6">
        <v>43773</v>
      </c>
      <c r="E89" s="175">
        <v>56760</v>
      </c>
      <c r="F89" s="6">
        <v>43767</v>
      </c>
      <c r="G89" s="166">
        <v>5879.5</v>
      </c>
      <c r="H89" s="161">
        <v>43769</v>
      </c>
      <c r="I89" s="169">
        <v>1.53</v>
      </c>
      <c r="J89" s="161">
        <v>43769</v>
      </c>
      <c r="K89" s="169">
        <v>1.51</v>
      </c>
      <c r="L89" s="161">
        <v>43769</v>
      </c>
      <c r="M89" s="169">
        <v>1.69</v>
      </c>
      <c r="N89" s="161">
        <v>43773</v>
      </c>
      <c r="O89" s="172">
        <v>1.55</v>
      </c>
      <c r="P89" s="161">
        <v>43773</v>
      </c>
      <c r="Q89" s="172">
        <v>1.677</v>
      </c>
      <c r="R89" s="161">
        <v>43773</v>
      </c>
      <c r="S89" s="172">
        <v>1.827</v>
      </c>
      <c r="T89" s="6"/>
      <c r="U89" s="175"/>
      <c r="W89" s="53"/>
      <c r="X89" s="53"/>
      <c r="Y89" s="53"/>
      <c r="Z89" s="53"/>
      <c r="AA89" s="53"/>
      <c r="AB89" s="53"/>
      <c r="AC89" s="53"/>
      <c r="AD89" s="53"/>
      <c r="AE89" s="53"/>
      <c r="AF89" s="53"/>
      <c r="AG89" s="53"/>
      <c r="AH89" s="53"/>
      <c r="AI89" s="53"/>
      <c r="AJ89" s="53"/>
      <c r="AK89" s="53"/>
      <c r="AL89" s="53"/>
      <c r="AM89" s="53"/>
    </row>
    <row r="90" spans="2:39" ht="17.45" customHeight="1" x14ac:dyDescent="0.3">
      <c r="B90" s="6">
        <v>43808</v>
      </c>
      <c r="C90" s="32">
        <v>1189.9000000000001</v>
      </c>
      <c r="D90" s="6">
        <v>43774</v>
      </c>
      <c r="E90" s="175">
        <v>56500</v>
      </c>
      <c r="F90" s="6">
        <v>43768</v>
      </c>
      <c r="G90" s="166">
        <v>5883</v>
      </c>
      <c r="H90" s="161">
        <v>43770</v>
      </c>
      <c r="I90" s="169">
        <v>1.53</v>
      </c>
      <c r="J90" s="161">
        <v>43770</v>
      </c>
      <c r="K90" s="169">
        <v>1.55</v>
      </c>
      <c r="L90" s="161">
        <v>43770</v>
      </c>
      <c r="M90" s="169">
        <v>1.73</v>
      </c>
      <c r="N90" s="161">
        <v>43774</v>
      </c>
      <c r="O90" s="172">
        <v>1.522</v>
      </c>
      <c r="P90" s="161">
        <v>43774</v>
      </c>
      <c r="Q90" s="172">
        <v>1.659</v>
      </c>
      <c r="R90" s="161">
        <v>43774</v>
      </c>
      <c r="S90" s="172">
        <v>1.8169999999999999</v>
      </c>
      <c r="T90" s="6"/>
      <c r="U90" s="175"/>
      <c r="W90" s="53"/>
      <c r="X90" s="53"/>
      <c r="Y90" s="53"/>
      <c r="Z90" s="53"/>
      <c r="AA90" s="53"/>
      <c r="AB90" s="53"/>
      <c r="AC90" s="53"/>
      <c r="AD90" s="53"/>
      <c r="AE90" s="53"/>
      <c r="AF90" s="53"/>
      <c r="AG90" s="53"/>
      <c r="AH90" s="53"/>
      <c r="AI90" s="53"/>
      <c r="AJ90" s="53"/>
      <c r="AK90" s="53"/>
      <c r="AL90" s="53"/>
      <c r="AM90" s="53"/>
    </row>
    <row r="91" spans="2:39" ht="17.45" customHeight="1" x14ac:dyDescent="0.3">
      <c r="B91" s="6">
        <v>43809</v>
      </c>
      <c r="C91" s="32">
        <v>1191.3</v>
      </c>
      <c r="D91" s="6">
        <v>43775</v>
      </c>
      <c r="E91" s="175">
        <v>55760</v>
      </c>
      <c r="F91" s="6">
        <v>43769</v>
      </c>
      <c r="G91" s="166">
        <v>5825</v>
      </c>
      <c r="H91" s="161">
        <v>43773</v>
      </c>
      <c r="I91" s="169">
        <v>1.56</v>
      </c>
      <c r="J91" s="161">
        <v>43773</v>
      </c>
      <c r="K91" s="169">
        <v>1.6</v>
      </c>
      <c r="L91" s="161">
        <v>43773</v>
      </c>
      <c r="M91" s="169">
        <v>1.79</v>
      </c>
      <c r="N91" s="161">
        <v>43775</v>
      </c>
      <c r="O91" s="172">
        <v>1.53</v>
      </c>
      <c r="P91" s="161">
        <v>43775</v>
      </c>
      <c r="Q91" s="172">
        <v>1.665</v>
      </c>
      <c r="R91" s="161">
        <v>43775</v>
      </c>
      <c r="S91" s="172">
        <v>1.82</v>
      </c>
      <c r="T91" s="6"/>
      <c r="U91" s="175"/>
      <c r="W91" s="53"/>
      <c r="X91" s="53"/>
      <c r="Y91" s="53"/>
      <c r="Z91" s="53"/>
      <c r="AA91" s="53"/>
      <c r="AB91" s="53"/>
      <c r="AC91" s="53"/>
      <c r="AD91" s="53"/>
      <c r="AE91" s="53"/>
      <c r="AF91" s="53"/>
      <c r="AG91" s="53"/>
      <c r="AH91" s="53"/>
      <c r="AI91" s="53"/>
      <c r="AJ91" s="53"/>
      <c r="AK91" s="53"/>
      <c r="AL91" s="53"/>
      <c r="AM91" s="53"/>
    </row>
    <row r="92" spans="2:39" ht="17.45" customHeight="1" x14ac:dyDescent="0.3">
      <c r="B92" s="6">
        <v>43810</v>
      </c>
      <c r="C92" s="32">
        <v>1194.7</v>
      </c>
      <c r="D92" s="6">
        <v>43776</v>
      </c>
      <c r="E92" s="175">
        <v>55800</v>
      </c>
      <c r="F92" s="6">
        <v>43770</v>
      </c>
      <c r="G92" s="166">
        <v>5797</v>
      </c>
      <c r="H92" s="161">
        <v>43774</v>
      </c>
      <c r="I92" s="169">
        <v>1.62</v>
      </c>
      <c r="J92" s="161">
        <v>43774</v>
      </c>
      <c r="K92" s="169">
        <v>1.66</v>
      </c>
      <c r="L92" s="161">
        <v>43774</v>
      </c>
      <c r="M92" s="169">
        <v>1.86</v>
      </c>
      <c r="N92" s="161">
        <v>43776</v>
      </c>
      <c r="O92" s="172">
        <v>1.5409999999999999</v>
      </c>
      <c r="P92" s="161">
        <v>43776</v>
      </c>
      <c r="Q92" s="172">
        <v>1.6679999999999999</v>
      </c>
      <c r="R92" s="161">
        <v>43776</v>
      </c>
      <c r="S92" s="172">
        <v>1.8220000000000001</v>
      </c>
      <c r="T92" s="6"/>
      <c r="U92" s="175"/>
      <c r="W92" s="53"/>
      <c r="X92" s="53"/>
      <c r="Y92" s="53"/>
      <c r="Z92" s="53"/>
      <c r="AA92" s="53"/>
      <c r="AB92" s="53"/>
      <c r="AC92" s="53"/>
      <c r="AD92" s="53"/>
      <c r="AE92" s="53"/>
      <c r="AF92" s="53"/>
      <c r="AG92" s="53"/>
      <c r="AH92" s="53"/>
      <c r="AI92" s="53"/>
      <c r="AJ92" s="53"/>
      <c r="AK92" s="53"/>
      <c r="AL92" s="53"/>
      <c r="AM92" s="53"/>
    </row>
    <row r="93" spans="2:39" ht="17.45" customHeight="1" x14ac:dyDescent="0.3">
      <c r="B93" s="6">
        <v>43811</v>
      </c>
      <c r="C93" s="32">
        <v>1186.8</v>
      </c>
      <c r="D93" s="6">
        <v>43777</v>
      </c>
      <c r="E93" s="175">
        <v>54950</v>
      </c>
      <c r="F93" s="6">
        <v>43773</v>
      </c>
      <c r="G93" s="166">
        <v>5846.5</v>
      </c>
      <c r="H93" s="161">
        <v>43775</v>
      </c>
      <c r="I93" s="169">
        <v>1.58</v>
      </c>
      <c r="J93" s="161">
        <v>43775</v>
      </c>
      <c r="K93" s="169">
        <v>1.63</v>
      </c>
      <c r="L93" s="161">
        <v>43775</v>
      </c>
      <c r="M93" s="169">
        <v>1.81</v>
      </c>
      <c r="N93" s="161">
        <v>43777</v>
      </c>
      <c r="O93" s="172">
        <v>1.518</v>
      </c>
      <c r="P93" s="161">
        <v>43777</v>
      </c>
      <c r="Q93" s="172">
        <v>1.6439999999999999</v>
      </c>
      <c r="R93" s="161">
        <v>43777</v>
      </c>
      <c r="S93" s="172">
        <v>1.8029999999999999</v>
      </c>
      <c r="T93" s="6"/>
      <c r="U93" s="175"/>
      <c r="W93" s="53"/>
      <c r="X93" s="53"/>
      <c r="Y93" s="53"/>
      <c r="Z93" s="53"/>
      <c r="AA93" s="53"/>
      <c r="AB93" s="53"/>
      <c r="AC93" s="53"/>
      <c r="AD93" s="53"/>
      <c r="AE93" s="53"/>
      <c r="AF93" s="53"/>
      <c r="AG93" s="53"/>
      <c r="AH93" s="53"/>
      <c r="AI93" s="53"/>
      <c r="AJ93" s="53"/>
      <c r="AK93" s="53"/>
      <c r="AL93" s="53"/>
      <c r="AM93" s="53"/>
    </row>
    <row r="94" spans="2:39" ht="17.45" customHeight="1" x14ac:dyDescent="0.3">
      <c r="B94" s="6">
        <v>43812</v>
      </c>
      <c r="C94" s="32">
        <v>1171.7</v>
      </c>
      <c r="D94" s="6">
        <v>43780</v>
      </c>
      <c r="E94" s="175">
        <v>54770</v>
      </c>
      <c r="F94" s="6">
        <v>43774</v>
      </c>
      <c r="G94" s="166">
        <v>5880</v>
      </c>
      <c r="H94" s="161">
        <v>43776</v>
      </c>
      <c r="I94" s="169">
        <v>1.58</v>
      </c>
      <c r="J94" s="161">
        <v>43776</v>
      </c>
      <c r="K94" s="169">
        <v>1.74</v>
      </c>
      <c r="L94" s="161">
        <v>43776</v>
      </c>
      <c r="M94" s="169">
        <v>1.92</v>
      </c>
      <c r="N94" s="161">
        <v>43780</v>
      </c>
      <c r="O94" s="172">
        <v>1.5</v>
      </c>
      <c r="P94" s="161">
        <v>43780</v>
      </c>
      <c r="Q94" s="172">
        <v>1.625</v>
      </c>
      <c r="R94" s="161">
        <v>43780</v>
      </c>
      <c r="S94" s="172">
        <v>1.788</v>
      </c>
      <c r="T94" s="6"/>
      <c r="U94" s="175"/>
      <c r="W94" s="53"/>
      <c r="X94" s="53"/>
      <c r="Y94" s="53"/>
      <c r="Z94" s="53"/>
      <c r="AA94" s="53"/>
      <c r="AB94" s="53"/>
      <c r="AC94" s="53"/>
      <c r="AD94" s="53"/>
      <c r="AE94" s="53"/>
      <c r="AF94" s="53"/>
      <c r="AG94" s="53"/>
      <c r="AH94" s="53"/>
      <c r="AI94" s="53"/>
      <c r="AJ94" s="53"/>
      <c r="AK94" s="53"/>
      <c r="AL94" s="53"/>
      <c r="AM94" s="53"/>
    </row>
    <row r="95" spans="2:39" ht="18" customHeight="1" x14ac:dyDescent="0.3">
      <c r="B95" s="6">
        <v>43815</v>
      </c>
      <c r="C95" s="32">
        <v>1172.3</v>
      </c>
      <c r="D95" s="6">
        <v>43781</v>
      </c>
      <c r="E95" s="175">
        <v>54750</v>
      </c>
      <c r="F95" s="6">
        <v>43775</v>
      </c>
      <c r="G95" s="166">
        <v>5913.5</v>
      </c>
      <c r="H95" s="161">
        <v>43777</v>
      </c>
      <c r="I95" s="169">
        <v>1.58</v>
      </c>
      <c r="J95" s="161">
        <v>43777</v>
      </c>
      <c r="K95" s="169">
        <v>1.74</v>
      </c>
      <c r="L95" s="161">
        <v>43777</v>
      </c>
      <c r="M95" s="169">
        <v>1.94</v>
      </c>
      <c r="N95" s="161">
        <v>43781</v>
      </c>
      <c r="O95" s="172">
        <v>1.5640000000000001</v>
      </c>
      <c r="P95" s="161">
        <v>43781</v>
      </c>
      <c r="Q95" s="172">
        <v>1.6739999999999999</v>
      </c>
      <c r="R95" s="161">
        <v>43781</v>
      </c>
      <c r="S95" s="172">
        <v>1.8420000000000001</v>
      </c>
      <c r="T95" s="6"/>
      <c r="U95" s="175"/>
      <c r="W95" s="53"/>
      <c r="X95" s="53"/>
      <c r="Y95" s="53"/>
      <c r="Z95" s="53"/>
      <c r="AA95" s="53"/>
      <c r="AB95" s="53"/>
      <c r="AC95" s="53"/>
      <c r="AD95" s="53"/>
      <c r="AE95" s="53"/>
      <c r="AF95" s="53"/>
      <c r="AG95" s="53"/>
      <c r="AH95" s="53"/>
      <c r="AI95" s="53"/>
      <c r="AJ95" s="53"/>
      <c r="AK95" s="53"/>
      <c r="AL95" s="53"/>
      <c r="AM95" s="53"/>
    </row>
    <row r="96" spans="2:39" ht="18" customHeight="1" x14ac:dyDescent="0.3">
      <c r="B96" s="6">
        <v>43816</v>
      </c>
      <c r="C96" s="32">
        <v>1166.2</v>
      </c>
      <c r="D96" s="6">
        <v>43782</v>
      </c>
      <c r="E96" s="175">
        <v>54750</v>
      </c>
      <c r="F96" s="6">
        <v>43776</v>
      </c>
      <c r="G96" s="166">
        <v>5941</v>
      </c>
      <c r="H96" s="161">
        <v>43781</v>
      </c>
      <c r="I96" s="169">
        <v>1.58</v>
      </c>
      <c r="J96" s="161">
        <v>43781</v>
      </c>
      <c r="K96" s="169">
        <v>1.73</v>
      </c>
      <c r="L96" s="161">
        <v>43781</v>
      </c>
      <c r="M96" s="169">
        <v>1.92</v>
      </c>
      <c r="N96" s="161">
        <v>43782</v>
      </c>
      <c r="O96" s="172">
        <v>1.51</v>
      </c>
      <c r="P96" s="161">
        <v>43782</v>
      </c>
      <c r="Q96" s="172">
        <v>1.6160000000000001</v>
      </c>
      <c r="R96" s="161">
        <v>43782</v>
      </c>
      <c r="S96" s="172">
        <v>1.7869999999999999</v>
      </c>
      <c r="T96" s="6"/>
      <c r="U96" s="175"/>
      <c r="W96" s="53"/>
      <c r="X96" s="53"/>
      <c r="Y96" s="53"/>
      <c r="Z96" s="53"/>
      <c r="AA96" s="53"/>
      <c r="AB96" s="53"/>
      <c r="AC96" s="53"/>
      <c r="AD96" s="53"/>
      <c r="AE96" s="53"/>
      <c r="AF96" s="53"/>
      <c r="AG96" s="53"/>
      <c r="AH96" s="53"/>
      <c r="AI96" s="53"/>
      <c r="AJ96" s="53"/>
      <c r="AK96" s="53"/>
      <c r="AL96" s="53"/>
      <c r="AM96" s="53"/>
    </row>
    <row r="97" spans="2:39" ht="18" customHeight="1" x14ac:dyDescent="0.3">
      <c r="B97" s="6">
        <v>43817</v>
      </c>
      <c r="C97" s="32">
        <v>1168.8</v>
      </c>
      <c r="D97" s="6">
        <v>43783</v>
      </c>
      <c r="E97" s="175">
        <v>55200</v>
      </c>
      <c r="F97" s="6">
        <v>43777</v>
      </c>
      <c r="G97" s="166">
        <v>5951.5</v>
      </c>
      <c r="H97" s="161">
        <v>43782</v>
      </c>
      <c r="I97" s="169">
        <v>1.57</v>
      </c>
      <c r="J97" s="161">
        <v>43782</v>
      </c>
      <c r="K97" s="169">
        <v>1.69</v>
      </c>
      <c r="L97" s="161">
        <v>43782</v>
      </c>
      <c r="M97" s="169">
        <v>1.88</v>
      </c>
      <c r="N97" s="161">
        <v>43783</v>
      </c>
      <c r="O97" s="172">
        <v>1.5149999999999999</v>
      </c>
      <c r="P97" s="161">
        <v>43783</v>
      </c>
      <c r="Q97" s="172">
        <v>1.61</v>
      </c>
      <c r="R97" s="161">
        <v>43783</v>
      </c>
      <c r="S97" s="172">
        <v>1.7849999999999999</v>
      </c>
      <c r="T97" s="6"/>
      <c r="U97" s="175"/>
      <c r="W97" s="53"/>
      <c r="X97" s="53"/>
      <c r="Y97" s="53"/>
      <c r="Z97" s="53"/>
      <c r="AA97" s="53"/>
      <c r="AB97" s="53"/>
      <c r="AC97" s="53"/>
      <c r="AD97" s="53"/>
      <c r="AE97" s="53"/>
      <c r="AF97" s="53"/>
      <c r="AG97" s="53"/>
      <c r="AH97" s="53"/>
      <c r="AI97" s="53"/>
      <c r="AJ97" s="53"/>
      <c r="AK97" s="53"/>
      <c r="AL97" s="53"/>
      <c r="AM97" s="53"/>
    </row>
    <row r="98" spans="2:39" ht="18" customHeight="1" x14ac:dyDescent="0.3">
      <c r="B98" s="6">
        <v>43818</v>
      </c>
      <c r="C98" s="32">
        <v>1165.99</v>
      </c>
      <c r="D98" s="6">
        <v>43784</v>
      </c>
      <c r="E98" s="175">
        <v>55400</v>
      </c>
      <c r="F98" s="6">
        <v>43780</v>
      </c>
      <c r="G98" s="166">
        <v>5857</v>
      </c>
      <c r="H98" s="161">
        <v>43783</v>
      </c>
      <c r="I98" s="169">
        <v>1.55</v>
      </c>
      <c r="J98" s="161">
        <v>43783</v>
      </c>
      <c r="K98" s="169">
        <v>1.63</v>
      </c>
      <c r="L98" s="161">
        <v>43783</v>
      </c>
      <c r="M98" s="169">
        <v>1.82</v>
      </c>
      <c r="N98" s="161">
        <v>43784</v>
      </c>
      <c r="O98" s="172">
        <v>1.5129999999999999</v>
      </c>
      <c r="P98" s="161">
        <v>43784</v>
      </c>
      <c r="Q98" s="172">
        <v>1.6040000000000001</v>
      </c>
      <c r="R98" s="161">
        <v>43784</v>
      </c>
      <c r="S98" s="172">
        <v>1.79</v>
      </c>
      <c r="T98" s="6"/>
      <c r="U98" s="175"/>
      <c r="W98" s="53"/>
      <c r="X98" s="53"/>
      <c r="Y98" s="53"/>
      <c r="Z98" s="53"/>
      <c r="AA98" s="53"/>
      <c r="AB98" s="53"/>
      <c r="AC98" s="53"/>
      <c r="AD98" s="53"/>
      <c r="AE98" s="53"/>
      <c r="AF98" s="53"/>
      <c r="AG98" s="53"/>
      <c r="AH98" s="53"/>
      <c r="AI98" s="53"/>
      <c r="AJ98" s="53"/>
      <c r="AK98" s="53"/>
      <c r="AL98" s="53"/>
      <c r="AM98" s="53"/>
    </row>
    <row r="99" spans="2:39" ht="18" customHeight="1" x14ac:dyDescent="0.3">
      <c r="B99" s="6">
        <v>43819</v>
      </c>
      <c r="C99" s="32">
        <v>1159.58</v>
      </c>
      <c r="D99" s="6">
        <v>43787</v>
      </c>
      <c r="E99" s="175">
        <v>55290</v>
      </c>
      <c r="F99" s="6">
        <v>43781</v>
      </c>
      <c r="G99" s="166">
        <v>5838</v>
      </c>
      <c r="H99" s="161">
        <v>43784</v>
      </c>
      <c r="I99" s="169">
        <v>1.54</v>
      </c>
      <c r="J99" s="161">
        <v>43784</v>
      </c>
      <c r="K99" s="169">
        <v>1.65</v>
      </c>
      <c r="L99" s="161">
        <v>43784</v>
      </c>
      <c r="M99" s="169">
        <v>1.84</v>
      </c>
      <c r="N99" s="161">
        <v>43787</v>
      </c>
      <c r="O99" s="172">
        <v>1.518</v>
      </c>
      <c r="P99" s="161">
        <v>43787</v>
      </c>
      <c r="Q99" s="172">
        <v>1.5940000000000001</v>
      </c>
      <c r="R99" s="161">
        <v>43787</v>
      </c>
      <c r="S99" s="172">
        <v>1.7809999999999999</v>
      </c>
      <c r="T99" s="6"/>
      <c r="U99" s="175"/>
      <c r="W99" s="53"/>
      <c r="X99" s="53"/>
      <c r="Y99" s="53"/>
      <c r="Z99" s="53"/>
      <c r="AA99" s="53"/>
      <c r="AB99" s="53"/>
      <c r="AC99" s="53"/>
      <c r="AD99" s="53"/>
      <c r="AE99" s="53"/>
      <c r="AF99" s="53"/>
      <c r="AG99" s="53"/>
      <c r="AH99" s="53"/>
      <c r="AI99" s="53"/>
      <c r="AJ99" s="53"/>
      <c r="AK99" s="53"/>
      <c r="AL99" s="53"/>
      <c r="AM99" s="53"/>
    </row>
    <row r="100" spans="2:39" ht="18" customHeight="1" x14ac:dyDescent="0.3">
      <c r="B100" s="6">
        <v>43820</v>
      </c>
      <c r="C100" s="32">
        <v>1159.3900000000001</v>
      </c>
      <c r="D100" s="6">
        <v>43788</v>
      </c>
      <c r="E100" s="175">
        <v>55260</v>
      </c>
      <c r="F100" s="6">
        <v>43782</v>
      </c>
      <c r="G100" s="166">
        <v>5823</v>
      </c>
      <c r="H100" s="161">
        <v>43787</v>
      </c>
      <c r="I100" s="169">
        <v>1.54</v>
      </c>
      <c r="J100" s="161">
        <v>43787</v>
      </c>
      <c r="K100" s="169">
        <v>1.63</v>
      </c>
      <c r="L100" s="161">
        <v>43787</v>
      </c>
      <c r="M100" s="169">
        <v>1.81</v>
      </c>
      <c r="N100" s="161">
        <v>43788</v>
      </c>
      <c r="O100" s="172">
        <v>1.4850000000000001</v>
      </c>
      <c r="P100" s="161">
        <v>43788</v>
      </c>
      <c r="Q100" s="172">
        <v>1.5640000000000001</v>
      </c>
      <c r="R100" s="161">
        <v>43788</v>
      </c>
      <c r="S100" s="172">
        <v>1.734</v>
      </c>
      <c r="T100" s="6"/>
      <c r="U100" s="175"/>
      <c r="W100" s="53"/>
      <c r="X100" s="53"/>
      <c r="Y100" s="53"/>
      <c r="Z100" s="53"/>
      <c r="AA100" s="53"/>
      <c r="AB100" s="53"/>
      <c r="AC100" s="53"/>
      <c r="AD100" s="53"/>
      <c r="AE100" s="53"/>
      <c r="AF100" s="53"/>
      <c r="AG100" s="53"/>
      <c r="AH100" s="53"/>
      <c r="AI100" s="53"/>
      <c r="AJ100" s="53"/>
      <c r="AK100" s="53"/>
      <c r="AL100" s="53"/>
      <c r="AM100" s="53"/>
    </row>
    <row r="101" spans="2:39" ht="17.45" customHeight="1" x14ac:dyDescent="0.3">
      <c r="B101" s="6">
        <v>43822</v>
      </c>
      <c r="C101" s="32">
        <v>1164</v>
      </c>
      <c r="D101" s="6">
        <v>43789</v>
      </c>
      <c r="E101" s="175">
        <v>55500</v>
      </c>
      <c r="F101" s="6">
        <v>43783</v>
      </c>
      <c r="G101" s="166">
        <v>5835</v>
      </c>
      <c r="H101" s="161">
        <v>43788</v>
      </c>
      <c r="I101" s="169">
        <v>1.54</v>
      </c>
      <c r="J101" s="161">
        <v>43788</v>
      </c>
      <c r="K101" s="169">
        <v>1.63</v>
      </c>
      <c r="L101" s="161">
        <v>43788</v>
      </c>
      <c r="M101" s="169">
        <v>1.79</v>
      </c>
      <c r="N101" s="161">
        <v>43789</v>
      </c>
      <c r="O101" s="172">
        <v>1.45</v>
      </c>
      <c r="P101" s="161">
        <v>43789</v>
      </c>
      <c r="Q101" s="172">
        <v>1.5189999999999999</v>
      </c>
      <c r="R101" s="161">
        <v>43789</v>
      </c>
      <c r="S101" s="172">
        <v>1.671</v>
      </c>
      <c r="T101" s="6"/>
      <c r="U101" s="175"/>
      <c r="W101" s="53"/>
      <c r="X101" s="53"/>
      <c r="Y101" s="53"/>
      <c r="Z101" s="53"/>
      <c r="AA101" s="53"/>
      <c r="AB101" s="53"/>
      <c r="AC101" s="53"/>
      <c r="AD101" s="53"/>
      <c r="AE101" s="53"/>
      <c r="AF101" s="53"/>
      <c r="AG101" s="53"/>
      <c r="AH101" s="53"/>
      <c r="AI101" s="53"/>
      <c r="AJ101" s="53"/>
      <c r="AK101" s="53"/>
      <c r="AL101" s="53"/>
      <c r="AM101" s="53"/>
    </row>
    <row r="102" spans="2:39" ht="17.45" customHeight="1" x14ac:dyDescent="0.3">
      <c r="B102" s="6">
        <v>43823</v>
      </c>
      <c r="C102" s="32">
        <v>1163.77</v>
      </c>
      <c r="D102" s="6">
        <v>43790</v>
      </c>
      <c r="E102" s="175">
        <v>55570</v>
      </c>
      <c r="F102" s="6">
        <v>43784</v>
      </c>
      <c r="G102" s="166">
        <v>5812</v>
      </c>
      <c r="H102" s="161">
        <v>43789</v>
      </c>
      <c r="I102" s="169">
        <v>1.54</v>
      </c>
      <c r="J102" s="161">
        <v>43789</v>
      </c>
      <c r="K102" s="169">
        <v>1.58</v>
      </c>
      <c r="L102" s="161">
        <v>43789</v>
      </c>
      <c r="M102" s="169">
        <v>1.73</v>
      </c>
      <c r="N102" s="161">
        <v>43790</v>
      </c>
      <c r="O102" s="172">
        <v>1.462</v>
      </c>
      <c r="P102" s="161">
        <v>43790</v>
      </c>
      <c r="Q102" s="172">
        <v>1.532</v>
      </c>
      <c r="R102" s="161">
        <v>43790</v>
      </c>
      <c r="S102" s="172">
        <v>1.6719999999999999</v>
      </c>
      <c r="T102" s="6"/>
      <c r="U102" s="175"/>
      <c r="W102" s="53"/>
      <c r="X102" s="53"/>
      <c r="Y102" s="53"/>
      <c r="Z102" s="53"/>
      <c r="AA102" s="53"/>
      <c r="AB102" s="53"/>
      <c r="AC102" s="53"/>
      <c r="AD102" s="53"/>
      <c r="AE102" s="53"/>
      <c r="AF102" s="53"/>
      <c r="AG102" s="53"/>
      <c r="AH102" s="53"/>
      <c r="AI102" s="53"/>
      <c r="AJ102" s="53"/>
      <c r="AK102" s="53"/>
      <c r="AL102" s="53"/>
      <c r="AM102" s="53"/>
    </row>
    <row r="103" spans="2:39" ht="17.45" customHeight="1" x14ac:dyDescent="0.3">
      <c r="B103" s="6">
        <v>43824</v>
      </c>
      <c r="C103" s="32">
        <v>1161.7</v>
      </c>
      <c r="D103" s="6">
        <v>43791</v>
      </c>
      <c r="E103" s="175">
        <v>55800</v>
      </c>
      <c r="F103" s="6">
        <v>43787</v>
      </c>
      <c r="G103" s="166">
        <v>5828</v>
      </c>
      <c r="H103" s="161">
        <v>43790</v>
      </c>
      <c r="I103" s="169">
        <v>1.55</v>
      </c>
      <c r="J103" s="161">
        <v>43790</v>
      </c>
      <c r="K103" s="169">
        <v>1.62</v>
      </c>
      <c r="L103" s="161">
        <v>43790</v>
      </c>
      <c r="M103" s="169">
        <v>1.77</v>
      </c>
      <c r="N103" s="161">
        <v>43791</v>
      </c>
      <c r="O103" s="172">
        <v>1.456</v>
      </c>
      <c r="P103" s="161">
        <v>43791</v>
      </c>
      <c r="Q103" s="172">
        <v>1.5409999999999999</v>
      </c>
      <c r="R103" s="161">
        <v>43791</v>
      </c>
      <c r="S103" s="172">
        <v>1.6870000000000001</v>
      </c>
      <c r="T103" s="6"/>
      <c r="U103" s="175"/>
      <c r="W103" s="53"/>
      <c r="X103" s="53"/>
      <c r="Y103" s="53"/>
      <c r="Z103" s="53"/>
      <c r="AA103" s="53"/>
      <c r="AB103" s="53"/>
      <c r="AC103" s="53"/>
      <c r="AD103" s="53"/>
      <c r="AE103" s="53"/>
      <c r="AF103" s="53"/>
      <c r="AG103" s="53"/>
      <c r="AH103" s="53"/>
      <c r="AI103" s="53"/>
      <c r="AJ103" s="53"/>
      <c r="AK103" s="53"/>
      <c r="AL103" s="53"/>
      <c r="AM103" s="53"/>
    </row>
    <row r="104" spans="2:39" ht="17.45" customHeight="1" x14ac:dyDescent="0.3">
      <c r="B104" s="6">
        <v>43825</v>
      </c>
      <c r="C104" s="32">
        <v>1161.6500000000001</v>
      </c>
      <c r="D104" s="6">
        <v>43794</v>
      </c>
      <c r="E104" s="175">
        <v>55450</v>
      </c>
      <c r="F104" s="6">
        <v>43788</v>
      </c>
      <c r="G104" s="166">
        <v>5821.5</v>
      </c>
      <c r="H104" s="161">
        <v>43791</v>
      </c>
      <c r="I104" s="169">
        <v>1.56</v>
      </c>
      <c r="J104" s="161">
        <v>43791</v>
      </c>
      <c r="K104" s="169">
        <v>1.62</v>
      </c>
      <c r="L104" s="161">
        <v>43791</v>
      </c>
      <c r="M104" s="169">
        <v>1.77</v>
      </c>
      <c r="N104" s="161">
        <v>43794</v>
      </c>
      <c r="O104" s="172">
        <v>1.4750000000000001</v>
      </c>
      <c r="P104" s="161">
        <v>43794</v>
      </c>
      <c r="Q104" s="172">
        <v>1.577</v>
      </c>
      <c r="R104" s="161">
        <v>43794</v>
      </c>
      <c r="S104" s="172">
        <v>1.7250000000000001</v>
      </c>
      <c r="T104" s="6"/>
      <c r="U104" s="175"/>
      <c r="W104" s="53"/>
      <c r="X104" s="53"/>
      <c r="Y104" s="53"/>
      <c r="Z104" s="53"/>
      <c r="AA104" s="53"/>
      <c r="AB104" s="53"/>
      <c r="AC104" s="53"/>
      <c r="AD104" s="53"/>
      <c r="AE104" s="53"/>
      <c r="AF104" s="53"/>
      <c r="AG104" s="53"/>
      <c r="AH104" s="53"/>
      <c r="AI104" s="53"/>
      <c r="AJ104" s="53"/>
      <c r="AK104" s="53"/>
      <c r="AL104" s="53"/>
      <c r="AM104" s="53"/>
    </row>
    <row r="105" spans="2:39" ht="17.45" customHeight="1" x14ac:dyDescent="0.3">
      <c r="B105" s="6">
        <v>43826</v>
      </c>
      <c r="C105" s="32">
        <v>1160.8499999999999</v>
      </c>
      <c r="D105" s="6">
        <v>43795</v>
      </c>
      <c r="E105" s="175">
        <v>55060</v>
      </c>
      <c r="F105" s="6">
        <v>43789</v>
      </c>
      <c r="G105" s="166">
        <v>5873</v>
      </c>
      <c r="H105" s="161">
        <v>43794</v>
      </c>
      <c r="I105" s="169">
        <v>1.58</v>
      </c>
      <c r="J105" s="161">
        <v>43794</v>
      </c>
      <c r="K105" s="169">
        <v>1.62</v>
      </c>
      <c r="L105" s="161">
        <v>43794</v>
      </c>
      <c r="M105" s="169">
        <v>1.76</v>
      </c>
      <c r="N105" s="161">
        <v>43795</v>
      </c>
      <c r="O105" s="172">
        <v>1.4750000000000001</v>
      </c>
      <c r="P105" s="161">
        <v>43795</v>
      </c>
      <c r="Q105" s="172">
        <v>1.5640000000000001</v>
      </c>
      <c r="R105" s="161">
        <v>43795</v>
      </c>
      <c r="S105" s="172">
        <v>1.7070000000000001</v>
      </c>
      <c r="T105" s="6"/>
      <c r="U105" s="175"/>
      <c r="W105" s="53"/>
      <c r="X105" s="53"/>
      <c r="Y105" s="53"/>
      <c r="Z105" s="53"/>
      <c r="AA105" s="53"/>
      <c r="AB105" s="53"/>
      <c r="AC105" s="53"/>
      <c r="AD105" s="53"/>
      <c r="AE105" s="53"/>
      <c r="AF105" s="53"/>
      <c r="AG105" s="53"/>
      <c r="AH105" s="53"/>
      <c r="AI105" s="53"/>
      <c r="AJ105" s="53"/>
      <c r="AK105" s="53"/>
      <c r="AL105" s="53"/>
      <c r="AM105" s="53"/>
    </row>
    <row r="106" spans="2:39" ht="17.45" customHeight="1" x14ac:dyDescent="0.3">
      <c r="B106" s="6">
        <v>43827</v>
      </c>
      <c r="C106" s="32">
        <v>1160.8</v>
      </c>
      <c r="D106" s="6">
        <v>43796</v>
      </c>
      <c r="E106" s="175">
        <v>55140</v>
      </c>
      <c r="F106" s="6">
        <v>43790</v>
      </c>
      <c r="G106" s="166">
        <v>5813</v>
      </c>
      <c r="H106" s="161">
        <v>43795</v>
      </c>
      <c r="I106" s="169">
        <v>1.59</v>
      </c>
      <c r="J106" s="161">
        <v>43795</v>
      </c>
      <c r="K106" s="169">
        <v>1.58</v>
      </c>
      <c r="L106" s="161">
        <v>43795</v>
      </c>
      <c r="M106" s="169">
        <v>1.74</v>
      </c>
      <c r="N106" s="161">
        <v>43796</v>
      </c>
      <c r="O106" s="172">
        <v>1.456</v>
      </c>
      <c r="P106" s="161">
        <v>43796</v>
      </c>
      <c r="Q106" s="172">
        <v>1.528</v>
      </c>
      <c r="R106" s="161">
        <v>43796</v>
      </c>
      <c r="S106" s="172">
        <v>1.671</v>
      </c>
      <c r="T106" s="6"/>
      <c r="U106" s="175"/>
      <c r="W106" s="53"/>
      <c r="X106" s="53"/>
      <c r="Y106" s="53"/>
      <c r="Z106" s="53"/>
      <c r="AA106" s="53"/>
      <c r="AB106" s="53"/>
      <c r="AC106" s="53"/>
      <c r="AD106" s="53"/>
      <c r="AE106" s="53"/>
      <c r="AF106" s="53"/>
      <c r="AG106" s="53"/>
      <c r="AH106" s="53"/>
      <c r="AI106" s="53"/>
      <c r="AJ106" s="53"/>
      <c r="AK106" s="53"/>
      <c r="AL106" s="53"/>
      <c r="AM106" s="53"/>
    </row>
    <row r="107" spans="2:39" ht="17.45" customHeight="1" x14ac:dyDescent="0.3">
      <c r="B107" s="6">
        <v>43829</v>
      </c>
      <c r="C107" s="32">
        <v>1156.92</v>
      </c>
      <c r="D107" s="6">
        <v>43797</v>
      </c>
      <c r="E107" s="175">
        <v>55290</v>
      </c>
      <c r="F107" s="6">
        <v>43791</v>
      </c>
      <c r="G107" s="166">
        <v>5834</v>
      </c>
      <c r="H107" s="161">
        <v>43796</v>
      </c>
      <c r="I107" s="169">
        <v>1.6</v>
      </c>
      <c r="J107" s="161">
        <v>43796</v>
      </c>
      <c r="K107" s="169">
        <v>1.63</v>
      </c>
      <c r="L107" s="161">
        <v>43796</v>
      </c>
      <c r="M107" s="169">
        <v>1.77</v>
      </c>
      <c r="N107" s="161">
        <v>43797</v>
      </c>
      <c r="O107" s="172">
        <v>1.43</v>
      </c>
      <c r="P107" s="161">
        <v>43797</v>
      </c>
      <c r="Q107" s="172">
        <v>1.5189999999999999</v>
      </c>
      <c r="R107" s="161">
        <v>43797</v>
      </c>
      <c r="S107" s="172">
        <v>1.667</v>
      </c>
      <c r="T107" s="6"/>
      <c r="U107" s="175"/>
      <c r="W107" s="53"/>
      <c r="X107" s="53"/>
      <c r="Y107" s="53"/>
      <c r="Z107" s="53"/>
      <c r="AA107" s="53"/>
      <c r="AB107" s="53"/>
      <c r="AC107" s="53"/>
      <c r="AD107" s="53"/>
      <c r="AE107" s="53"/>
      <c r="AF107" s="53"/>
      <c r="AG107" s="53"/>
      <c r="AH107" s="53"/>
      <c r="AI107" s="53"/>
      <c r="AJ107" s="53"/>
      <c r="AK107" s="53"/>
      <c r="AL107" s="53"/>
      <c r="AM107" s="53"/>
    </row>
    <row r="108" spans="2:39" ht="17.45" customHeight="1" x14ac:dyDescent="0.3">
      <c r="B108" s="6">
        <v>43830</v>
      </c>
      <c r="C108" s="32">
        <v>1154.33</v>
      </c>
      <c r="D108" s="6">
        <v>43798</v>
      </c>
      <c r="E108" s="175">
        <v>55400</v>
      </c>
      <c r="F108" s="6">
        <v>43794</v>
      </c>
      <c r="G108" s="166">
        <v>5872.5</v>
      </c>
      <c r="H108" s="161">
        <v>43798</v>
      </c>
      <c r="I108" s="169">
        <v>1.6</v>
      </c>
      <c r="J108" s="161">
        <v>43798</v>
      </c>
      <c r="K108" s="169">
        <v>1.62</v>
      </c>
      <c r="L108" s="161">
        <v>43798</v>
      </c>
      <c r="M108" s="169">
        <v>1.78</v>
      </c>
      <c r="N108" s="161">
        <v>43798</v>
      </c>
      <c r="O108" s="172">
        <v>1.385</v>
      </c>
      <c r="P108" s="161">
        <v>43798</v>
      </c>
      <c r="Q108" s="172">
        <v>1.4750000000000001</v>
      </c>
      <c r="R108" s="161">
        <v>43798</v>
      </c>
      <c r="S108" s="172">
        <v>1.63</v>
      </c>
      <c r="T108" s="6"/>
      <c r="U108" s="175"/>
      <c r="W108" s="53"/>
      <c r="X108" s="53"/>
      <c r="Y108" s="53"/>
      <c r="Z108" s="53"/>
      <c r="AA108" s="53"/>
      <c r="AB108" s="53"/>
      <c r="AC108" s="53"/>
      <c r="AD108" s="53"/>
      <c r="AE108" s="53"/>
      <c r="AF108" s="53"/>
      <c r="AG108" s="53"/>
      <c r="AH108" s="53"/>
      <c r="AI108" s="53"/>
      <c r="AJ108" s="53"/>
      <c r="AK108" s="53"/>
      <c r="AL108" s="53"/>
      <c r="AM108" s="53"/>
    </row>
    <row r="109" spans="2:39" ht="18" customHeight="1" x14ac:dyDescent="0.3">
      <c r="B109" s="6">
        <v>43831</v>
      </c>
      <c r="C109" s="32">
        <v>1154.75</v>
      </c>
      <c r="D109" s="6">
        <v>43801</v>
      </c>
      <c r="E109" s="175">
        <v>55700</v>
      </c>
      <c r="F109" s="6">
        <v>43795</v>
      </c>
      <c r="G109" s="166">
        <v>5856</v>
      </c>
      <c r="H109" s="161">
        <v>43801</v>
      </c>
      <c r="I109" s="169">
        <v>1.6</v>
      </c>
      <c r="J109" s="161">
        <v>43801</v>
      </c>
      <c r="K109" s="169">
        <v>1.65</v>
      </c>
      <c r="L109" s="161">
        <v>43801</v>
      </c>
      <c r="M109" s="169">
        <v>1.83</v>
      </c>
      <c r="N109" s="161">
        <v>43801</v>
      </c>
      <c r="O109" s="172">
        <v>1.425</v>
      </c>
      <c r="P109" s="161">
        <v>43801</v>
      </c>
      <c r="Q109" s="172">
        <v>1.522</v>
      </c>
      <c r="R109" s="161">
        <v>43801</v>
      </c>
      <c r="S109" s="172">
        <v>1.6879999999999999</v>
      </c>
      <c r="T109" s="6"/>
      <c r="U109" s="175"/>
      <c r="W109" s="53"/>
      <c r="X109" s="53"/>
      <c r="Y109" s="53"/>
      <c r="Z109" s="53"/>
      <c r="AA109" s="53"/>
      <c r="AB109" s="53"/>
      <c r="AC109" s="53"/>
      <c r="AD109" s="53"/>
      <c r="AE109" s="53"/>
      <c r="AF109" s="53"/>
      <c r="AG109" s="53"/>
      <c r="AH109" s="53"/>
      <c r="AI109" s="53"/>
      <c r="AJ109" s="53"/>
      <c r="AK109" s="53"/>
      <c r="AL109" s="53"/>
      <c r="AM109" s="53"/>
    </row>
    <row r="110" spans="2:39" ht="18" customHeight="1" x14ac:dyDescent="0.3">
      <c r="B110" s="6">
        <v>43832</v>
      </c>
      <c r="C110" s="32">
        <v>1159.06</v>
      </c>
      <c r="D110" s="6">
        <v>43802</v>
      </c>
      <c r="E110" s="175">
        <v>55990</v>
      </c>
      <c r="F110" s="6">
        <v>43796</v>
      </c>
      <c r="G110" s="166">
        <v>5925.5</v>
      </c>
      <c r="H110" s="161">
        <v>43802</v>
      </c>
      <c r="I110" s="169">
        <v>1.57</v>
      </c>
      <c r="J110" s="161">
        <v>43802</v>
      </c>
      <c r="K110" s="169">
        <v>1.54</v>
      </c>
      <c r="L110" s="161">
        <v>43802</v>
      </c>
      <c r="M110" s="169">
        <v>1.72</v>
      </c>
      <c r="N110" s="161">
        <v>43802</v>
      </c>
      <c r="O110" s="172">
        <v>1.46</v>
      </c>
      <c r="P110" s="161">
        <v>43802</v>
      </c>
      <c r="Q110" s="172">
        <v>1.5529999999999999</v>
      </c>
      <c r="R110" s="161">
        <v>43802</v>
      </c>
      <c r="S110" s="172">
        <v>1.736</v>
      </c>
      <c r="T110" s="6"/>
      <c r="U110" s="175"/>
      <c r="W110" s="53"/>
      <c r="X110" s="53"/>
      <c r="Y110" s="53"/>
      <c r="Z110" s="53"/>
      <c r="AA110" s="53"/>
      <c r="AB110" s="53"/>
      <c r="AC110" s="53"/>
      <c r="AD110" s="53"/>
      <c r="AE110" s="53"/>
      <c r="AF110" s="53"/>
      <c r="AG110" s="53"/>
      <c r="AH110" s="53"/>
      <c r="AI110" s="53"/>
      <c r="AJ110" s="53"/>
      <c r="AK110" s="53"/>
      <c r="AL110" s="53"/>
      <c r="AM110" s="53"/>
    </row>
    <row r="111" spans="2:39" ht="18" customHeight="1" x14ac:dyDescent="0.3">
      <c r="B111" s="6">
        <v>43833</v>
      </c>
      <c r="C111" s="32">
        <v>1165.3499999999999</v>
      </c>
      <c r="D111" s="6">
        <v>43803</v>
      </c>
      <c r="E111" s="175">
        <v>56260</v>
      </c>
      <c r="F111" s="6">
        <v>43797</v>
      </c>
      <c r="G111" s="166">
        <v>5881.5</v>
      </c>
      <c r="H111" s="161">
        <v>43803</v>
      </c>
      <c r="I111" s="169">
        <v>1.56</v>
      </c>
      <c r="J111" s="161">
        <v>43803</v>
      </c>
      <c r="K111" s="169">
        <v>1.6</v>
      </c>
      <c r="L111" s="161">
        <v>43803</v>
      </c>
      <c r="M111" s="169">
        <v>1.77</v>
      </c>
      <c r="N111" s="161">
        <v>43803</v>
      </c>
      <c r="O111" s="172">
        <v>1.4059999999999999</v>
      </c>
      <c r="P111" s="161">
        <v>43803</v>
      </c>
      <c r="Q111" s="172">
        <v>1.48</v>
      </c>
      <c r="R111" s="161">
        <v>43803</v>
      </c>
      <c r="S111" s="172">
        <v>1.657</v>
      </c>
      <c r="T111" s="6"/>
      <c r="U111" s="175"/>
      <c r="W111" s="53"/>
      <c r="X111" s="53"/>
      <c r="Y111" s="53"/>
      <c r="Z111" s="53"/>
      <c r="AA111" s="53"/>
      <c r="AB111" s="53"/>
      <c r="AC111" s="53"/>
      <c r="AD111" s="53"/>
      <c r="AE111" s="53"/>
      <c r="AF111" s="53"/>
      <c r="AG111" s="53"/>
      <c r="AH111" s="53"/>
      <c r="AI111" s="53"/>
      <c r="AJ111" s="53"/>
      <c r="AK111" s="53"/>
      <c r="AL111" s="53"/>
      <c r="AM111" s="53"/>
    </row>
    <row r="112" spans="2:39" ht="18" customHeight="1" x14ac:dyDescent="0.3">
      <c r="B112" s="6">
        <v>43834</v>
      </c>
      <c r="C112" s="32">
        <v>1165.94</v>
      </c>
      <c r="D112" s="6">
        <v>43804</v>
      </c>
      <c r="E112" s="175">
        <v>56840</v>
      </c>
      <c r="F112" s="6">
        <v>43798</v>
      </c>
      <c r="G112" s="166">
        <v>5854</v>
      </c>
      <c r="H112" s="161">
        <v>43804</v>
      </c>
      <c r="I112" s="169">
        <v>1.56</v>
      </c>
      <c r="J112" s="161">
        <v>43804</v>
      </c>
      <c r="K112" s="169">
        <v>1.62</v>
      </c>
      <c r="L112" s="161">
        <v>43804</v>
      </c>
      <c r="M112" s="169">
        <v>1.8</v>
      </c>
      <c r="N112" s="161">
        <v>43804</v>
      </c>
      <c r="O112" s="172">
        <v>1.423</v>
      </c>
      <c r="P112" s="161">
        <v>43804</v>
      </c>
      <c r="Q112" s="172">
        <v>1.4930000000000001</v>
      </c>
      <c r="R112" s="161">
        <v>43804</v>
      </c>
      <c r="S112" s="172">
        <v>1.661</v>
      </c>
      <c r="T112" s="6"/>
      <c r="U112" s="175"/>
      <c r="W112" s="53"/>
      <c r="X112" s="53"/>
      <c r="Y112" s="53"/>
      <c r="Z112" s="53"/>
      <c r="AA112" s="53"/>
      <c r="AB112" s="53"/>
      <c r="AC112" s="53"/>
      <c r="AD112" s="53"/>
      <c r="AE112" s="53"/>
      <c r="AF112" s="53"/>
      <c r="AG112" s="53"/>
      <c r="AH112" s="53"/>
      <c r="AI112" s="53"/>
      <c r="AJ112" s="53"/>
      <c r="AK112" s="53"/>
      <c r="AL112" s="53"/>
      <c r="AM112" s="53"/>
    </row>
    <row r="113" spans="2:39" ht="18" customHeight="1" x14ac:dyDescent="0.3">
      <c r="B113" s="6">
        <v>43836</v>
      </c>
      <c r="C113" s="32">
        <v>1169.17</v>
      </c>
      <c r="D113" s="6">
        <v>43805</v>
      </c>
      <c r="E113" s="175">
        <v>56600</v>
      </c>
      <c r="F113" s="6">
        <v>43801</v>
      </c>
      <c r="G113" s="166">
        <v>5855.5</v>
      </c>
      <c r="H113" s="162">
        <v>43805</v>
      </c>
      <c r="I113" s="169">
        <v>1.57</v>
      </c>
      <c r="J113" s="162">
        <v>43805</v>
      </c>
      <c r="K113" s="169">
        <v>1.67</v>
      </c>
      <c r="L113" s="162">
        <v>43805</v>
      </c>
      <c r="M113" s="169">
        <v>1.84</v>
      </c>
      <c r="N113" s="161">
        <v>43805</v>
      </c>
      <c r="O113" s="172">
        <v>1.43</v>
      </c>
      <c r="P113" s="161">
        <v>43805</v>
      </c>
      <c r="Q113" s="172">
        <v>1.5109999999999999</v>
      </c>
      <c r="R113" s="161">
        <v>43805</v>
      </c>
      <c r="S113" s="172">
        <v>1.68</v>
      </c>
      <c r="T113" s="6"/>
      <c r="U113" s="175"/>
      <c r="W113" s="53"/>
      <c r="X113" s="53"/>
      <c r="Y113" s="53"/>
      <c r="Z113" s="53"/>
      <c r="AA113" s="53"/>
      <c r="AB113" s="53"/>
      <c r="AC113" s="53"/>
      <c r="AD113" s="53"/>
      <c r="AE113" s="53"/>
      <c r="AF113" s="53"/>
      <c r="AG113" s="53"/>
      <c r="AH113" s="53"/>
      <c r="AI113" s="53"/>
      <c r="AJ113" s="53"/>
      <c r="AK113" s="53"/>
      <c r="AL113" s="53"/>
      <c r="AM113" s="53"/>
    </row>
    <row r="114" spans="2:39" ht="18" customHeight="1" x14ac:dyDescent="0.3">
      <c r="B114" s="6">
        <v>43837</v>
      </c>
      <c r="C114" s="32">
        <v>1167.47</v>
      </c>
      <c r="D114" s="6">
        <v>43808</v>
      </c>
      <c r="E114" s="175">
        <v>56000</v>
      </c>
      <c r="F114" s="6">
        <v>43802</v>
      </c>
      <c r="G114" s="166">
        <v>5812</v>
      </c>
      <c r="H114" s="161">
        <v>43808</v>
      </c>
      <c r="I114" s="169">
        <v>1.56</v>
      </c>
      <c r="J114" s="161">
        <v>43808</v>
      </c>
      <c r="K114" s="169">
        <v>1.67</v>
      </c>
      <c r="L114" s="161">
        <v>43808</v>
      </c>
      <c r="M114" s="169">
        <v>1.83</v>
      </c>
      <c r="N114" s="161">
        <v>43808</v>
      </c>
      <c r="O114" s="172">
        <v>1.4119999999999999</v>
      </c>
      <c r="P114" s="161">
        <v>43808</v>
      </c>
      <c r="Q114" s="172">
        <v>1.488</v>
      </c>
      <c r="R114" s="161">
        <v>43808</v>
      </c>
      <c r="S114" s="172">
        <v>1.6639999999999999</v>
      </c>
      <c r="T114" s="6"/>
      <c r="U114" s="175"/>
      <c r="W114" s="53"/>
      <c r="X114" s="53"/>
      <c r="Y114" s="53"/>
      <c r="Z114" s="53"/>
      <c r="AA114" s="53"/>
      <c r="AB114" s="53"/>
      <c r="AC114" s="53"/>
      <c r="AD114" s="53"/>
      <c r="AE114" s="53"/>
      <c r="AF114" s="53"/>
      <c r="AG114" s="53"/>
      <c r="AH114" s="53"/>
      <c r="AI114" s="53"/>
      <c r="AJ114" s="53"/>
      <c r="AK114" s="53"/>
      <c r="AL114" s="53"/>
      <c r="AM114" s="53"/>
    </row>
    <row r="115" spans="2:39" ht="17.45" customHeight="1" x14ac:dyDescent="0.3">
      <c r="B115" s="6">
        <v>43838</v>
      </c>
      <c r="C115" s="32">
        <v>1167.9000000000001</v>
      </c>
      <c r="D115" s="6">
        <v>43809</v>
      </c>
      <c r="E115" s="175">
        <v>56020</v>
      </c>
      <c r="F115" s="6">
        <v>43803</v>
      </c>
      <c r="G115" s="166">
        <v>5823</v>
      </c>
      <c r="H115" s="161">
        <v>43809</v>
      </c>
      <c r="I115" s="169">
        <v>1.56</v>
      </c>
      <c r="J115" s="161">
        <v>43809</v>
      </c>
      <c r="K115" s="169">
        <v>1.68</v>
      </c>
      <c r="L115" s="161">
        <v>43809</v>
      </c>
      <c r="M115" s="169">
        <v>1.85</v>
      </c>
      <c r="N115" s="161">
        <v>43809</v>
      </c>
      <c r="O115" s="172">
        <v>1.39</v>
      </c>
      <c r="P115" s="161">
        <v>43809</v>
      </c>
      <c r="Q115" s="172">
        <v>1.478</v>
      </c>
      <c r="R115" s="161">
        <v>43809</v>
      </c>
      <c r="S115" s="172">
        <v>1.6160000000000001</v>
      </c>
      <c r="T115" s="6"/>
      <c r="U115" s="175"/>
      <c r="W115" s="53"/>
      <c r="X115" s="53"/>
      <c r="Y115" s="53"/>
      <c r="Z115" s="53"/>
      <c r="AA115" s="53"/>
      <c r="AB115" s="53"/>
      <c r="AC115" s="53"/>
      <c r="AD115" s="53"/>
      <c r="AE115" s="53"/>
      <c r="AF115" s="53"/>
      <c r="AG115" s="53"/>
      <c r="AH115" s="53"/>
      <c r="AI115" s="53"/>
      <c r="AJ115" s="53"/>
      <c r="AK115" s="53"/>
      <c r="AL115" s="53"/>
      <c r="AM115" s="53"/>
    </row>
    <row r="116" spans="2:39" ht="17.45" customHeight="1" x14ac:dyDescent="0.3">
      <c r="B116" s="6">
        <v>43839</v>
      </c>
      <c r="C116" s="32">
        <v>1159.3499999999999</v>
      </c>
      <c r="D116" s="6">
        <v>43810</v>
      </c>
      <c r="E116" s="175">
        <v>56270</v>
      </c>
      <c r="F116" s="6">
        <v>43804</v>
      </c>
      <c r="G116" s="166">
        <v>5855</v>
      </c>
      <c r="H116" s="161">
        <v>43810</v>
      </c>
      <c r="I116" s="169">
        <v>1.55</v>
      </c>
      <c r="J116" s="161">
        <v>43810</v>
      </c>
      <c r="K116" s="169">
        <v>1.64</v>
      </c>
      <c r="L116" s="161">
        <v>43810</v>
      </c>
      <c r="M116" s="169">
        <v>1.79</v>
      </c>
      <c r="N116" s="161">
        <v>43810</v>
      </c>
      <c r="O116" s="172">
        <v>1.381</v>
      </c>
      <c r="P116" s="161">
        <v>43810</v>
      </c>
      <c r="Q116" s="172">
        <v>1.4750000000000001</v>
      </c>
      <c r="R116" s="161">
        <v>43810</v>
      </c>
      <c r="S116" s="172">
        <v>1.621</v>
      </c>
      <c r="T116" s="6"/>
      <c r="U116" s="175"/>
      <c r="W116" s="53"/>
      <c r="X116" s="53"/>
      <c r="Y116" s="53"/>
      <c r="Z116" s="53"/>
      <c r="AA116" s="53"/>
      <c r="AB116" s="53"/>
      <c r="AC116" s="53"/>
      <c r="AD116" s="53"/>
      <c r="AE116" s="53"/>
      <c r="AF116" s="53"/>
      <c r="AG116" s="53"/>
      <c r="AH116" s="53"/>
      <c r="AI116" s="53"/>
      <c r="AJ116" s="53"/>
      <c r="AK116" s="53"/>
      <c r="AL116" s="53"/>
      <c r="AM116" s="53"/>
    </row>
    <row r="117" spans="2:39" ht="17.45" customHeight="1" x14ac:dyDescent="0.3">
      <c r="B117" s="6">
        <v>43840</v>
      </c>
      <c r="C117" s="32">
        <v>1158.97</v>
      </c>
      <c r="D117" s="6">
        <v>43811</v>
      </c>
      <c r="E117" s="175">
        <v>56510</v>
      </c>
      <c r="F117" s="6">
        <v>43805</v>
      </c>
      <c r="G117" s="166">
        <v>5867.5</v>
      </c>
      <c r="H117" s="161">
        <v>43811</v>
      </c>
      <c r="I117" s="169">
        <v>1.55</v>
      </c>
      <c r="J117" s="161">
        <v>43811</v>
      </c>
      <c r="K117" s="169">
        <v>1.73</v>
      </c>
      <c r="L117" s="161">
        <v>43811</v>
      </c>
      <c r="M117" s="169">
        <v>1.9</v>
      </c>
      <c r="N117" s="161">
        <v>43811</v>
      </c>
      <c r="O117" s="172">
        <v>1.3819999999999999</v>
      </c>
      <c r="P117" s="161">
        <v>43811</v>
      </c>
      <c r="Q117" s="172">
        <v>1.4730000000000001</v>
      </c>
      <c r="R117" s="161">
        <v>43811</v>
      </c>
      <c r="S117" s="172">
        <v>1.619</v>
      </c>
      <c r="T117" s="6"/>
      <c r="U117" s="175"/>
      <c r="W117" s="53"/>
      <c r="X117" s="53"/>
      <c r="Y117" s="53"/>
      <c r="Z117" s="53"/>
      <c r="AA117" s="53"/>
      <c r="AB117" s="53"/>
      <c r="AC117" s="53"/>
      <c r="AD117" s="53"/>
      <c r="AE117" s="53"/>
      <c r="AF117" s="53"/>
      <c r="AG117" s="53"/>
      <c r="AH117" s="53"/>
      <c r="AI117" s="53"/>
      <c r="AJ117" s="53"/>
      <c r="AK117" s="53"/>
      <c r="AL117" s="53"/>
      <c r="AM117" s="53"/>
    </row>
    <row r="118" spans="2:39" ht="17.45" customHeight="1" x14ac:dyDescent="0.3">
      <c r="B118" s="6">
        <v>43843</v>
      </c>
      <c r="C118" s="32">
        <v>1154.94</v>
      </c>
      <c r="D118" s="6">
        <v>43812</v>
      </c>
      <c r="E118" s="175">
        <v>55900</v>
      </c>
      <c r="F118" s="6">
        <v>43808</v>
      </c>
      <c r="G118" s="166">
        <v>5985</v>
      </c>
      <c r="H118" s="161">
        <v>43812</v>
      </c>
      <c r="I118" s="169">
        <v>1.54</v>
      </c>
      <c r="J118" s="161">
        <v>43812</v>
      </c>
      <c r="K118" s="169">
        <v>1.66</v>
      </c>
      <c r="L118" s="161">
        <v>43812</v>
      </c>
      <c r="M118" s="169">
        <v>1.82</v>
      </c>
      <c r="N118" s="161">
        <v>43812</v>
      </c>
      <c r="O118" s="172">
        <v>1.4019999999999999</v>
      </c>
      <c r="P118" s="161">
        <v>43812</v>
      </c>
      <c r="Q118" s="172">
        <v>1.498</v>
      </c>
      <c r="R118" s="161">
        <v>43812</v>
      </c>
      <c r="S118" s="172">
        <v>1.649</v>
      </c>
      <c r="T118" s="6"/>
      <c r="U118" s="175"/>
      <c r="W118" s="53"/>
      <c r="X118" s="53"/>
      <c r="Y118" s="53"/>
      <c r="Z118" s="53"/>
      <c r="AA118" s="53"/>
      <c r="AB118" s="53"/>
      <c r="AC118" s="53"/>
      <c r="AD118" s="53"/>
      <c r="AE118" s="53"/>
      <c r="AF118" s="53"/>
      <c r="AG118" s="53"/>
      <c r="AH118" s="53"/>
      <c r="AI118" s="53"/>
      <c r="AJ118" s="53"/>
      <c r="AK118" s="53"/>
      <c r="AL118" s="53"/>
      <c r="AM118" s="53"/>
    </row>
    <row r="119" spans="2:39" ht="17.45" customHeight="1" x14ac:dyDescent="0.3">
      <c r="B119" s="6">
        <v>43844</v>
      </c>
      <c r="C119" s="32">
        <v>1158.28</v>
      </c>
      <c r="D119" s="6">
        <v>43815</v>
      </c>
      <c r="E119" s="175">
        <v>55610</v>
      </c>
      <c r="F119" s="6">
        <v>43809</v>
      </c>
      <c r="G119" s="166">
        <v>6055</v>
      </c>
      <c r="H119" s="161">
        <v>43815</v>
      </c>
      <c r="I119" s="169">
        <v>1.54</v>
      </c>
      <c r="J119" s="161">
        <v>43815</v>
      </c>
      <c r="K119" s="169">
        <v>1.72</v>
      </c>
      <c r="L119" s="161">
        <v>43815</v>
      </c>
      <c r="M119" s="169">
        <v>1.89</v>
      </c>
      <c r="N119" s="161">
        <v>43815</v>
      </c>
      <c r="O119" s="172">
        <v>1.369</v>
      </c>
      <c r="P119" s="161">
        <v>43815</v>
      </c>
      <c r="Q119" s="172">
        <v>1.46</v>
      </c>
      <c r="R119" s="161">
        <v>43815</v>
      </c>
      <c r="S119" s="172">
        <v>1.6120000000000001</v>
      </c>
      <c r="T119" s="6"/>
      <c r="U119" s="175"/>
      <c r="W119" s="53"/>
      <c r="X119" s="53"/>
      <c r="Y119" s="53"/>
      <c r="Z119" s="53"/>
      <c r="AA119" s="53"/>
      <c r="AB119" s="53"/>
      <c r="AC119" s="53"/>
      <c r="AD119" s="53"/>
      <c r="AE119" s="53"/>
      <c r="AF119" s="53"/>
      <c r="AG119" s="53"/>
      <c r="AH119" s="53"/>
      <c r="AI119" s="53"/>
      <c r="AJ119" s="53"/>
      <c r="AK119" s="53"/>
      <c r="AL119" s="53"/>
      <c r="AM119" s="53"/>
    </row>
    <row r="120" spans="2:39" ht="17.45" customHeight="1" x14ac:dyDescent="0.3">
      <c r="B120" s="6">
        <v>43845</v>
      </c>
      <c r="C120" s="32">
        <v>1158.5999999999999</v>
      </c>
      <c r="D120" s="6">
        <v>43816</v>
      </c>
      <c r="E120" s="175">
        <v>55670</v>
      </c>
      <c r="F120" s="6">
        <v>43810</v>
      </c>
      <c r="G120" s="166">
        <v>6083</v>
      </c>
      <c r="H120" s="161">
        <v>43816</v>
      </c>
      <c r="I120" s="169">
        <v>1.53</v>
      </c>
      <c r="J120" s="161">
        <v>43816</v>
      </c>
      <c r="K120" s="169">
        <v>1.71</v>
      </c>
      <c r="L120" s="161">
        <v>43816</v>
      </c>
      <c r="M120" s="169">
        <v>1.89</v>
      </c>
      <c r="N120" s="161">
        <v>43816</v>
      </c>
      <c r="O120" s="172">
        <v>1.363</v>
      </c>
      <c r="P120" s="161">
        <v>43816</v>
      </c>
      <c r="Q120" s="172">
        <v>1.45</v>
      </c>
      <c r="R120" s="161">
        <v>43816</v>
      </c>
      <c r="S120" s="172">
        <v>1.605</v>
      </c>
      <c r="T120" s="6"/>
      <c r="U120" s="175"/>
      <c r="W120" s="53"/>
      <c r="X120" s="53"/>
      <c r="Y120" s="53"/>
      <c r="Z120" s="53"/>
      <c r="AA120" s="53"/>
      <c r="AB120" s="53"/>
      <c r="AC120" s="53"/>
      <c r="AD120" s="53"/>
      <c r="AE120" s="53"/>
      <c r="AF120" s="53"/>
      <c r="AG120" s="53"/>
      <c r="AH120" s="53"/>
      <c r="AI120" s="53"/>
      <c r="AJ120" s="53"/>
      <c r="AK120" s="53"/>
      <c r="AL120" s="53"/>
      <c r="AM120" s="53"/>
    </row>
    <row r="121" spans="2:39" ht="17.45" customHeight="1" x14ac:dyDescent="0.3">
      <c r="B121" s="6">
        <v>43846</v>
      </c>
      <c r="C121" s="32">
        <v>1160.73</v>
      </c>
      <c r="D121" s="6">
        <v>43817</v>
      </c>
      <c r="E121" s="175">
        <v>55590</v>
      </c>
      <c r="F121" s="6">
        <v>43811</v>
      </c>
      <c r="G121" s="166">
        <v>6097</v>
      </c>
      <c r="H121" s="161">
        <v>43817</v>
      </c>
      <c r="I121" s="169">
        <v>1.54</v>
      </c>
      <c r="J121" s="161">
        <v>43817</v>
      </c>
      <c r="K121" s="169">
        <v>1.74</v>
      </c>
      <c r="L121" s="161">
        <v>43817</v>
      </c>
      <c r="M121" s="169">
        <v>1.92</v>
      </c>
      <c r="N121" s="161">
        <v>43817</v>
      </c>
      <c r="O121" s="172">
        <v>1.357</v>
      </c>
      <c r="P121" s="161">
        <v>43817</v>
      </c>
      <c r="Q121" s="172">
        <v>1.444</v>
      </c>
      <c r="R121" s="161">
        <v>43817</v>
      </c>
      <c r="S121" s="172">
        <v>1.6060000000000001</v>
      </c>
      <c r="T121" s="6"/>
      <c r="U121" s="175"/>
      <c r="W121" s="53"/>
      <c r="X121" s="53"/>
      <c r="Y121" s="53"/>
      <c r="Z121" s="53"/>
      <c r="AA121" s="53"/>
      <c r="AB121" s="53"/>
      <c r="AC121" s="53"/>
      <c r="AD121" s="53"/>
      <c r="AE121" s="53"/>
      <c r="AF121" s="53"/>
      <c r="AG121" s="53"/>
      <c r="AH121" s="53"/>
      <c r="AI121" s="53"/>
      <c r="AJ121" s="53"/>
      <c r="AK121" s="53"/>
      <c r="AL121" s="53"/>
      <c r="AM121" s="53"/>
    </row>
    <row r="122" spans="2:39" ht="17.45" customHeight="1" x14ac:dyDescent="0.3">
      <c r="B122" s="6">
        <v>43847</v>
      </c>
      <c r="C122" s="32">
        <v>1159.74</v>
      </c>
      <c r="D122" s="6">
        <v>43818</v>
      </c>
      <c r="E122" s="175">
        <v>55680</v>
      </c>
      <c r="F122" s="6">
        <v>43812</v>
      </c>
      <c r="G122" s="166">
        <v>6154</v>
      </c>
      <c r="H122" s="161">
        <v>43818</v>
      </c>
      <c r="I122" s="169">
        <v>1.52</v>
      </c>
      <c r="J122" s="161">
        <v>43818</v>
      </c>
      <c r="K122" s="169">
        <v>1.73</v>
      </c>
      <c r="L122" s="161">
        <v>43818</v>
      </c>
      <c r="M122" s="169">
        <v>1.92</v>
      </c>
      <c r="N122" s="161">
        <v>43818</v>
      </c>
      <c r="O122" s="172">
        <v>1.383</v>
      </c>
      <c r="P122" s="161">
        <v>43818</v>
      </c>
      <c r="Q122" s="172">
        <v>1.4670000000000001</v>
      </c>
      <c r="R122" s="161">
        <v>43818</v>
      </c>
      <c r="S122" s="172">
        <v>1.655</v>
      </c>
      <c r="T122" s="6"/>
      <c r="U122" s="175"/>
      <c r="W122" s="53"/>
      <c r="X122" s="53"/>
      <c r="Y122" s="53"/>
      <c r="Z122" s="53"/>
      <c r="AA122" s="53"/>
      <c r="AB122" s="53"/>
      <c r="AC122" s="53"/>
      <c r="AD122" s="53"/>
      <c r="AE122" s="53"/>
      <c r="AF122" s="53"/>
      <c r="AG122" s="53"/>
      <c r="AH122" s="53"/>
      <c r="AI122" s="53"/>
      <c r="AJ122" s="53"/>
      <c r="AK122" s="53"/>
      <c r="AL122" s="53"/>
      <c r="AM122" s="53"/>
    </row>
    <row r="123" spans="2:39" ht="18" customHeight="1" x14ac:dyDescent="0.3">
      <c r="B123" s="6">
        <v>43848</v>
      </c>
      <c r="C123" s="32">
        <v>1161.43</v>
      </c>
      <c r="D123" s="6">
        <v>43819</v>
      </c>
      <c r="E123" s="175">
        <v>55630</v>
      </c>
      <c r="F123" s="6">
        <v>43815</v>
      </c>
      <c r="G123" s="166">
        <v>6155.5</v>
      </c>
      <c r="H123" s="161">
        <v>43819</v>
      </c>
      <c r="I123" s="169">
        <v>1.52</v>
      </c>
      <c r="J123" s="161">
        <v>43819</v>
      </c>
      <c r="K123" s="169">
        <v>1.73</v>
      </c>
      <c r="L123" s="161">
        <v>43819</v>
      </c>
      <c r="M123" s="169">
        <v>1.92</v>
      </c>
      <c r="N123" s="161">
        <v>43819</v>
      </c>
      <c r="O123" s="172">
        <v>1.3919999999999999</v>
      </c>
      <c r="P123" s="161">
        <v>43819</v>
      </c>
      <c r="Q123" s="172">
        <v>1.474</v>
      </c>
      <c r="R123" s="161">
        <v>43819</v>
      </c>
      <c r="S123" s="172">
        <v>1.673</v>
      </c>
      <c r="T123" s="6"/>
      <c r="U123" s="175"/>
      <c r="W123" s="53"/>
      <c r="X123" s="53"/>
      <c r="Y123" s="53"/>
      <c r="Z123" s="53"/>
      <c r="AA123" s="53"/>
      <c r="AB123" s="53"/>
      <c r="AC123" s="53"/>
      <c r="AD123" s="53"/>
      <c r="AE123" s="53"/>
      <c r="AF123" s="53"/>
      <c r="AG123" s="53"/>
      <c r="AH123" s="53"/>
      <c r="AI123" s="53"/>
      <c r="AJ123" s="53"/>
      <c r="AK123" s="53"/>
      <c r="AL123" s="53"/>
      <c r="AM123" s="53"/>
    </row>
    <row r="124" spans="2:39" ht="18" customHeight="1" x14ac:dyDescent="0.3">
      <c r="B124" s="6">
        <v>43850</v>
      </c>
      <c r="C124" s="32">
        <v>1159.8900000000001</v>
      </c>
      <c r="D124" s="6">
        <v>43822</v>
      </c>
      <c r="E124" s="175">
        <v>55440</v>
      </c>
      <c r="F124" s="6">
        <v>43816</v>
      </c>
      <c r="G124" s="166">
        <v>6175</v>
      </c>
      <c r="H124" s="161">
        <v>43822</v>
      </c>
      <c r="I124" s="169">
        <v>1.53</v>
      </c>
      <c r="J124" s="161">
        <v>43822</v>
      </c>
      <c r="K124" s="169">
        <v>1.75</v>
      </c>
      <c r="L124" s="161">
        <v>43822</v>
      </c>
      <c r="M124" s="169">
        <v>1.93</v>
      </c>
      <c r="N124" s="161">
        <v>43822</v>
      </c>
      <c r="O124" s="172">
        <v>1.38</v>
      </c>
      <c r="P124" s="161">
        <v>43822</v>
      </c>
      <c r="Q124" s="172">
        <v>1.462</v>
      </c>
      <c r="R124" s="161">
        <v>43822</v>
      </c>
      <c r="S124" s="172">
        <v>1.6419999999999999</v>
      </c>
      <c r="T124" s="6"/>
      <c r="U124" s="175"/>
      <c r="W124" s="53"/>
      <c r="X124" s="53"/>
      <c r="Y124" s="53"/>
      <c r="Z124" s="53"/>
      <c r="AA124" s="53"/>
      <c r="AB124" s="53"/>
      <c r="AC124" s="53"/>
      <c r="AD124" s="53"/>
      <c r="AE124" s="53"/>
      <c r="AF124" s="53"/>
      <c r="AG124" s="53"/>
      <c r="AH124" s="53"/>
      <c r="AI124" s="53"/>
      <c r="AJ124" s="53"/>
      <c r="AK124" s="53"/>
      <c r="AL124" s="53"/>
      <c r="AM124" s="53"/>
    </row>
    <row r="125" spans="2:39" s="53" customFormat="1" ht="18" customHeight="1" x14ac:dyDescent="0.3">
      <c r="B125" s="6">
        <v>43851</v>
      </c>
      <c r="C125" s="32">
        <v>1166.79</v>
      </c>
      <c r="D125" s="6">
        <v>43823</v>
      </c>
      <c r="E125" s="175">
        <v>55720</v>
      </c>
      <c r="F125" s="6">
        <v>43817</v>
      </c>
      <c r="G125" s="166">
        <v>6126.5</v>
      </c>
      <c r="H125" s="161">
        <v>43823</v>
      </c>
      <c r="I125" s="169">
        <v>1.53</v>
      </c>
      <c r="J125" s="161">
        <v>43823</v>
      </c>
      <c r="K125" s="169">
        <v>1.72</v>
      </c>
      <c r="L125" s="161">
        <v>43823</v>
      </c>
      <c r="M125" s="169">
        <v>1.9</v>
      </c>
      <c r="N125" s="161">
        <v>43823</v>
      </c>
      <c r="O125" s="172">
        <v>1.37</v>
      </c>
      <c r="P125" s="161">
        <v>43823</v>
      </c>
      <c r="Q125" s="172">
        <v>1.452</v>
      </c>
      <c r="R125" s="161">
        <v>43823</v>
      </c>
      <c r="S125" s="172">
        <v>1.631</v>
      </c>
      <c r="T125" s="6"/>
      <c r="U125" s="175"/>
    </row>
    <row r="126" spans="2:39" s="53" customFormat="1" ht="18" customHeight="1" x14ac:dyDescent="0.3">
      <c r="B126" s="6">
        <v>43852</v>
      </c>
      <c r="C126" s="32">
        <v>1164.72</v>
      </c>
      <c r="D126" s="6">
        <v>43825</v>
      </c>
      <c r="E126" s="175">
        <v>56540</v>
      </c>
      <c r="F126" s="6">
        <v>43818</v>
      </c>
      <c r="G126" s="166">
        <v>6161</v>
      </c>
      <c r="H126" s="161">
        <v>43825</v>
      </c>
      <c r="I126" s="169">
        <v>1.53</v>
      </c>
      <c r="J126" s="161">
        <v>43825</v>
      </c>
      <c r="K126" s="169">
        <v>1.72</v>
      </c>
      <c r="L126" s="161">
        <v>43825</v>
      </c>
      <c r="M126" s="169">
        <v>1.9</v>
      </c>
      <c r="N126" s="161">
        <v>43825</v>
      </c>
      <c r="O126" s="172">
        <v>1.367</v>
      </c>
      <c r="P126" s="161">
        <v>43825</v>
      </c>
      <c r="Q126" s="172">
        <v>1.4670000000000001</v>
      </c>
      <c r="R126" s="161">
        <v>43825</v>
      </c>
      <c r="S126" s="172">
        <v>1.641</v>
      </c>
      <c r="T126" s="6"/>
      <c r="U126" s="175"/>
    </row>
    <row r="127" spans="2:39" s="53" customFormat="1" ht="18" customHeight="1" x14ac:dyDescent="0.3">
      <c r="B127" s="6">
        <v>43853</v>
      </c>
      <c r="C127" s="32">
        <v>1168.8699999999999</v>
      </c>
      <c r="D127" s="6">
        <v>43826</v>
      </c>
      <c r="E127" s="175">
        <v>56500</v>
      </c>
      <c r="F127" s="6">
        <v>43819</v>
      </c>
      <c r="G127" s="166">
        <v>6155.5</v>
      </c>
      <c r="H127" s="161">
        <v>43826</v>
      </c>
      <c r="I127" s="169">
        <v>1.51</v>
      </c>
      <c r="J127" s="161">
        <v>43826</v>
      </c>
      <c r="K127" s="169">
        <v>1.68</v>
      </c>
      <c r="L127" s="161">
        <v>43826</v>
      </c>
      <c r="M127" s="169">
        <v>1.88</v>
      </c>
      <c r="N127" s="161">
        <v>43826</v>
      </c>
      <c r="O127" s="172">
        <v>1.37</v>
      </c>
      <c r="P127" s="161">
        <v>43826</v>
      </c>
      <c r="Q127" s="172">
        <v>1.4850000000000001</v>
      </c>
      <c r="R127" s="161">
        <v>43826</v>
      </c>
      <c r="S127" s="172">
        <v>1.6830000000000001</v>
      </c>
      <c r="T127" s="6"/>
      <c r="U127" s="175"/>
    </row>
    <row r="128" spans="2:39" s="53" customFormat="1" x14ac:dyDescent="0.3">
      <c r="B128" s="6">
        <v>43854</v>
      </c>
      <c r="C128" s="32">
        <v>1167.76</v>
      </c>
      <c r="D128" s="6">
        <v>43829</v>
      </c>
      <c r="E128" s="175">
        <v>56560</v>
      </c>
      <c r="F128" s="6">
        <v>43822</v>
      </c>
      <c r="G128" s="166">
        <v>6153</v>
      </c>
      <c r="H128" s="161">
        <v>43829</v>
      </c>
      <c r="I128" s="169">
        <v>1.57</v>
      </c>
      <c r="J128" s="161">
        <v>43829</v>
      </c>
      <c r="K128" s="169">
        <v>1.68</v>
      </c>
      <c r="L128" s="161">
        <v>43829</v>
      </c>
      <c r="M128" s="169">
        <v>1.9</v>
      </c>
      <c r="N128" s="161">
        <v>43829</v>
      </c>
      <c r="O128" s="172">
        <v>1.36</v>
      </c>
      <c r="P128" s="161">
        <v>43829</v>
      </c>
      <c r="Q128" s="172">
        <v>1.48</v>
      </c>
      <c r="R128" s="161">
        <v>43829</v>
      </c>
      <c r="S128" s="172">
        <v>1.6830000000000001</v>
      </c>
      <c r="T128" s="6"/>
      <c r="U128" s="175"/>
    </row>
    <row r="129" spans="2:21" s="53" customFormat="1" x14ac:dyDescent="0.3">
      <c r="B129" s="6">
        <v>43855</v>
      </c>
      <c r="C129" s="32">
        <v>1170.2</v>
      </c>
      <c r="D129" s="6">
        <v>43832</v>
      </c>
      <c r="E129" s="175">
        <v>56860</v>
      </c>
      <c r="F129" s="6">
        <v>43823</v>
      </c>
      <c r="G129" s="166">
        <v>6184.5</v>
      </c>
      <c r="H129" s="161">
        <v>43830</v>
      </c>
      <c r="I129" s="169">
        <v>1.59</v>
      </c>
      <c r="J129" s="161">
        <v>43830</v>
      </c>
      <c r="K129" s="169">
        <v>1.69</v>
      </c>
      <c r="L129" s="161">
        <v>43830</v>
      </c>
      <c r="M129" s="169">
        <v>1.92</v>
      </c>
      <c r="N129" s="161">
        <v>43830</v>
      </c>
      <c r="O129" s="172">
        <v>1.36</v>
      </c>
      <c r="P129" s="161">
        <v>43830</v>
      </c>
      <c r="Q129" s="172">
        <v>1.48</v>
      </c>
      <c r="R129" s="161">
        <v>43830</v>
      </c>
      <c r="S129" s="172">
        <v>1.6830000000000001</v>
      </c>
      <c r="T129" s="6"/>
      <c r="U129" s="175"/>
    </row>
    <row r="130" spans="2:21" s="53" customFormat="1" x14ac:dyDescent="0.3">
      <c r="B130" s="6">
        <v>43857</v>
      </c>
      <c r="C130" s="32">
        <v>1177.08</v>
      </c>
      <c r="D130" s="6">
        <v>43833</v>
      </c>
      <c r="E130" s="175">
        <v>57850</v>
      </c>
      <c r="F130" s="6">
        <v>43826</v>
      </c>
      <c r="G130" s="166">
        <v>6211</v>
      </c>
      <c r="H130" s="161">
        <v>43832</v>
      </c>
      <c r="I130" s="169">
        <v>1.56</v>
      </c>
      <c r="J130" s="161">
        <v>43832</v>
      </c>
      <c r="K130" s="169">
        <v>1.67</v>
      </c>
      <c r="L130" s="161">
        <v>43832</v>
      </c>
      <c r="M130" s="169">
        <v>1.88</v>
      </c>
      <c r="N130" s="161">
        <v>43832</v>
      </c>
      <c r="O130" s="172">
        <v>1.327</v>
      </c>
      <c r="P130" s="161">
        <v>43832</v>
      </c>
      <c r="Q130" s="172">
        <v>1.4410000000000001</v>
      </c>
      <c r="R130" s="161">
        <v>43832</v>
      </c>
      <c r="S130" s="172">
        <v>1.6379999999999999</v>
      </c>
      <c r="T130" s="6"/>
      <c r="U130" s="175"/>
    </row>
    <row r="131" spans="2:21" s="53" customFormat="1" x14ac:dyDescent="0.3">
      <c r="B131" s="6">
        <v>43858</v>
      </c>
      <c r="C131" s="32">
        <v>1179.94</v>
      </c>
      <c r="D131" s="6">
        <v>43836</v>
      </c>
      <c r="E131" s="175">
        <v>59420</v>
      </c>
      <c r="F131" s="6">
        <v>43829</v>
      </c>
      <c r="G131" s="166">
        <v>6183.5</v>
      </c>
      <c r="H131" s="161">
        <v>43833</v>
      </c>
      <c r="I131" s="169">
        <v>1.55</v>
      </c>
      <c r="J131" s="161">
        <v>43833</v>
      </c>
      <c r="K131" s="169">
        <v>1.59</v>
      </c>
      <c r="L131" s="161">
        <v>43833</v>
      </c>
      <c r="M131" s="169">
        <v>1.8</v>
      </c>
      <c r="N131" s="161">
        <v>43833</v>
      </c>
      <c r="O131" s="172">
        <v>1.27</v>
      </c>
      <c r="P131" s="161">
        <v>43833</v>
      </c>
      <c r="Q131" s="172">
        <v>1.361</v>
      </c>
      <c r="R131" s="161">
        <v>43833</v>
      </c>
      <c r="S131" s="172">
        <v>1.5549999999999999</v>
      </c>
      <c r="T131" s="6"/>
      <c r="U131" s="175"/>
    </row>
    <row r="132" spans="2:21" s="53" customFormat="1" x14ac:dyDescent="0.3">
      <c r="B132" s="6">
        <v>43859</v>
      </c>
      <c r="C132" s="32">
        <v>1179.77</v>
      </c>
      <c r="D132" s="6">
        <v>43837</v>
      </c>
      <c r="E132" s="175">
        <v>58750</v>
      </c>
      <c r="F132" s="6">
        <v>43830</v>
      </c>
      <c r="G132" s="166">
        <v>6156</v>
      </c>
      <c r="H132" s="161">
        <v>43836</v>
      </c>
      <c r="I132" s="169">
        <v>1.54</v>
      </c>
      <c r="J132" s="161">
        <v>43836</v>
      </c>
      <c r="K132" s="169">
        <v>1.61</v>
      </c>
      <c r="L132" s="161">
        <v>43836</v>
      </c>
      <c r="M132" s="169">
        <v>1.81</v>
      </c>
      <c r="N132" s="161">
        <v>43836</v>
      </c>
      <c r="O132" s="172">
        <v>1.2769999999999999</v>
      </c>
      <c r="P132" s="161">
        <v>43836</v>
      </c>
      <c r="Q132" s="172">
        <v>1.345</v>
      </c>
      <c r="R132" s="161">
        <v>43836</v>
      </c>
      <c r="S132" s="172">
        <v>1.5409999999999999</v>
      </c>
      <c r="T132" s="6"/>
      <c r="U132" s="175"/>
    </row>
    <row r="133" spans="2:21" s="53" customFormat="1" x14ac:dyDescent="0.3">
      <c r="B133" s="6">
        <v>43860</v>
      </c>
      <c r="C133" s="32">
        <v>1190.56</v>
      </c>
      <c r="D133" s="6">
        <v>43838</v>
      </c>
      <c r="E133" s="175">
        <v>60010</v>
      </c>
      <c r="F133" s="6">
        <v>43832</v>
      </c>
      <c r="G133" s="166">
        <v>6165.5</v>
      </c>
      <c r="H133" s="161">
        <v>43837</v>
      </c>
      <c r="I133" s="169">
        <v>1.53</v>
      </c>
      <c r="J133" s="161">
        <v>43837</v>
      </c>
      <c r="K133" s="169">
        <v>1.62</v>
      </c>
      <c r="L133" s="161">
        <v>43837</v>
      </c>
      <c r="M133" s="169">
        <v>1.83</v>
      </c>
      <c r="N133" s="161">
        <v>43837</v>
      </c>
      <c r="O133" s="172">
        <v>1.331</v>
      </c>
      <c r="P133" s="161">
        <v>43837</v>
      </c>
      <c r="Q133" s="172">
        <v>1.42</v>
      </c>
      <c r="R133" s="161">
        <v>43837</v>
      </c>
      <c r="S133" s="172">
        <v>1.613</v>
      </c>
      <c r="T133" s="6"/>
      <c r="U133" s="175"/>
    </row>
    <row r="134" spans="2:21" s="53" customFormat="1" x14ac:dyDescent="0.3">
      <c r="B134" s="6">
        <v>43861</v>
      </c>
      <c r="C134" s="32">
        <v>1196.58</v>
      </c>
      <c r="D134" s="6">
        <v>43839</v>
      </c>
      <c r="E134" s="175">
        <v>58120</v>
      </c>
      <c r="F134" s="6">
        <v>43833</v>
      </c>
      <c r="G134" s="166">
        <v>6077</v>
      </c>
      <c r="H134" s="161">
        <v>43838</v>
      </c>
      <c r="I134" s="169">
        <v>1.55</v>
      </c>
      <c r="J134" s="161">
        <v>43838</v>
      </c>
      <c r="K134" s="169">
        <v>1.67</v>
      </c>
      <c r="L134" s="161">
        <v>43838</v>
      </c>
      <c r="M134" s="169">
        <v>1.87</v>
      </c>
      <c r="N134" s="161">
        <v>43838</v>
      </c>
      <c r="O134" s="172">
        <v>1.363</v>
      </c>
      <c r="P134" s="161">
        <v>43838</v>
      </c>
      <c r="Q134" s="172">
        <v>1.46</v>
      </c>
      <c r="R134" s="161">
        <v>43838</v>
      </c>
      <c r="S134" s="172">
        <v>1.63</v>
      </c>
      <c r="T134" s="6"/>
      <c r="U134" s="175"/>
    </row>
    <row r="135" spans="2:21" s="53" customFormat="1" x14ac:dyDescent="0.3">
      <c r="B135" s="6">
        <v>43862</v>
      </c>
      <c r="C135" s="32">
        <v>1195.97</v>
      </c>
      <c r="D135" s="6">
        <v>43840</v>
      </c>
      <c r="E135" s="175">
        <v>57930</v>
      </c>
      <c r="F135" s="6">
        <v>43836</v>
      </c>
      <c r="G135" s="166">
        <v>6097.5</v>
      </c>
      <c r="H135" s="161">
        <v>43839</v>
      </c>
      <c r="I135" s="169">
        <v>1.54</v>
      </c>
      <c r="J135" s="161">
        <v>43839</v>
      </c>
      <c r="K135" s="169">
        <v>1.65</v>
      </c>
      <c r="L135" s="161">
        <v>43839</v>
      </c>
      <c r="M135" s="169">
        <v>1.85</v>
      </c>
      <c r="N135" s="161">
        <v>43839</v>
      </c>
      <c r="O135" s="172">
        <v>1.4159999999999999</v>
      </c>
      <c r="P135" s="161">
        <v>43839</v>
      </c>
      <c r="Q135" s="172">
        <v>1.516</v>
      </c>
      <c r="R135" s="161">
        <v>43839</v>
      </c>
      <c r="S135" s="172">
        <v>1.6870000000000001</v>
      </c>
      <c r="T135" s="6"/>
      <c r="U135" s="175"/>
    </row>
    <row r="136" spans="2:21" s="53" customFormat="1" x14ac:dyDescent="0.3">
      <c r="B136" s="6">
        <v>43864</v>
      </c>
      <c r="C136" s="32">
        <v>1191.96</v>
      </c>
      <c r="D136" s="162">
        <v>43843</v>
      </c>
      <c r="E136" s="175">
        <v>57940</v>
      </c>
      <c r="F136" s="6">
        <v>43837</v>
      </c>
      <c r="G136" s="166">
        <v>6134</v>
      </c>
      <c r="H136" s="161">
        <v>43840</v>
      </c>
      <c r="I136" s="169">
        <v>1.53</v>
      </c>
      <c r="J136" s="161">
        <v>43840</v>
      </c>
      <c r="K136" s="169">
        <v>1.63</v>
      </c>
      <c r="L136" s="161">
        <v>43840</v>
      </c>
      <c r="M136" s="169">
        <v>1.83</v>
      </c>
      <c r="N136" s="161">
        <v>43840</v>
      </c>
      <c r="O136" s="172">
        <v>1.425</v>
      </c>
      <c r="P136" s="161">
        <v>43840</v>
      </c>
      <c r="Q136" s="172">
        <v>1.546</v>
      </c>
      <c r="R136" s="161">
        <v>43840</v>
      </c>
      <c r="S136" s="172">
        <v>1.706</v>
      </c>
      <c r="T136" s="162"/>
      <c r="U136" s="175"/>
    </row>
    <row r="137" spans="2:21" s="53" customFormat="1" x14ac:dyDescent="0.3">
      <c r="B137" s="6">
        <v>43865</v>
      </c>
      <c r="C137" s="32">
        <v>1186.05</v>
      </c>
      <c r="D137" s="6">
        <v>43844</v>
      </c>
      <c r="E137" s="175">
        <v>57330</v>
      </c>
      <c r="F137" s="6">
        <v>43838</v>
      </c>
      <c r="G137" s="166">
        <v>6154</v>
      </c>
      <c r="H137" s="162">
        <v>43843</v>
      </c>
      <c r="I137" s="169">
        <v>1.53</v>
      </c>
      <c r="J137" s="162">
        <v>43843</v>
      </c>
      <c r="K137" s="169">
        <v>1.65</v>
      </c>
      <c r="L137" s="162">
        <v>43843</v>
      </c>
      <c r="M137" s="169">
        <v>1.85</v>
      </c>
      <c r="N137" s="162">
        <v>43843</v>
      </c>
      <c r="O137" s="172">
        <v>1.4179999999999999</v>
      </c>
      <c r="P137" s="162">
        <v>43843</v>
      </c>
      <c r="Q137" s="172">
        <v>1.55</v>
      </c>
      <c r="R137" s="162">
        <v>43843</v>
      </c>
      <c r="S137" s="172">
        <v>1.7290000000000001</v>
      </c>
      <c r="T137" s="6"/>
      <c r="U137" s="175"/>
    </row>
    <row r="138" spans="2:21" s="53" customFormat="1" x14ac:dyDescent="0.3">
      <c r="B138" s="6">
        <v>43866</v>
      </c>
      <c r="C138" s="32">
        <v>1184.25</v>
      </c>
      <c r="D138" s="6">
        <v>43845</v>
      </c>
      <c r="E138" s="175">
        <v>57800</v>
      </c>
      <c r="F138" s="6">
        <v>43839</v>
      </c>
      <c r="G138" s="166">
        <v>6156</v>
      </c>
      <c r="H138" s="6">
        <v>43844</v>
      </c>
      <c r="I138" s="169">
        <v>1.53</v>
      </c>
      <c r="J138" s="6">
        <v>43844</v>
      </c>
      <c r="K138" s="169">
        <v>1.63</v>
      </c>
      <c r="L138" s="6">
        <v>43844</v>
      </c>
      <c r="M138" s="169">
        <v>1.82</v>
      </c>
      <c r="N138" s="6">
        <v>43844</v>
      </c>
      <c r="O138" s="172">
        <v>1.3859999999999999</v>
      </c>
      <c r="P138" s="6">
        <v>43844</v>
      </c>
      <c r="Q138" s="172">
        <v>1.5129999999999999</v>
      </c>
      <c r="R138" s="6">
        <v>43844</v>
      </c>
      <c r="S138" s="172">
        <v>1.716</v>
      </c>
      <c r="T138" s="6"/>
      <c r="U138" s="175"/>
    </row>
    <row r="139" spans="2:21" s="53" customFormat="1" x14ac:dyDescent="0.3">
      <c r="B139" s="6">
        <v>43867</v>
      </c>
      <c r="C139" s="32">
        <v>1184.18</v>
      </c>
      <c r="D139" s="6">
        <v>43846</v>
      </c>
      <c r="E139" s="175">
        <v>57940</v>
      </c>
      <c r="F139" s="6">
        <v>43840</v>
      </c>
      <c r="G139" s="166">
        <v>6157</v>
      </c>
      <c r="H139" s="6">
        <v>43845</v>
      </c>
      <c r="I139" s="169">
        <v>1.54</v>
      </c>
      <c r="J139" s="6">
        <v>43845</v>
      </c>
      <c r="K139" s="169">
        <v>1.6</v>
      </c>
      <c r="L139" s="6">
        <v>43845</v>
      </c>
      <c r="M139" s="169">
        <v>1.79</v>
      </c>
      <c r="N139" s="6">
        <v>43845</v>
      </c>
      <c r="O139" s="172">
        <v>1.391</v>
      </c>
      <c r="P139" s="6">
        <v>43845</v>
      </c>
      <c r="Q139" s="172">
        <v>1.502</v>
      </c>
      <c r="R139" s="6">
        <v>43845</v>
      </c>
      <c r="S139" s="172">
        <v>1.6950000000000001</v>
      </c>
      <c r="T139" s="6"/>
      <c r="U139" s="175"/>
    </row>
    <row r="140" spans="2:21" s="53" customFormat="1" x14ac:dyDescent="0.3">
      <c r="B140" s="6">
        <v>43868</v>
      </c>
      <c r="C140" s="32">
        <v>1195.3800000000001</v>
      </c>
      <c r="D140" s="6">
        <v>43847</v>
      </c>
      <c r="E140" s="175">
        <v>58100</v>
      </c>
      <c r="F140" s="6">
        <v>43843</v>
      </c>
      <c r="G140" s="166">
        <v>6177</v>
      </c>
      <c r="H140" s="6">
        <v>43846</v>
      </c>
      <c r="I140" s="169">
        <v>1.54</v>
      </c>
      <c r="J140" s="6">
        <v>43846</v>
      </c>
      <c r="K140" s="169">
        <v>1.63</v>
      </c>
      <c r="L140" s="6">
        <v>43846</v>
      </c>
      <c r="M140" s="169">
        <v>1.81</v>
      </c>
      <c r="N140" s="6">
        <v>43846</v>
      </c>
      <c r="O140" s="172">
        <v>1.4259999999999999</v>
      </c>
      <c r="P140" s="6">
        <v>43846</v>
      </c>
      <c r="Q140" s="172">
        <v>1.536</v>
      </c>
      <c r="R140" s="6">
        <v>43846</v>
      </c>
      <c r="S140" s="172">
        <v>1.7010000000000001</v>
      </c>
      <c r="T140" s="6"/>
      <c r="U140" s="175"/>
    </row>
    <row r="141" spans="2:21" s="53" customFormat="1" x14ac:dyDescent="0.3">
      <c r="B141" s="6">
        <v>43869</v>
      </c>
      <c r="C141" s="32">
        <v>1192.3900000000001</v>
      </c>
      <c r="D141" s="6">
        <v>43850</v>
      </c>
      <c r="E141" s="175">
        <v>58300</v>
      </c>
      <c r="F141" s="6">
        <v>43844</v>
      </c>
      <c r="G141" s="166">
        <v>6247</v>
      </c>
      <c r="H141" s="161">
        <v>43847</v>
      </c>
      <c r="I141" s="169">
        <v>1.56</v>
      </c>
      <c r="J141" s="161">
        <v>43847</v>
      </c>
      <c r="K141" s="169">
        <v>1.63</v>
      </c>
      <c r="L141" s="161">
        <v>43847</v>
      </c>
      <c r="M141" s="169">
        <v>1.84</v>
      </c>
      <c r="N141" s="161">
        <v>43847</v>
      </c>
      <c r="O141" s="172">
        <v>1.4330000000000001</v>
      </c>
      <c r="P141" s="161">
        <v>43847</v>
      </c>
      <c r="Q141" s="172">
        <v>1.5529999999999999</v>
      </c>
      <c r="R141" s="161">
        <v>43847</v>
      </c>
      <c r="S141" s="172">
        <v>1.7410000000000001</v>
      </c>
      <c r="T141" s="6"/>
      <c r="U141" s="175"/>
    </row>
    <row r="142" spans="2:21" s="53" customFormat="1" x14ac:dyDescent="0.3">
      <c r="B142" s="6">
        <v>43871</v>
      </c>
      <c r="C142" s="32">
        <v>1189.1099999999999</v>
      </c>
      <c r="D142" s="6">
        <v>43851</v>
      </c>
      <c r="E142" s="175">
        <v>58290</v>
      </c>
      <c r="F142" s="6">
        <v>43845</v>
      </c>
      <c r="G142" s="166">
        <v>6232</v>
      </c>
      <c r="H142" s="161">
        <v>43851</v>
      </c>
      <c r="I142" s="170">
        <v>1.54</v>
      </c>
      <c r="J142" s="161">
        <v>43851</v>
      </c>
      <c r="K142" s="170">
        <v>1.57</v>
      </c>
      <c r="L142" s="161">
        <v>43851</v>
      </c>
      <c r="M142" s="170">
        <v>1.78</v>
      </c>
      <c r="N142" s="161">
        <v>43850</v>
      </c>
      <c r="O142" s="173">
        <v>1.4550000000000001</v>
      </c>
      <c r="P142" s="161">
        <v>43850</v>
      </c>
      <c r="Q142" s="172">
        <v>1.583</v>
      </c>
      <c r="R142" s="161">
        <v>43850</v>
      </c>
      <c r="S142" s="173">
        <v>1.762</v>
      </c>
      <c r="T142" s="6"/>
      <c r="U142" s="175"/>
    </row>
    <row r="143" spans="2:21" s="53" customFormat="1" x14ac:dyDescent="0.3">
      <c r="B143" s="6">
        <v>43872</v>
      </c>
      <c r="C143" s="32">
        <v>1181.94</v>
      </c>
      <c r="D143" s="6">
        <v>43852</v>
      </c>
      <c r="E143" s="175">
        <v>58620</v>
      </c>
      <c r="F143" s="6">
        <v>43846</v>
      </c>
      <c r="G143" s="166">
        <v>6300.5</v>
      </c>
      <c r="H143" s="161">
        <v>43852</v>
      </c>
      <c r="I143" s="170">
        <v>1.55</v>
      </c>
      <c r="J143" s="161">
        <v>43852</v>
      </c>
      <c r="K143" s="170">
        <v>1.57</v>
      </c>
      <c r="L143" s="161">
        <v>43852</v>
      </c>
      <c r="M143" s="170">
        <v>1.77</v>
      </c>
      <c r="N143" s="161">
        <v>43851</v>
      </c>
      <c r="O143" s="173">
        <v>1.395</v>
      </c>
      <c r="P143" s="161">
        <v>43851</v>
      </c>
      <c r="Q143" s="173">
        <v>1.514</v>
      </c>
      <c r="R143" s="161">
        <v>43851</v>
      </c>
      <c r="S143" s="173">
        <v>1.6890000000000001</v>
      </c>
      <c r="T143" s="6"/>
      <c r="U143" s="257"/>
    </row>
    <row r="144" spans="2:21" s="53" customFormat="1" x14ac:dyDescent="0.3">
      <c r="B144" s="6">
        <v>43873</v>
      </c>
      <c r="C144" s="32">
        <v>1179.24</v>
      </c>
      <c r="D144" s="6">
        <v>43853</v>
      </c>
      <c r="E144" s="175">
        <v>58210</v>
      </c>
      <c r="F144" s="6">
        <v>43847</v>
      </c>
      <c r="G144" s="166">
        <v>6276.5</v>
      </c>
      <c r="H144" s="161">
        <v>43853</v>
      </c>
      <c r="I144" s="170">
        <v>1.55</v>
      </c>
      <c r="J144" s="161">
        <v>43853</v>
      </c>
      <c r="K144" s="170">
        <v>1.55</v>
      </c>
      <c r="L144" s="161">
        <v>43853</v>
      </c>
      <c r="M144" s="170">
        <v>1.74</v>
      </c>
      <c r="N144" s="161">
        <v>43852</v>
      </c>
      <c r="O144" s="173">
        <v>1.4370000000000001</v>
      </c>
      <c r="P144" s="161">
        <v>43852</v>
      </c>
      <c r="Q144" s="173">
        <v>1.55</v>
      </c>
      <c r="R144" s="161">
        <v>43852</v>
      </c>
      <c r="S144" s="173">
        <v>1.7230000000000001</v>
      </c>
      <c r="T144" s="6"/>
      <c r="U144" s="257"/>
    </row>
    <row r="145" spans="2:35" s="53" customFormat="1" x14ac:dyDescent="0.3">
      <c r="B145" s="6">
        <v>43874</v>
      </c>
      <c r="C145" s="32">
        <v>1182.07</v>
      </c>
      <c r="D145" s="6">
        <v>43858</v>
      </c>
      <c r="E145" s="175">
        <v>59530</v>
      </c>
      <c r="F145" s="6">
        <v>43850</v>
      </c>
      <c r="G145" s="166">
        <v>6245</v>
      </c>
      <c r="H145" s="161">
        <v>43854</v>
      </c>
      <c r="I145" s="170">
        <v>1.55</v>
      </c>
      <c r="J145" s="161">
        <v>43854</v>
      </c>
      <c r="K145" s="170">
        <v>1.51</v>
      </c>
      <c r="L145" s="161">
        <v>43854</v>
      </c>
      <c r="M145" s="170">
        <v>1.7</v>
      </c>
      <c r="N145" s="161">
        <v>43853</v>
      </c>
      <c r="O145" s="173">
        <v>1.4239999999999999</v>
      </c>
      <c r="P145" s="161">
        <v>43853</v>
      </c>
      <c r="Q145" s="173">
        <v>1.5369999999999999</v>
      </c>
      <c r="R145" s="161">
        <v>43853</v>
      </c>
      <c r="S145" s="173">
        <v>1.704</v>
      </c>
      <c r="T145" s="6"/>
      <c r="U145" s="257"/>
      <c r="W145" s="147"/>
      <c r="X145" s="147"/>
      <c r="Y145" s="147"/>
      <c r="Z145" s="147"/>
      <c r="AA145" s="147"/>
      <c r="AB145" s="147"/>
      <c r="AC145" s="147"/>
      <c r="AD145" s="147"/>
      <c r="AE145" s="147"/>
      <c r="AF145" s="147"/>
      <c r="AG145" s="147"/>
      <c r="AH145" s="147"/>
      <c r="AI145" s="147"/>
    </row>
    <row r="146" spans="2:35" s="53" customFormat="1" x14ac:dyDescent="0.3">
      <c r="B146" s="6">
        <v>43875</v>
      </c>
      <c r="C146" s="32">
        <v>1183.54</v>
      </c>
      <c r="D146" s="6">
        <v>43859</v>
      </c>
      <c r="E146" s="175">
        <v>59400</v>
      </c>
      <c r="F146" s="6">
        <v>43851</v>
      </c>
      <c r="G146" s="166">
        <v>6158.5</v>
      </c>
      <c r="H146" s="161">
        <v>43857</v>
      </c>
      <c r="I146" s="170">
        <v>1.53</v>
      </c>
      <c r="J146" s="161">
        <v>43857</v>
      </c>
      <c r="K146" s="170">
        <v>1.44</v>
      </c>
      <c r="L146" s="161">
        <v>43857</v>
      </c>
      <c r="M146" s="170">
        <v>1.61</v>
      </c>
      <c r="N146" s="161">
        <v>43858</v>
      </c>
      <c r="O146" s="173">
        <v>1.3520000000000001</v>
      </c>
      <c r="P146" s="161">
        <v>43858</v>
      </c>
      <c r="Q146" s="173">
        <v>1.45</v>
      </c>
      <c r="R146" s="161">
        <v>43858</v>
      </c>
      <c r="S146" s="173">
        <v>1.603</v>
      </c>
      <c r="T146" s="6"/>
      <c r="U146" s="257"/>
      <c r="W146" s="147"/>
      <c r="X146" s="147"/>
      <c r="Y146" s="147"/>
      <c r="Z146" s="147"/>
      <c r="AA146" s="147"/>
      <c r="AB146" s="147"/>
      <c r="AC146" s="147"/>
      <c r="AD146" s="147"/>
      <c r="AE146" s="147"/>
      <c r="AF146" s="147"/>
      <c r="AG146" s="147"/>
      <c r="AH146" s="147"/>
      <c r="AI146" s="147"/>
    </row>
    <row r="147" spans="2:35" s="53" customFormat="1" x14ac:dyDescent="0.3">
      <c r="B147" s="6">
        <v>43876</v>
      </c>
      <c r="C147" s="32">
        <v>1183.46</v>
      </c>
      <c r="D147" s="6">
        <v>43860</v>
      </c>
      <c r="E147" s="175">
        <v>59540</v>
      </c>
      <c r="F147" s="6">
        <v>43852</v>
      </c>
      <c r="G147" s="166">
        <v>6103.5</v>
      </c>
      <c r="H147" s="161">
        <v>43858</v>
      </c>
      <c r="I147" s="170">
        <v>1.53</v>
      </c>
      <c r="J147" s="161">
        <v>43858</v>
      </c>
      <c r="K147" s="170">
        <v>1.47</v>
      </c>
      <c r="L147" s="161">
        <v>43858</v>
      </c>
      <c r="M147" s="170">
        <v>1.65</v>
      </c>
      <c r="N147" s="161">
        <v>43859</v>
      </c>
      <c r="O147" s="173">
        <v>1.33</v>
      </c>
      <c r="P147" s="161">
        <v>43859</v>
      </c>
      <c r="Q147" s="173">
        <v>1.4279999999999999</v>
      </c>
      <c r="R147" s="161">
        <v>43859</v>
      </c>
      <c r="S147" s="173">
        <v>1.5820000000000001</v>
      </c>
      <c r="T147" s="6"/>
      <c r="U147" s="257"/>
      <c r="W147" s="147"/>
      <c r="X147" s="147"/>
      <c r="Y147" s="147"/>
      <c r="Z147" s="147"/>
      <c r="AA147" s="147"/>
      <c r="AB147" s="147"/>
      <c r="AC147" s="147"/>
      <c r="AD147" s="147"/>
      <c r="AE147" s="147"/>
      <c r="AF147" s="147"/>
      <c r="AG147" s="147"/>
      <c r="AH147" s="147"/>
      <c r="AI147" s="147"/>
    </row>
    <row r="148" spans="2:35" s="53" customFormat="1" x14ac:dyDescent="0.3">
      <c r="B148" s="6">
        <v>43878</v>
      </c>
      <c r="C148" s="32">
        <v>1184.33</v>
      </c>
      <c r="D148" s="6">
        <v>43861</v>
      </c>
      <c r="E148" s="175">
        <v>59900</v>
      </c>
      <c r="F148" s="6">
        <v>43853</v>
      </c>
      <c r="G148" s="166">
        <v>6050</v>
      </c>
      <c r="H148" s="161">
        <v>43859</v>
      </c>
      <c r="I148" s="170">
        <v>1.51</v>
      </c>
      <c r="J148" s="161">
        <v>43859</v>
      </c>
      <c r="K148" s="170">
        <v>1.41</v>
      </c>
      <c r="L148" s="161">
        <v>43859</v>
      </c>
      <c r="M148" s="170">
        <v>1.6</v>
      </c>
      <c r="N148" s="161">
        <v>43860</v>
      </c>
      <c r="O148" s="173">
        <v>1.3009999999999999</v>
      </c>
      <c r="P148" s="161">
        <v>43860</v>
      </c>
      <c r="Q148" s="173">
        <v>1.39</v>
      </c>
      <c r="R148" s="161">
        <v>43860</v>
      </c>
      <c r="S148" s="173">
        <v>1.5529999999999999</v>
      </c>
      <c r="T148" s="6"/>
      <c r="U148" s="257"/>
      <c r="W148" s="147"/>
      <c r="X148" s="147"/>
      <c r="Y148" s="147"/>
      <c r="Z148" s="147"/>
      <c r="AA148" s="147"/>
      <c r="AB148" s="147"/>
      <c r="AC148" s="147"/>
      <c r="AD148" s="147"/>
      <c r="AE148" s="147"/>
      <c r="AF148" s="147"/>
      <c r="AG148" s="147"/>
      <c r="AH148" s="147"/>
      <c r="AI148" s="147"/>
    </row>
    <row r="149" spans="2:35" s="53" customFormat="1" x14ac:dyDescent="0.3">
      <c r="B149" s="6">
        <v>43879</v>
      </c>
      <c r="C149" s="32">
        <v>1190.0999999999999</v>
      </c>
      <c r="D149" s="6">
        <v>43864</v>
      </c>
      <c r="E149" s="175">
        <v>60600</v>
      </c>
      <c r="F149" s="6">
        <v>43854</v>
      </c>
      <c r="G149" s="166">
        <v>5968</v>
      </c>
      <c r="H149" s="161">
        <v>43860</v>
      </c>
      <c r="I149" s="170">
        <v>1.48</v>
      </c>
      <c r="J149" s="161">
        <v>43860</v>
      </c>
      <c r="K149" s="170">
        <v>1.39</v>
      </c>
      <c r="L149" s="161">
        <v>43860</v>
      </c>
      <c r="M149" s="170">
        <v>1.57</v>
      </c>
      <c r="N149" s="161">
        <v>43861</v>
      </c>
      <c r="O149" s="173">
        <v>1.3029999999999999</v>
      </c>
      <c r="P149" s="161">
        <v>43861</v>
      </c>
      <c r="Q149" s="173">
        <v>1.387</v>
      </c>
      <c r="R149" s="161">
        <v>43861</v>
      </c>
      <c r="S149" s="173">
        <v>1.5580000000000001</v>
      </c>
      <c r="T149" s="6"/>
      <c r="U149" s="257"/>
      <c r="W149" s="147"/>
      <c r="X149" s="147"/>
      <c r="Y149" s="147"/>
      <c r="Z149" s="147"/>
      <c r="AA149" s="147"/>
      <c r="AB149" s="147"/>
      <c r="AC149" s="147"/>
      <c r="AD149" s="147"/>
      <c r="AE149" s="147"/>
      <c r="AF149" s="147"/>
      <c r="AG149" s="147"/>
      <c r="AH149" s="147"/>
      <c r="AI149" s="147"/>
    </row>
    <row r="150" spans="2:35" s="53" customFormat="1" x14ac:dyDescent="0.3">
      <c r="B150" s="6">
        <v>43880</v>
      </c>
      <c r="C150" s="32">
        <v>1190.8499999999999</v>
      </c>
      <c r="D150" s="6">
        <v>43865</v>
      </c>
      <c r="E150" s="175">
        <v>60080</v>
      </c>
      <c r="F150" s="6">
        <v>43857</v>
      </c>
      <c r="G150" s="166">
        <v>5779</v>
      </c>
      <c r="H150" s="161">
        <v>43861</v>
      </c>
      <c r="I150" s="170">
        <v>1.45</v>
      </c>
      <c r="J150" s="161">
        <v>43861</v>
      </c>
      <c r="K150" s="170">
        <v>1.32</v>
      </c>
      <c r="L150" s="161">
        <v>43861</v>
      </c>
      <c r="M150" s="170">
        <v>1.51</v>
      </c>
      <c r="N150" s="161">
        <v>43864</v>
      </c>
      <c r="O150" s="173">
        <v>1.2909999999999999</v>
      </c>
      <c r="P150" s="161">
        <v>43864</v>
      </c>
      <c r="Q150" s="173">
        <v>1.373</v>
      </c>
      <c r="R150" s="161">
        <v>43864</v>
      </c>
      <c r="S150" s="173">
        <v>1.5469999999999999</v>
      </c>
      <c r="T150" s="6"/>
      <c r="U150" s="257"/>
      <c r="W150" s="147"/>
      <c r="X150" s="147"/>
      <c r="Y150" s="147"/>
      <c r="Z150" s="147"/>
      <c r="AA150" s="147"/>
      <c r="AB150" s="147"/>
      <c r="AC150" s="147"/>
      <c r="AD150" s="147"/>
      <c r="AE150" s="147"/>
      <c r="AF150" s="147"/>
      <c r="AG150" s="147"/>
      <c r="AH150" s="147"/>
      <c r="AI150" s="147"/>
    </row>
    <row r="151" spans="2:35" s="53" customFormat="1" x14ac:dyDescent="0.3">
      <c r="B151" s="6">
        <v>43881</v>
      </c>
      <c r="C151" s="32">
        <v>1206</v>
      </c>
      <c r="D151" s="6">
        <v>43866</v>
      </c>
      <c r="E151" s="175">
        <v>59510</v>
      </c>
      <c r="F151" s="6">
        <v>43858</v>
      </c>
      <c r="G151" s="166">
        <v>5715</v>
      </c>
      <c r="H151" s="161">
        <v>43864</v>
      </c>
      <c r="I151" s="170">
        <v>1.46</v>
      </c>
      <c r="J151" s="161">
        <v>43864</v>
      </c>
      <c r="K151" s="170">
        <v>1.35</v>
      </c>
      <c r="L151" s="161">
        <v>43864</v>
      </c>
      <c r="M151" s="170">
        <v>1.54</v>
      </c>
      <c r="N151" s="161">
        <v>43865</v>
      </c>
      <c r="O151" s="173">
        <v>1.331</v>
      </c>
      <c r="P151" s="161">
        <v>43865</v>
      </c>
      <c r="Q151" s="173">
        <v>1.4419999999999999</v>
      </c>
      <c r="R151" s="161">
        <v>43865</v>
      </c>
      <c r="S151" s="173">
        <v>1.6279999999999999</v>
      </c>
      <c r="T151" s="6"/>
      <c r="U151" s="257"/>
      <c r="W151" s="147"/>
      <c r="X151" s="147"/>
      <c r="Y151" s="147"/>
      <c r="Z151" s="147"/>
      <c r="AA151" s="147"/>
      <c r="AB151" s="147"/>
      <c r="AC151" s="147"/>
      <c r="AD151" s="147"/>
      <c r="AE151" s="147"/>
      <c r="AF151" s="147"/>
      <c r="AG151" s="147"/>
      <c r="AH151" s="147"/>
      <c r="AI151" s="147"/>
    </row>
    <row r="152" spans="2:35" s="53" customFormat="1" x14ac:dyDescent="0.3">
      <c r="B152" s="6">
        <v>43882</v>
      </c>
      <c r="C152" s="32">
        <v>1211.47</v>
      </c>
      <c r="D152" s="6">
        <v>43867</v>
      </c>
      <c r="E152" s="175">
        <v>59510</v>
      </c>
      <c r="F152" s="6">
        <v>43859</v>
      </c>
      <c r="G152" s="166">
        <v>5698</v>
      </c>
      <c r="H152" s="161">
        <v>43865</v>
      </c>
      <c r="I152" s="170">
        <v>1.48</v>
      </c>
      <c r="J152" s="161">
        <v>43865</v>
      </c>
      <c r="K152" s="170">
        <v>1.42</v>
      </c>
      <c r="L152" s="161">
        <v>43865</v>
      </c>
      <c r="M152" s="170">
        <v>1.61</v>
      </c>
      <c r="N152" s="161">
        <v>43866</v>
      </c>
      <c r="O152" s="173">
        <v>1.3069999999999999</v>
      </c>
      <c r="P152" s="161">
        <v>43866</v>
      </c>
      <c r="Q152" s="173">
        <v>1.4119999999999999</v>
      </c>
      <c r="R152" s="161">
        <v>43866</v>
      </c>
      <c r="S152" s="173">
        <v>1.601</v>
      </c>
      <c r="T152" s="6"/>
      <c r="U152" s="257"/>
      <c r="W152" s="147"/>
      <c r="X152" s="147"/>
      <c r="Y152" s="147"/>
      <c r="Z152" s="147"/>
      <c r="AA152" s="147"/>
      <c r="AB152" s="147"/>
      <c r="AC152" s="147"/>
      <c r="AD152" s="147"/>
      <c r="AE152" s="147"/>
      <c r="AF152" s="147"/>
      <c r="AG152" s="147"/>
      <c r="AH152" s="147"/>
      <c r="AI152" s="147"/>
    </row>
    <row r="153" spans="2:35" s="53" customFormat="1" x14ac:dyDescent="0.3">
      <c r="B153" s="6">
        <v>43883</v>
      </c>
      <c r="C153" s="32">
        <v>1207.07</v>
      </c>
      <c r="D153" s="6">
        <v>43868</v>
      </c>
      <c r="E153" s="175">
        <v>59230</v>
      </c>
      <c r="F153" s="6">
        <v>43860</v>
      </c>
      <c r="G153" s="166">
        <v>5621</v>
      </c>
      <c r="H153" s="161">
        <v>43866</v>
      </c>
      <c r="I153" s="170">
        <v>1.49</v>
      </c>
      <c r="J153" s="161">
        <v>43866</v>
      </c>
      <c r="K153" s="170">
        <v>1.46</v>
      </c>
      <c r="L153" s="161">
        <v>43866</v>
      </c>
      <c r="M153" s="170">
        <v>1.66</v>
      </c>
      <c r="N153" s="161">
        <v>43867</v>
      </c>
      <c r="O153" s="173">
        <v>1.3109999999999999</v>
      </c>
      <c r="P153" s="161">
        <v>43867</v>
      </c>
      <c r="Q153" s="173">
        <v>1.4279999999999999</v>
      </c>
      <c r="R153" s="161">
        <v>43867</v>
      </c>
      <c r="S153" s="173">
        <v>1.63</v>
      </c>
      <c r="T153" s="6"/>
      <c r="U153" s="257"/>
      <c r="W153" s="147"/>
      <c r="X153" s="147"/>
      <c r="Y153" s="147"/>
      <c r="Z153" s="147"/>
      <c r="AA153" s="147"/>
      <c r="AB153" s="147"/>
      <c r="AC153" s="147"/>
      <c r="AD153" s="147"/>
      <c r="AE153" s="147"/>
      <c r="AF153" s="147"/>
      <c r="AG153" s="147"/>
      <c r="AH153" s="147"/>
      <c r="AI153" s="147"/>
    </row>
    <row r="154" spans="2:35" s="53" customFormat="1" x14ac:dyDescent="0.3">
      <c r="B154" s="6">
        <v>43885</v>
      </c>
      <c r="C154" s="32">
        <v>1219.71</v>
      </c>
      <c r="D154" s="6">
        <v>43871</v>
      </c>
      <c r="E154" s="175">
        <v>60000</v>
      </c>
      <c r="F154" s="6">
        <v>43861</v>
      </c>
      <c r="G154" s="166">
        <v>5570</v>
      </c>
      <c r="H154" s="161">
        <v>43867</v>
      </c>
      <c r="I154" s="170">
        <v>1.51</v>
      </c>
      <c r="J154" s="161">
        <v>43867</v>
      </c>
      <c r="K154" s="170">
        <v>1.45</v>
      </c>
      <c r="L154" s="161">
        <v>43867</v>
      </c>
      <c r="M154" s="170">
        <v>1.65</v>
      </c>
      <c r="N154" s="161">
        <v>43868</v>
      </c>
      <c r="O154" s="173">
        <v>1.28</v>
      </c>
      <c r="P154" s="161">
        <v>43868</v>
      </c>
      <c r="Q154" s="173">
        <v>1.3979999999999999</v>
      </c>
      <c r="R154" s="161">
        <v>43868</v>
      </c>
      <c r="S154" s="173">
        <v>1.601</v>
      </c>
      <c r="T154" s="6"/>
      <c r="U154" s="257"/>
      <c r="W154" s="147"/>
      <c r="X154" s="147"/>
      <c r="Y154" s="147"/>
      <c r="Z154" s="147"/>
      <c r="AA154" s="147"/>
      <c r="AB154" s="147"/>
      <c r="AC154" s="147"/>
      <c r="AD154" s="147"/>
      <c r="AE154" s="147"/>
      <c r="AF154" s="147"/>
      <c r="AG154" s="147"/>
      <c r="AH154" s="147"/>
      <c r="AI154" s="147"/>
    </row>
    <row r="155" spans="2:35" s="53" customFormat="1" x14ac:dyDescent="0.3">
      <c r="B155" s="6">
        <v>43886</v>
      </c>
      <c r="C155" s="32">
        <v>1213.92</v>
      </c>
      <c r="D155" s="6">
        <v>43872</v>
      </c>
      <c r="E155" s="175">
        <v>59970</v>
      </c>
      <c r="F155" s="6">
        <v>43864</v>
      </c>
      <c r="G155" s="166">
        <v>5595</v>
      </c>
      <c r="H155" s="161">
        <v>43868</v>
      </c>
      <c r="I155" s="170">
        <v>1.49</v>
      </c>
      <c r="J155" s="161">
        <v>43868</v>
      </c>
      <c r="K155" s="170">
        <v>1.41</v>
      </c>
      <c r="L155" s="161">
        <v>43868</v>
      </c>
      <c r="M155" s="170">
        <v>1.59</v>
      </c>
      <c r="N155" s="161">
        <v>43871</v>
      </c>
      <c r="O155" s="173">
        <v>1.296</v>
      </c>
      <c r="P155" s="161">
        <v>43871</v>
      </c>
      <c r="Q155" s="173">
        <v>1.41</v>
      </c>
      <c r="R155" s="161">
        <v>43871</v>
      </c>
      <c r="S155" s="173">
        <v>1.603</v>
      </c>
      <c r="T155" s="6"/>
      <c r="U155" s="257"/>
      <c r="W155" s="147"/>
      <c r="X155" s="147"/>
      <c r="Y155" s="147"/>
      <c r="Z155" s="147"/>
      <c r="AA155" s="147"/>
      <c r="AB155" s="147"/>
      <c r="AC155" s="147"/>
      <c r="AD155" s="147"/>
      <c r="AE155" s="147"/>
      <c r="AF155" s="147"/>
      <c r="AG155" s="147"/>
      <c r="AH155" s="147"/>
      <c r="AI155" s="147"/>
    </row>
    <row r="156" spans="2:35" s="53" customFormat="1" x14ac:dyDescent="0.3">
      <c r="B156" s="6">
        <v>43887</v>
      </c>
      <c r="C156" s="32">
        <v>1214.47</v>
      </c>
      <c r="D156" s="6">
        <v>43873</v>
      </c>
      <c r="E156" s="175">
        <v>59540</v>
      </c>
      <c r="F156" s="6">
        <v>43865</v>
      </c>
      <c r="G156" s="166">
        <v>5652</v>
      </c>
      <c r="H156" s="161">
        <v>43871</v>
      </c>
      <c r="I156" s="170">
        <v>1.45</v>
      </c>
      <c r="J156" s="161">
        <v>43871</v>
      </c>
      <c r="K156" s="170">
        <v>1.38</v>
      </c>
      <c r="L156" s="161">
        <v>43871</v>
      </c>
      <c r="M156" s="170">
        <v>1.56</v>
      </c>
      <c r="N156" s="161">
        <v>43872</v>
      </c>
      <c r="O156" s="173">
        <v>1.2989999999999999</v>
      </c>
      <c r="P156" s="161">
        <v>43872</v>
      </c>
      <c r="Q156" s="173">
        <v>1.4079999999999999</v>
      </c>
      <c r="R156" s="161">
        <v>43872</v>
      </c>
      <c r="S156" s="173">
        <v>1.6020000000000001</v>
      </c>
      <c r="T156" s="6"/>
      <c r="U156" s="257"/>
      <c r="W156" s="147"/>
      <c r="X156" s="147"/>
      <c r="Y156" s="147"/>
      <c r="Z156" s="147"/>
      <c r="AA156" s="147"/>
      <c r="AB156" s="147"/>
      <c r="AC156" s="147"/>
      <c r="AD156" s="147"/>
      <c r="AE156" s="147"/>
      <c r="AF156" s="147"/>
      <c r="AG156" s="147"/>
      <c r="AH156" s="147"/>
      <c r="AI156" s="147"/>
    </row>
    <row r="157" spans="2:35" s="53" customFormat="1" x14ac:dyDescent="0.3">
      <c r="B157" s="6">
        <v>43888</v>
      </c>
      <c r="C157" s="32">
        <v>1211.74</v>
      </c>
      <c r="D157" s="6">
        <v>43874</v>
      </c>
      <c r="E157" s="175">
        <v>59290</v>
      </c>
      <c r="F157" s="6">
        <v>43866</v>
      </c>
      <c r="G157" s="166">
        <v>5714</v>
      </c>
      <c r="H157" s="161">
        <v>43872</v>
      </c>
      <c r="I157" s="170">
        <v>1.48</v>
      </c>
      <c r="J157" s="161">
        <v>43872</v>
      </c>
      <c r="K157" s="170">
        <v>1.4</v>
      </c>
      <c r="L157" s="161">
        <v>43872</v>
      </c>
      <c r="M157" s="170">
        <v>1.59</v>
      </c>
      <c r="N157" s="161">
        <v>43873</v>
      </c>
      <c r="O157" s="173">
        <v>1.2969999999999999</v>
      </c>
      <c r="P157" s="161">
        <v>43873</v>
      </c>
      <c r="Q157" s="173">
        <v>1.421</v>
      </c>
      <c r="R157" s="161">
        <v>43873</v>
      </c>
      <c r="S157" s="173">
        <v>1.613</v>
      </c>
      <c r="T157" s="6"/>
      <c r="U157" s="257"/>
      <c r="W157" s="147"/>
      <c r="X157" s="147"/>
      <c r="Y157" s="147"/>
      <c r="Z157" s="147"/>
      <c r="AA157" s="147"/>
      <c r="AB157" s="147"/>
      <c r="AC157" s="147"/>
      <c r="AD157" s="147"/>
      <c r="AE157" s="147"/>
      <c r="AF157" s="147"/>
      <c r="AG157" s="147"/>
      <c r="AH157" s="147"/>
      <c r="AI157" s="147"/>
    </row>
    <row r="158" spans="2:35" s="53" customFormat="1" x14ac:dyDescent="0.3">
      <c r="B158" s="6">
        <v>43889</v>
      </c>
      <c r="C158" s="32">
        <v>1208.26</v>
      </c>
      <c r="D158" s="6">
        <v>43875</v>
      </c>
      <c r="E158" s="175">
        <v>59800</v>
      </c>
      <c r="F158" s="6">
        <v>43867</v>
      </c>
      <c r="G158" s="166">
        <v>5726</v>
      </c>
      <c r="H158" s="161">
        <v>43873</v>
      </c>
      <c r="I158" s="170">
        <v>1.49</v>
      </c>
      <c r="J158" s="161">
        <v>43873</v>
      </c>
      <c r="K158" s="170">
        <v>1.45</v>
      </c>
      <c r="L158" s="161">
        <v>43873</v>
      </c>
      <c r="M158" s="170">
        <v>1.62</v>
      </c>
      <c r="N158" s="161">
        <v>43874</v>
      </c>
      <c r="O158" s="173">
        <v>1.2749999999999999</v>
      </c>
      <c r="P158" s="161">
        <v>43874</v>
      </c>
      <c r="Q158" s="173">
        <v>1.4039999999999999</v>
      </c>
      <c r="R158" s="161">
        <v>43874</v>
      </c>
      <c r="S158" s="173">
        <v>1.609</v>
      </c>
      <c r="T158" s="6"/>
      <c r="U158" s="257"/>
      <c r="W158" s="147"/>
      <c r="X158" s="147"/>
      <c r="Y158" s="147"/>
      <c r="Z158" s="147"/>
      <c r="AA158" s="147"/>
      <c r="AB158" s="147"/>
      <c r="AC158" s="147"/>
      <c r="AD158" s="147"/>
      <c r="AE158" s="147"/>
      <c r="AF158" s="147"/>
      <c r="AG158" s="147"/>
      <c r="AH158" s="147"/>
      <c r="AI158" s="147"/>
    </row>
    <row r="159" spans="2:35" s="53" customFormat="1" x14ac:dyDescent="0.3">
      <c r="B159" s="6">
        <v>43890</v>
      </c>
      <c r="C159" s="32">
        <v>1200.31</v>
      </c>
      <c r="D159" s="6">
        <v>43878</v>
      </c>
      <c r="E159" s="175">
        <v>59840</v>
      </c>
      <c r="F159" s="6">
        <v>43868</v>
      </c>
      <c r="G159" s="166">
        <v>5653</v>
      </c>
      <c r="H159" s="161">
        <v>43874</v>
      </c>
      <c r="I159" s="170">
        <v>1.48</v>
      </c>
      <c r="J159" s="161">
        <v>43874</v>
      </c>
      <c r="K159" s="170">
        <v>1.43</v>
      </c>
      <c r="L159" s="161">
        <v>43874</v>
      </c>
      <c r="M159" s="170">
        <v>1.61</v>
      </c>
      <c r="N159" s="161">
        <v>43875</v>
      </c>
      <c r="O159" s="173">
        <v>1.33</v>
      </c>
      <c r="P159" s="161">
        <v>43875</v>
      </c>
      <c r="Q159" s="173">
        <v>1.454</v>
      </c>
      <c r="R159" s="161">
        <v>43875</v>
      </c>
      <c r="S159" s="173">
        <v>1.653</v>
      </c>
      <c r="T159" s="6"/>
      <c r="U159" s="257"/>
      <c r="W159" s="147"/>
      <c r="X159" s="147"/>
      <c r="Y159" s="147"/>
      <c r="Z159" s="147"/>
      <c r="AA159" s="147"/>
      <c r="AB159" s="147"/>
      <c r="AC159" s="147"/>
      <c r="AD159" s="147"/>
      <c r="AE159" s="147"/>
      <c r="AF159" s="147"/>
      <c r="AG159" s="147"/>
      <c r="AH159" s="147"/>
      <c r="AI159" s="147"/>
    </row>
    <row r="160" spans="2:35" s="53" customFormat="1" x14ac:dyDescent="0.3">
      <c r="B160" s="6">
        <v>43892</v>
      </c>
      <c r="C160" s="32">
        <v>1191.33</v>
      </c>
      <c r="D160" s="6">
        <v>43879</v>
      </c>
      <c r="E160" s="175">
        <v>60020</v>
      </c>
      <c r="F160" s="6">
        <v>43871</v>
      </c>
      <c r="G160" s="166">
        <v>5659.5</v>
      </c>
      <c r="H160" s="161">
        <v>43875</v>
      </c>
      <c r="I160" s="170">
        <v>1.49</v>
      </c>
      <c r="J160" s="161">
        <v>43875</v>
      </c>
      <c r="K160" s="170">
        <v>1.42</v>
      </c>
      <c r="L160" s="161">
        <v>43875</v>
      </c>
      <c r="M160" s="170">
        <v>1.59</v>
      </c>
      <c r="N160" s="161">
        <v>43878</v>
      </c>
      <c r="O160" s="173">
        <v>1.32</v>
      </c>
      <c r="P160" s="161">
        <v>43878</v>
      </c>
      <c r="Q160" s="173">
        <v>1.4350000000000001</v>
      </c>
      <c r="R160" s="161">
        <v>43878</v>
      </c>
      <c r="S160" s="173">
        <v>1.6220000000000001</v>
      </c>
      <c r="T160" s="6"/>
      <c r="U160" s="257"/>
      <c r="W160" s="147"/>
      <c r="X160" s="147"/>
      <c r="Y160" s="147"/>
      <c r="Z160" s="147"/>
      <c r="AA160" s="147"/>
      <c r="AB160" s="147"/>
      <c r="AC160" s="147"/>
      <c r="AD160" s="147"/>
      <c r="AE160" s="147"/>
      <c r="AF160" s="147"/>
      <c r="AG160" s="147"/>
      <c r="AH160" s="147"/>
      <c r="AI160" s="147"/>
    </row>
    <row r="161" spans="2:35" s="53" customFormat="1" x14ac:dyDescent="0.3">
      <c r="B161" s="6">
        <v>43893</v>
      </c>
      <c r="C161" s="32">
        <v>1192.24</v>
      </c>
      <c r="D161" s="6">
        <v>43880</v>
      </c>
      <c r="E161" s="175">
        <v>60700</v>
      </c>
      <c r="F161" s="6">
        <v>43872</v>
      </c>
      <c r="G161" s="166">
        <v>5696</v>
      </c>
      <c r="H161" s="161">
        <v>43879</v>
      </c>
      <c r="I161" s="170">
        <v>1.47</v>
      </c>
      <c r="J161" s="161">
        <v>43879</v>
      </c>
      <c r="K161" s="170">
        <v>1.39</v>
      </c>
      <c r="L161" s="161">
        <v>43879</v>
      </c>
      <c r="M161" s="170">
        <v>1.55</v>
      </c>
      <c r="N161" s="161">
        <v>43879</v>
      </c>
      <c r="O161" s="173">
        <v>1.2709999999999999</v>
      </c>
      <c r="P161" s="161">
        <v>43879</v>
      </c>
      <c r="Q161" s="173">
        <v>1.381</v>
      </c>
      <c r="R161" s="161">
        <v>43879</v>
      </c>
      <c r="S161" s="173">
        <v>1.56</v>
      </c>
      <c r="T161" s="6"/>
      <c r="U161" s="257"/>
      <c r="W161" s="147"/>
      <c r="X161" s="147"/>
      <c r="Y161" s="147"/>
      <c r="Z161" s="147"/>
      <c r="AA161" s="147"/>
      <c r="AB161" s="147"/>
      <c r="AC161" s="147"/>
      <c r="AD161" s="147"/>
      <c r="AE161" s="147"/>
      <c r="AF161" s="147"/>
      <c r="AG161" s="147"/>
      <c r="AH161" s="147"/>
      <c r="AI161" s="147"/>
    </row>
    <row r="162" spans="2:35" s="53" customFormat="1" x14ac:dyDescent="0.3">
      <c r="B162" s="6">
        <v>43894</v>
      </c>
      <c r="C162" s="32">
        <v>1185.28</v>
      </c>
      <c r="D162" s="6">
        <v>43881</v>
      </c>
      <c r="E162" s="175">
        <v>61020</v>
      </c>
      <c r="F162" s="6">
        <v>43873</v>
      </c>
      <c r="G162" s="166">
        <v>5747</v>
      </c>
      <c r="H162" s="161">
        <v>43880</v>
      </c>
      <c r="I162" s="170">
        <v>1.47</v>
      </c>
      <c r="J162" s="161">
        <v>43880</v>
      </c>
      <c r="K162" s="170">
        <v>1.41</v>
      </c>
      <c r="L162" s="161">
        <v>43880</v>
      </c>
      <c r="M162" s="170">
        <v>1.56</v>
      </c>
      <c r="N162" s="161">
        <v>43880</v>
      </c>
      <c r="O162" s="173">
        <v>1.284</v>
      </c>
      <c r="P162" s="161">
        <v>43880</v>
      </c>
      <c r="Q162" s="173">
        <v>1.38</v>
      </c>
      <c r="R162" s="161">
        <v>43880</v>
      </c>
      <c r="S162" s="173">
        <v>1.5589999999999999</v>
      </c>
      <c r="T162" s="6"/>
      <c r="U162" s="257"/>
      <c r="W162" s="147"/>
      <c r="X162" s="147"/>
      <c r="Y162" s="147"/>
      <c r="Z162" s="147"/>
      <c r="AA162" s="147"/>
      <c r="AB162" s="147"/>
      <c r="AC162" s="147"/>
      <c r="AD162" s="147"/>
      <c r="AE162" s="147"/>
      <c r="AF162" s="147"/>
      <c r="AG162" s="147"/>
      <c r="AH162" s="147"/>
      <c r="AI162" s="147"/>
    </row>
    <row r="163" spans="2:35" s="53" customFormat="1" x14ac:dyDescent="0.3">
      <c r="B163" s="6">
        <v>43895</v>
      </c>
      <c r="C163" s="32">
        <v>1188.3900000000001</v>
      </c>
      <c r="D163" s="6">
        <v>43882</v>
      </c>
      <c r="E163" s="175">
        <v>62240</v>
      </c>
      <c r="F163" s="6">
        <v>43874</v>
      </c>
      <c r="G163" s="166">
        <v>5716</v>
      </c>
      <c r="H163" s="161">
        <v>43881</v>
      </c>
      <c r="I163" s="170">
        <v>1.46</v>
      </c>
      <c r="J163" s="161">
        <v>43881</v>
      </c>
      <c r="K163" s="170">
        <v>1.37</v>
      </c>
      <c r="L163" s="161">
        <v>43881</v>
      </c>
      <c r="M163" s="170">
        <v>1.52</v>
      </c>
      <c r="N163" s="161">
        <v>43881</v>
      </c>
      <c r="O163" s="173">
        <v>1.234</v>
      </c>
      <c r="P163" s="161">
        <v>43881</v>
      </c>
      <c r="Q163" s="173">
        <v>1.331</v>
      </c>
      <c r="R163" s="161">
        <v>43881</v>
      </c>
      <c r="S163" s="173">
        <v>1.5149999999999999</v>
      </c>
      <c r="T163" s="6"/>
      <c r="U163" s="257"/>
      <c r="W163" s="147"/>
      <c r="X163" s="147"/>
      <c r="Y163" s="147"/>
      <c r="Z163" s="147"/>
      <c r="AA163" s="147"/>
      <c r="AB163" s="147"/>
      <c r="AC163" s="147"/>
      <c r="AD163" s="147"/>
      <c r="AE163" s="147"/>
      <c r="AF163" s="147"/>
      <c r="AG163" s="147"/>
      <c r="AH163" s="147"/>
      <c r="AI163" s="147"/>
    </row>
    <row r="164" spans="2:35" s="53" customFormat="1" x14ac:dyDescent="0.3">
      <c r="B164" s="6">
        <v>43896</v>
      </c>
      <c r="C164" s="32">
        <v>1190.3699999999999</v>
      </c>
      <c r="D164" s="6">
        <v>43885</v>
      </c>
      <c r="E164" s="175">
        <v>64700</v>
      </c>
      <c r="F164" s="6">
        <v>43875</v>
      </c>
      <c r="G164" s="166">
        <v>5737</v>
      </c>
      <c r="H164" s="161">
        <v>43882</v>
      </c>
      <c r="I164" s="170">
        <v>1.43</v>
      </c>
      <c r="J164" s="161">
        <v>43882</v>
      </c>
      <c r="K164" s="170">
        <v>1.3</v>
      </c>
      <c r="L164" s="161">
        <v>43882</v>
      </c>
      <c r="M164" s="170">
        <v>1.46</v>
      </c>
      <c r="N164" s="161">
        <v>43882</v>
      </c>
      <c r="O164" s="173">
        <v>1.1819999999999999</v>
      </c>
      <c r="P164" s="161">
        <v>43882</v>
      </c>
      <c r="Q164" s="173">
        <v>1.2669999999999999</v>
      </c>
      <c r="R164" s="161">
        <v>43882</v>
      </c>
      <c r="S164" s="173">
        <v>1.4430000000000001</v>
      </c>
      <c r="T164" s="6"/>
      <c r="U164" s="257"/>
      <c r="W164" s="147"/>
      <c r="X164" s="147"/>
      <c r="Y164" s="147"/>
      <c r="Z164" s="147"/>
      <c r="AA164" s="147"/>
      <c r="AB164" s="147"/>
      <c r="AC164" s="147"/>
      <c r="AD164" s="147"/>
      <c r="AE164" s="147"/>
      <c r="AF164" s="147"/>
      <c r="AG164" s="147"/>
      <c r="AH164" s="147"/>
      <c r="AI164" s="147"/>
    </row>
    <row r="165" spans="2:35" s="53" customFormat="1" x14ac:dyDescent="0.3">
      <c r="B165" s="6">
        <v>43897</v>
      </c>
      <c r="C165" s="32">
        <v>1188.8</v>
      </c>
      <c r="D165" s="6">
        <v>43886</v>
      </c>
      <c r="E165" s="175">
        <v>65010</v>
      </c>
      <c r="F165" s="6">
        <v>43878</v>
      </c>
      <c r="G165" s="166">
        <v>5802</v>
      </c>
      <c r="H165" s="161">
        <v>43885</v>
      </c>
      <c r="I165" s="170">
        <v>1.35</v>
      </c>
      <c r="J165" s="161">
        <v>43885</v>
      </c>
      <c r="K165" s="170">
        <v>1.21</v>
      </c>
      <c r="L165" s="161">
        <v>43885</v>
      </c>
      <c r="M165" s="170">
        <v>1.38</v>
      </c>
      <c r="N165" s="161">
        <v>43885</v>
      </c>
      <c r="O165" s="173">
        <v>1.139</v>
      </c>
      <c r="P165" s="161">
        <v>43885</v>
      </c>
      <c r="Q165" s="173">
        <v>1.236</v>
      </c>
      <c r="R165" s="161">
        <v>43885</v>
      </c>
      <c r="S165" s="173">
        <v>1.4159999999999999</v>
      </c>
      <c r="T165" s="6"/>
      <c r="U165" s="257"/>
      <c r="W165" s="147"/>
      <c r="X165" s="147"/>
      <c r="Y165" s="147"/>
      <c r="Z165" s="147"/>
      <c r="AA165" s="147"/>
      <c r="AB165" s="147"/>
      <c r="AC165" s="147"/>
      <c r="AD165" s="147"/>
      <c r="AE165" s="147"/>
      <c r="AF165" s="147"/>
      <c r="AG165" s="147"/>
      <c r="AH165" s="147"/>
      <c r="AI165" s="147"/>
    </row>
    <row r="166" spans="2:35" s="53" customFormat="1" x14ac:dyDescent="0.3">
      <c r="B166" s="6">
        <v>43899</v>
      </c>
      <c r="C166" s="32">
        <v>1199.73</v>
      </c>
      <c r="D166" s="6">
        <v>43887</v>
      </c>
      <c r="E166" s="175">
        <v>63570</v>
      </c>
      <c r="F166" s="6">
        <v>43879</v>
      </c>
      <c r="G166" s="166">
        <v>5728</v>
      </c>
      <c r="H166" s="161">
        <v>43886</v>
      </c>
      <c r="I166" s="170">
        <v>1.3</v>
      </c>
      <c r="J166" s="161">
        <v>43886</v>
      </c>
      <c r="K166" s="170">
        <v>1.1599999999999999</v>
      </c>
      <c r="L166" s="161">
        <v>43886</v>
      </c>
      <c r="M166" s="170">
        <v>1.33</v>
      </c>
      <c r="N166" s="161">
        <v>43886</v>
      </c>
      <c r="O166" s="173">
        <v>1.171</v>
      </c>
      <c r="P166" s="161">
        <v>43886</v>
      </c>
      <c r="Q166" s="173">
        <v>1.2629999999999999</v>
      </c>
      <c r="R166" s="161">
        <v>43886</v>
      </c>
      <c r="S166" s="173">
        <v>1.429</v>
      </c>
      <c r="T166" s="6"/>
      <c r="U166" s="257"/>
      <c r="W166" s="147"/>
      <c r="X166" s="147"/>
      <c r="Y166" s="147"/>
      <c r="Z166" s="147"/>
      <c r="AA166" s="147"/>
      <c r="AB166" s="147"/>
      <c r="AC166" s="147"/>
      <c r="AD166" s="147"/>
      <c r="AE166" s="147"/>
      <c r="AF166" s="147"/>
      <c r="AG166" s="147"/>
      <c r="AH166" s="147"/>
      <c r="AI166" s="147"/>
    </row>
    <row r="167" spans="2:35" s="53" customFormat="1" x14ac:dyDescent="0.3">
      <c r="B167" s="6">
        <v>43900</v>
      </c>
      <c r="C167" s="32">
        <v>1193.54</v>
      </c>
      <c r="D167" s="6">
        <v>43888</v>
      </c>
      <c r="E167" s="175">
        <v>63700</v>
      </c>
      <c r="F167" s="6">
        <v>43880</v>
      </c>
      <c r="G167" s="166">
        <v>5745.5</v>
      </c>
      <c r="H167" s="161">
        <v>43887</v>
      </c>
      <c r="I167" s="170">
        <v>1.26</v>
      </c>
      <c r="J167" s="161">
        <v>43887</v>
      </c>
      <c r="K167" s="170">
        <v>1.1399999999999999</v>
      </c>
      <c r="L167" s="161">
        <v>43887</v>
      </c>
      <c r="M167" s="170">
        <v>1.33</v>
      </c>
      <c r="N167" s="161">
        <v>43887</v>
      </c>
      <c r="O167" s="173">
        <v>1.135</v>
      </c>
      <c r="P167" s="161">
        <v>43887</v>
      </c>
      <c r="Q167" s="173">
        <v>1.232</v>
      </c>
      <c r="R167" s="161">
        <v>43887</v>
      </c>
      <c r="S167" s="173">
        <v>1.395</v>
      </c>
      <c r="T167" s="6"/>
      <c r="U167" s="257"/>
      <c r="W167" s="147"/>
      <c r="X167" s="147"/>
      <c r="Y167" s="147"/>
      <c r="Z167" s="147"/>
      <c r="AA167" s="147"/>
      <c r="AB167" s="147"/>
      <c r="AC167" s="147"/>
      <c r="AD167" s="147"/>
      <c r="AE167" s="147"/>
      <c r="AF167" s="147"/>
      <c r="AG167" s="147"/>
      <c r="AH167" s="147"/>
      <c r="AI167" s="147"/>
    </row>
    <row r="168" spans="2:35" s="53" customFormat="1" x14ac:dyDescent="0.3">
      <c r="B168" s="6">
        <v>43901</v>
      </c>
      <c r="C168" s="32">
        <v>1187.95</v>
      </c>
      <c r="D168" s="6">
        <v>43889</v>
      </c>
      <c r="E168" s="175">
        <v>64000</v>
      </c>
      <c r="F168" s="6">
        <v>43881</v>
      </c>
      <c r="G168" s="166">
        <v>5730</v>
      </c>
      <c r="H168" s="161">
        <v>43888</v>
      </c>
      <c r="I168" s="170">
        <v>1.18</v>
      </c>
      <c r="J168" s="161">
        <v>43888</v>
      </c>
      <c r="K168" s="170">
        <v>1.1100000000000001</v>
      </c>
      <c r="L168" s="161">
        <v>43888</v>
      </c>
      <c r="M168" s="170">
        <v>1.3</v>
      </c>
      <c r="N168" s="161">
        <v>43888</v>
      </c>
      <c r="O168" s="173">
        <v>1.194</v>
      </c>
      <c r="P168" s="161">
        <v>43888</v>
      </c>
      <c r="Q168" s="173">
        <v>1.29</v>
      </c>
      <c r="R168" s="161">
        <v>43888</v>
      </c>
      <c r="S168" s="173">
        <v>1.4430000000000001</v>
      </c>
      <c r="T168" s="6"/>
      <c r="U168" s="257"/>
      <c r="W168" s="147"/>
      <c r="X168" s="147"/>
      <c r="Y168" s="147"/>
      <c r="Z168" s="147"/>
      <c r="AA168" s="147"/>
      <c r="AB168" s="147"/>
      <c r="AC168" s="147"/>
      <c r="AD168" s="147"/>
      <c r="AE168" s="147"/>
      <c r="AF168" s="147"/>
      <c r="AG168" s="147"/>
      <c r="AH168" s="147"/>
      <c r="AI168" s="147"/>
    </row>
    <row r="169" spans="2:35" s="53" customFormat="1" x14ac:dyDescent="0.3">
      <c r="B169" s="6">
        <v>43902</v>
      </c>
      <c r="C169" s="32">
        <v>1211.0999999999999</v>
      </c>
      <c r="D169" s="6">
        <v>43892</v>
      </c>
      <c r="E169" s="175">
        <v>60990</v>
      </c>
      <c r="F169" s="6">
        <v>43882</v>
      </c>
      <c r="G169" s="166">
        <v>5702</v>
      </c>
      <c r="H169" s="161">
        <v>43889</v>
      </c>
      <c r="I169" s="170">
        <v>0.97</v>
      </c>
      <c r="J169" s="161">
        <v>43889</v>
      </c>
      <c r="K169" s="170">
        <v>0.89</v>
      </c>
      <c r="L169" s="161">
        <v>43889</v>
      </c>
      <c r="M169" s="170">
        <v>1.1299999999999999</v>
      </c>
      <c r="N169" s="161">
        <v>43889</v>
      </c>
      <c r="O169" s="173">
        <v>1.1040000000000001</v>
      </c>
      <c r="P169" s="161">
        <v>43889</v>
      </c>
      <c r="Q169" s="173">
        <v>1.18</v>
      </c>
      <c r="R169" s="161">
        <v>43889</v>
      </c>
      <c r="S169" s="173">
        <v>1.333</v>
      </c>
      <c r="T169" s="6"/>
      <c r="U169" s="257"/>
      <c r="W169" s="147"/>
      <c r="X169" s="147"/>
      <c r="Y169" s="147"/>
      <c r="Z169" s="147"/>
      <c r="AA169" s="147"/>
      <c r="AB169" s="147"/>
      <c r="AC169" s="147"/>
      <c r="AD169" s="147"/>
      <c r="AE169" s="147"/>
      <c r="AF169" s="147"/>
      <c r="AG169" s="147"/>
      <c r="AH169" s="147"/>
      <c r="AI169" s="147"/>
    </row>
    <row r="170" spans="2:35" s="53" customFormat="1" x14ac:dyDescent="0.3">
      <c r="B170" s="6">
        <v>43903</v>
      </c>
      <c r="C170" s="32">
        <v>1208.7</v>
      </c>
      <c r="D170" s="6">
        <v>43893</v>
      </c>
      <c r="E170" s="175">
        <v>61400</v>
      </c>
      <c r="F170" s="6">
        <v>43885</v>
      </c>
      <c r="G170" s="166">
        <v>5657.5</v>
      </c>
      <c r="H170" s="161">
        <v>43892</v>
      </c>
      <c r="I170" s="170">
        <v>0.89</v>
      </c>
      <c r="J170" s="161">
        <v>43892</v>
      </c>
      <c r="K170" s="170">
        <v>0.88</v>
      </c>
      <c r="L170" s="161">
        <v>43892</v>
      </c>
      <c r="M170" s="170">
        <v>1.1000000000000001</v>
      </c>
      <c r="N170" s="161">
        <v>43892</v>
      </c>
      <c r="O170" s="173">
        <v>1.1279999999999999</v>
      </c>
      <c r="P170" s="161">
        <v>43892</v>
      </c>
      <c r="Q170" s="173">
        <v>1.2110000000000001</v>
      </c>
      <c r="R170" s="161">
        <v>43892</v>
      </c>
      <c r="S170" s="173">
        <v>1.3720000000000001</v>
      </c>
      <c r="T170" s="6"/>
      <c r="U170" s="257"/>
      <c r="W170" s="147"/>
      <c r="X170" s="147"/>
      <c r="Y170" s="147"/>
      <c r="Z170" s="147"/>
      <c r="AA170" s="147"/>
      <c r="AB170" s="147"/>
      <c r="AC170" s="147"/>
      <c r="AD170" s="147"/>
      <c r="AE170" s="147"/>
      <c r="AF170" s="147"/>
      <c r="AG170" s="147"/>
      <c r="AH170" s="147"/>
      <c r="AI170" s="147"/>
    </row>
    <row r="171" spans="2:35" s="53" customFormat="1" x14ac:dyDescent="0.3">
      <c r="B171" s="6">
        <v>43904</v>
      </c>
      <c r="C171" s="32">
        <v>1211.81</v>
      </c>
      <c r="D171" s="6">
        <v>43894</v>
      </c>
      <c r="E171" s="175">
        <v>63010</v>
      </c>
      <c r="F171" s="6">
        <v>43886</v>
      </c>
      <c r="G171" s="166">
        <v>5663.5</v>
      </c>
      <c r="H171" s="161">
        <v>43893</v>
      </c>
      <c r="I171" s="170">
        <v>0.73</v>
      </c>
      <c r="J171" s="161">
        <v>43893</v>
      </c>
      <c r="K171" s="170">
        <v>0.77</v>
      </c>
      <c r="L171" s="161">
        <v>43893</v>
      </c>
      <c r="M171" s="170">
        <v>1.02</v>
      </c>
      <c r="N171" s="161">
        <v>43893</v>
      </c>
      <c r="O171" s="173">
        <v>1.1100000000000001</v>
      </c>
      <c r="P171" s="161">
        <v>43893</v>
      </c>
      <c r="Q171" s="173">
        <v>1.198</v>
      </c>
      <c r="R171" s="161">
        <v>43893</v>
      </c>
      <c r="S171" s="173">
        <v>1.371</v>
      </c>
      <c r="T171" s="6"/>
      <c r="U171" s="257"/>
      <c r="W171" s="147"/>
      <c r="X171" s="147"/>
      <c r="Y171" s="147"/>
      <c r="Z171" s="147"/>
      <c r="AA171" s="147"/>
      <c r="AB171" s="147"/>
      <c r="AC171" s="147"/>
      <c r="AD171" s="147"/>
      <c r="AE171" s="147"/>
      <c r="AF171" s="147"/>
      <c r="AG171" s="147"/>
      <c r="AH171" s="147"/>
      <c r="AI171" s="147"/>
    </row>
    <row r="172" spans="2:35" s="53" customFormat="1" x14ac:dyDescent="0.3">
      <c r="B172" s="6">
        <v>43906</v>
      </c>
      <c r="C172" s="32">
        <v>1228.19</v>
      </c>
      <c r="D172" s="6">
        <v>43895</v>
      </c>
      <c r="E172" s="175">
        <v>62570</v>
      </c>
      <c r="F172" s="6">
        <v>43887</v>
      </c>
      <c r="G172" s="166">
        <v>5614</v>
      </c>
      <c r="H172" s="161">
        <v>43894</v>
      </c>
      <c r="I172" s="170">
        <v>0.59</v>
      </c>
      <c r="J172" s="161">
        <v>43894</v>
      </c>
      <c r="K172" s="170">
        <v>0.75</v>
      </c>
      <c r="L172" s="161">
        <v>43894</v>
      </c>
      <c r="M172" s="170">
        <v>1.02</v>
      </c>
      <c r="N172" s="161">
        <v>43894</v>
      </c>
      <c r="O172" s="173">
        <v>1.0289999999999999</v>
      </c>
      <c r="P172" s="161">
        <v>43894</v>
      </c>
      <c r="Q172" s="173">
        <v>1.1160000000000001</v>
      </c>
      <c r="R172" s="161">
        <v>43894</v>
      </c>
      <c r="S172" s="173">
        <v>1.2989999999999999</v>
      </c>
      <c r="T172" s="6"/>
      <c r="U172" s="257"/>
      <c r="W172" s="147"/>
      <c r="X172" s="147"/>
      <c r="Y172" s="147"/>
      <c r="Z172" s="147"/>
      <c r="AA172" s="147"/>
      <c r="AB172" s="147"/>
      <c r="AC172" s="147"/>
      <c r="AD172" s="147"/>
      <c r="AE172" s="147"/>
      <c r="AF172" s="147"/>
      <c r="AG172" s="147"/>
      <c r="AH172" s="147"/>
      <c r="AI172" s="147"/>
    </row>
    <row r="173" spans="2:35" s="53" customFormat="1" x14ac:dyDescent="0.3">
      <c r="B173" s="6">
        <v>43907</v>
      </c>
      <c r="C173" s="32">
        <v>1242.3699999999999</v>
      </c>
      <c r="D173" s="6">
        <v>43896</v>
      </c>
      <c r="E173" s="175">
        <v>63520</v>
      </c>
      <c r="F173" s="6">
        <v>43888</v>
      </c>
      <c r="G173" s="166">
        <v>5618</v>
      </c>
      <c r="H173" s="161">
        <v>43895</v>
      </c>
      <c r="I173" s="170">
        <v>0.48</v>
      </c>
      <c r="J173" s="161">
        <v>43895</v>
      </c>
      <c r="K173" s="170">
        <v>0.67</v>
      </c>
      <c r="L173" s="161">
        <v>43895</v>
      </c>
      <c r="M173" s="170">
        <v>0.92</v>
      </c>
      <c r="N173" s="161">
        <v>43895</v>
      </c>
      <c r="O173" s="173">
        <v>1.0509999999999999</v>
      </c>
      <c r="P173" s="161">
        <v>43895</v>
      </c>
      <c r="Q173" s="173">
        <v>1.143</v>
      </c>
      <c r="R173" s="161">
        <v>43895</v>
      </c>
      <c r="S173" s="173">
        <v>1.337</v>
      </c>
      <c r="T173" s="6"/>
      <c r="U173" s="257"/>
      <c r="W173" s="147"/>
      <c r="X173" s="147"/>
      <c r="Y173" s="147"/>
      <c r="Z173" s="147"/>
      <c r="AA173" s="147"/>
      <c r="AB173" s="147"/>
      <c r="AC173" s="147"/>
      <c r="AD173" s="147"/>
      <c r="AE173" s="147"/>
      <c r="AF173" s="147"/>
      <c r="AG173" s="147"/>
      <c r="AH173" s="147"/>
      <c r="AI173" s="147"/>
    </row>
    <row r="174" spans="2:35" s="53" customFormat="1" x14ac:dyDescent="0.3">
      <c r="B174" s="6">
        <v>43908</v>
      </c>
      <c r="C174" s="32">
        <v>1261.03</v>
      </c>
      <c r="D174" s="6">
        <v>43899</v>
      </c>
      <c r="E174" s="175">
        <v>65010</v>
      </c>
      <c r="F174" s="6">
        <v>43889</v>
      </c>
      <c r="G174" s="166">
        <v>5573</v>
      </c>
      <c r="H174" s="161">
        <v>43896</v>
      </c>
      <c r="I174" s="170">
        <v>0.39</v>
      </c>
      <c r="J174" s="161">
        <v>43896</v>
      </c>
      <c r="K174" s="170">
        <v>0.57999999999999996</v>
      </c>
      <c r="L174" s="161">
        <v>43896</v>
      </c>
      <c r="M174" s="170">
        <v>0.74</v>
      </c>
      <c r="N174" s="161">
        <v>43896</v>
      </c>
      <c r="O174" s="173">
        <v>1.0780000000000001</v>
      </c>
      <c r="P174" s="161">
        <v>43896</v>
      </c>
      <c r="Q174" s="173">
        <v>1.1819999999999999</v>
      </c>
      <c r="R174" s="161">
        <v>43896</v>
      </c>
      <c r="S174" s="173">
        <v>1.37</v>
      </c>
      <c r="T174" s="6"/>
      <c r="U174" s="257"/>
      <c r="W174" s="147"/>
      <c r="X174" s="147"/>
      <c r="Y174" s="147"/>
      <c r="Z174" s="147"/>
      <c r="AA174" s="147"/>
      <c r="AB174" s="147"/>
      <c r="AC174" s="147"/>
      <c r="AD174" s="147"/>
      <c r="AE174" s="147"/>
      <c r="AF174" s="147"/>
      <c r="AG174" s="147"/>
      <c r="AH174" s="147"/>
      <c r="AI174" s="147"/>
    </row>
    <row r="175" spans="2:35" s="53" customFormat="1" x14ac:dyDescent="0.3">
      <c r="B175" s="6">
        <v>43909</v>
      </c>
      <c r="C175" s="32">
        <v>1255.04</v>
      </c>
      <c r="D175" s="6">
        <v>43900</v>
      </c>
      <c r="E175" s="175">
        <v>65150</v>
      </c>
      <c r="F175" s="6">
        <v>43892</v>
      </c>
      <c r="G175" s="166">
        <v>5640</v>
      </c>
      <c r="H175" s="161">
        <v>43899</v>
      </c>
      <c r="I175" s="170">
        <v>0.31</v>
      </c>
      <c r="J175" s="161">
        <v>43899</v>
      </c>
      <c r="K175" s="170">
        <v>0.46</v>
      </c>
      <c r="L175" s="161">
        <v>43899</v>
      </c>
      <c r="M175" s="170">
        <v>0.54</v>
      </c>
      <c r="N175" s="161">
        <v>43899</v>
      </c>
      <c r="O175" s="173">
        <v>1.038</v>
      </c>
      <c r="P175" s="161">
        <v>43899</v>
      </c>
      <c r="Q175" s="173">
        <v>1.127</v>
      </c>
      <c r="R175" s="161">
        <v>43899</v>
      </c>
      <c r="S175" s="173">
        <v>1.286</v>
      </c>
      <c r="T175" s="6"/>
      <c r="U175" s="257"/>
      <c r="W175" s="147"/>
      <c r="X175" s="147"/>
      <c r="Y175" s="147"/>
      <c r="Z175" s="147"/>
      <c r="AA175" s="147"/>
      <c r="AB175" s="147"/>
      <c r="AC175" s="147"/>
      <c r="AD175" s="147"/>
      <c r="AE175" s="147"/>
      <c r="AF175" s="147"/>
      <c r="AG175" s="147"/>
      <c r="AH175" s="147"/>
      <c r="AI175" s="147"/>
    </row>
    <row r="176" spans="2:35" s="53" customFormat="1" x14ac:dyDescent="0.3">
      <c r="B176" s="6">
        <v>43910</v>
      </c>
      <c r="C176" s="32">
        <v>1245.43</v>
      </c>
      <c r="D176" s="6">
        <v>43901</v>
      </c>
      <c r="E176" s="175">
        <v>63260</v>
      </c>
      <c r="F176" s="6">
        <v>43893</v>
      </c>
      <c r="G176" s="166">
        <v>5668</v>
      </c>
      <c r="H176" s="161">
        <v>43900</v>
      </c>
      <c r="I176" s="170">
        <v>0.43</v>
      </c>
      <c r="J176" s="161">
        <v>43900</v>
      </c>
      <c r="K176" s="170">
        <v>0.63</v>
      </c>
      <c r="L176" s="161">
        <v>43900</v>
      </c>
      <c r="M176" s="170">
        <v>0.76</v>
      </c>
      <c r="N176" s="161">
        <v>43900</v>
      </c>
      <c r="O176" s="173">
        <v>1.0820000000000001</v>
      </c>
      <c r="P176" s="161">
        <v>43900</v>
      </c>
      <c r="Q176" s="173">
        <v>1.1830000000000001</v>
      </c>
      <c r="R176" s="161">
        <v>43900</v>
      </c>
      <c r="S176" s="173">
        <v>1.355</v>
      </c>
      <c r="T176" s="6"/>
      <c r="U176" s="257"/>
    </row>
    <row r="177" spans="2:21" s="53" customFormat="1" x14ac:dyDescent="0.3">
      <c r="B177" s="6">
        <v>43911</v>
      </c>
      <c r="C177" s="32">
        <v>1254.95</v>
      </c>
      <c r="D177" s="6">
        <v>43902</v>
      </c>
      <c r="E177" s="175">
        <v>63790</v>
      </c>
      <c r="F177" s="6">
        <v>43894</v>
      </c>
      <c r="G177" s="166">
        <v>5694.5</v>
      </c>
      <c r="H177" s="161">
        <v>43901</v>
      </c>
      <c r="I177" s="170">
        <v>0.4</v>
      </c>
      <c r="J177" s="161">
        <v>43901</v>
      </c>
      <c r="K177" s="170">
        <v>0.66</v>
      </c>
      <c r="L177" s="161">
        <v>43901</v>
      </c>
      <c r="M177" s="170">
        <v>0.82</v>
      </c>
      <c r="N177" s="161">
        <v>43901</v>
      </c>
      <c r="O177" s="173">
        <v>1.0860000000000001</v>
      </c>
      <c r="P177" s="161">
        <v>43901</v>
      </c>
      <c r="Q177" s="173">
        <v>1.194</v>
      </c>
      <c r="R177" s="161">
        <v>43901</v>
      </c>
      <c r="S177" s="173">
        <v>1.369</v>
      </c>
      <c r="T177" s="6"/>
      <c r="U177" s="257"/>
    </row>
    <row r="178" spans="2:21" s="53" customFormat="1" x14ac:dyDescent="0.3">
      <c r="B178" s="6">
        <v>43913</v>
      </c>
      <c r="C178" s="32">
        <v>1256.7</v>
      </c>
      <c r="D178" s="6">
        <v>43903</v>
      </c>
      <c r="E178" s="175">
        <v>61350</v>
      </c>
      <c r="F178" s="6">
        <v>43895</v>
      </c>
      <c r="G178" s="166">
        <v>5667.5</v>
      </c>
      <c r="H178" s="161">
        <v>43902</v>
      </c>
      <c r="I178" s="170">
        <v>0.39</v>
      </c>
      <c r="J178" s="161">
        <v>43902</v>
      </c>
      <c r="K178" s="170">
        <v>0.66</v>
      </c>
      <c r="L178" s="161">
        <v>43902</v>
      </c>
      <c r="M178" s="170">
        <v>0.88</v>
      </c>
      <c r="N178" s="161">
        <v>43902</v>
      </c>
      <c r="O178" s="173">
        <v>1.0620000000000001</v>
      </c>
      <c r="P178" s="161">
        <v>43902</v>
      </c>
      <c r="Q178" s="173">
        <v>1.1870000000000001</v>
      </c>
      <c r="R178" s="161">
        <v>43902</v>
      </c>
      <c r="S178" s="173">
        <v>1.387</v>
      </c>
      <c r="T178" s="6"/>
      <c r="U178" s="257"/>
    </row>
    <row r="179" spans="2:21" s="53" customFormat="1" x14ac:dyDescent="0.3">
      <c r="B179" s="6">
        <v>43914</v>
      </c>
      <c r="C179" s="32">
        <v>1240.02</v>
      </c>
      <c r="D179" s="6">
        <v>43906</v>
      </c>
      <c r="E179" s="175">
        <v>62080</v>
      </c>
      <c r="F179" s="6">
        <v>43896</v>
      </c>
      <c r="G179" s="166">
        <v>5624</v>
      </c>
      <c r="H179" s="161">
        <v>43903</v>
      </c>
      <c r="I179" s="170">
        <v>0.38</v>
      </c>
      <c r="J179" s="161">
        <v>43903</v>
      </c>
      <c r="K179" s="170">
        <v>0.7</v>
      </c>
      <c r="L179" s="161">
        <v>43903</v>
      </c>
      <c r="M179" s="170">
        <v>0.94</v>
      </c>
      <c r="N179" s="161">
        <v>43903</v>
      </c>
      <c r="O179" s="173">
        <v>1.149</v>
      </c>
      <c r="P179" s="161">
        <v>43903</v>
      </c>
      <c r="Q179" s="173">
        <v>1.3140000000000001</v>
      </c>
      <c r="R179" s="161">
        <v>43903</v>
      </c>
      <c r="S179" s="173">
        <v>1.57</v>
      </c>
      <c r="T179" s="6"/>
      <c r="U179" s="257"/>
    </row>
    <row r="180" spans="2:21" s="53" customFormat="1" x14ac:dyDescent="0.3">
      <c r="B180" s="6">
        <v>43915</v>
      </c>
      <c r="C180" s="32">
        <v>1230.5</v>
      </c>
      <c r="D180" s="6">
        <v>43907</v>
      </c>
      <c r="E180" s="175">
        <v>59900</v>
      </c>
      <c r="F180" s="6">
        <v>43899</v>
      </c>
      <c r="G180" s="166">
        <v>5483</v>
      </c>
      <c r="H180" s="161">
        <v>43906</v>
      </c>
      <c r="I180" s="170">
        <v>0.28999999999999998</v>
      </c>
      <c r="J180" s="161">
        <v>43906</v>
      </c>
      <c r="K180" s="170">
        <v>0.49</v>
      </c>
      <c r="L180" s="161">
        <v>43906</v>
      </c>
      <c r="M180" s="170">
        <v>0.73</v>
      </c>
      <c r="N180" s="161">
        <v>43906</v>
      </c>
      <c r="O180" s="173">
        <v>1.099</v>
      </c>
      <c r="P180" s="161">
        <v>43906</v>
      </c>
      <c r="Q180" s="173">
        <v>1.268</v>
      </c>
      <c r="R180" s="161">
        <v>43906</v>
      </c>
      <c r="S180" s="173">
        <v>1.524</v>
      </c>
      <c r="T180" s="6"/>
      <c r="U180" s="257"/>
    </row>
    <row r="181" spans="2:21" s="53" customFormat="1" x14ac:dyDescent="0.3">
      <c r="B181" s="6">
        <v>43916</v>
      </c>
      <c r="C181" s="32">
        <v>1219.8800000000001</v>
      </c>
      <c r="D181" s="6">
        <v>43908</v>
      </c>
      <c r="E181" s="175">
        <v>61000</v>
      </c>
      <c r="F181" s="6">
        <v>43900</v>
      </c>
      <c r="G181" s="166">
        <v>5598</v>
      </c>
      <c r="H181" s="161">
        <v>43907</v>
      </c>
      <c r="I181" s="170">
        <v>0.3</v>
      </c>
      <c r="J181" s="161">
        <v>43907</v>
      </c>
      <c r="K181" s="170">
        <v>0.66</v>
      </c>
      <c r="L181" s="161">
        <v>43907</v>
      </c>
      <c r="M181" s="170">
        <v>1.02</v>
      </c>
      <c r="N181" s="161">
        <v>43907</v>
      </c>
      <c r="O181" s="173">
        <v>1.03</v>
      </c>
      <c r="P181" s="161">
        <v>43907</v>
      </c>
      <c r="Q181" s="173">
        <v>1.196</v>
      </c>
      <c r="R181" s="161">
        <v>43907</v>
      </c>
      <c r="S181" s="173">
        <v>1.4410000000000001</v>
      </c>
      <c r="T181" s="6"/>
      <c r="U181" s="257"/>
    </row>
    <row r="182" spans="2:21" s="53" customFormat="1" x14ac:dyDescent="0.3">
      <c r="B182" s="6">
        <v>43917</v>
      </c>
      <c r="C182" s="32">
        <v>1224.22</v>
      </c>
      <c r="D182" s="6">
        <v>43909</v>
      </c>
      <c r="E182" s="175">
        <v>60420</v>
      </c>
      <c r="F182" s="6">
        <v>43901</v>
      </c>
      <c r="G182" s="166">
        <v>5552</v>
      </c>
      <c r="H182" s="161">
        <v>43908</v>
      </c>
      <c r="I182" s="170">
        <v>0.21</v>
      </c>
      <c r="J182" s="161">
        <v>43908</v>
      </c>
      <c r="K182" s="170">
        <v>0.79</v>
      </c>
      <c r="L182" s="161">
        <v>43908</v>
      </c>
      <c r="M182" s="170">
        <v>1.18</v>
      </c>
      <c r="N182" s="161">
        <v>43908</v>
      </c>
      <c r="O182" s="173">
        <v>1.05</v>
      </c>
      <c r="P182" s="161">
        <v>43908</v>
      </c>
      <c r="Q182" s="173">
        <v>1.256</v>
      </c>
      <c r="R182" s="161">
        <v>43908</v>
      </c>
      <c r="S182" s="173">
        <v>1.502</v>
      </c>
      <c r="T182" s="6"/>
      <c r="U182" s="257"/>
    </row>
    <row r="183" spans="2:21" s="53" customFormat="1" x14ac:dyDescent="0.3">
      <c r="B183" s="6">
        <v>43918</v>
      </c>
      <c r="C183" s="32">
        <v>1212.74</v>
      </c>
      <c r="D183" s="6">
        <v>43910</v>
      </c>
      <c r="E183" s="175">
        <v>59420</v>
      </c>
      <c r="F183" s="6">
        <v>43902</v>
      </c>
      <c r="G183" s="166">
        <v>5386.5</v>
      </c>
      <c r="H183" s="161">
        <v>43909</v>
      </c>
      <c r="I183" s="170">
        <v>0.2</v>
      </c>
      <c r="J183" s="161">
        <v>43909</v>
      </c>
      <c r="K183" s="170">
        <v>0.66</v>
      </c>
      <c r="L183" s="161">
        <v>43909</v>
      </c>
      <c r="M183" s="170">
        <v>1.1200000000000001</v>
      </c>
      <c r="N183" s="161">
        <v>43909</v>
      </c>
      <c r="O183" s="173">
        <v>1.1930000000000001</v>
      </c>
      <c r="P183" s="161">
        <v>43909</v>
      </c>
      <c r="Q183" s="173">
        <v>1.4339999999999999</v>
      </c>
      <c r="R183" s="161">
        <v>43909</v>
      </c>
      <c r="S183" s="173">
        <v>1.657</v>
      </c>
      <c r="T183" s="6"/>
      <c r="U183" s="257"/>
    </row>
    <row r="184" spans="2:21" s="53" customFormat="1" x14ac:dyDescent="0.3">
      <c r="B184" s="6">
        <v>43920</v>
      </c>
      <c r="C184" s="32">
        <v>1224.8399999999999</v>
      </c>
      <c r="D184" s="6">
        <v>43913</v>
      </c>
      <c r="E184" s="175">
        <v>60100</v>
      </c>
      <c r="F184" s="6">
        <v>43903</v>
      </c>
      <c r="G184" s="166">
        <v>5530.5</v>
      </c>
      <c r="H184" s="161">
        <v>43910</v>
      </c>
      <c r="I184" s="170">
        <v>0.15</v>
      </c>
      <c r="J184" s="161">
        <v>43910</v>
      </c>
      <c r="K184" s="170">
        <v>0.52</v>
      </c>
      <c r="L184" s="161">
        <v>43910</v>
      </c>
      <c r="M184" s="170">
        <v>0.92</v>
      </c>
      <c r="N184" s="161">
        <v>43910</v>
      </c>
      <c r="O184" s="173">
        <v>1.107</v>
      </c>
      <c r="P184" s="161">
        <v>43910</v>
      </c>
      <c r="Q184" s="173">
        <v>1.3879999999999999</v>
      </c>
      <c r="R184" s="161">
        <v>43910</v>
      </c>
      <c r="S184" s="173">
        <v>1.611</v>
      </c>
      <c r="T184" s="6"/>
      <c r="U184" s="257"/>
    </row>
    <row r="185" spans="2:21" s="53" customFormat="1" x14ac:dyDescent="0.3">
      <c r="B185" s="6">
        <v>43921</v>
      </c>
      <c r="C185" s="32">
        <v>1219.03</v>
      </c>
      <c r="D185" s="6">
        <v>43914</v>
      </c>
      <c r="E185" s="175">
        <v>63990</v>
      </c>
      <c r="F185" s="6">
        <v>43906</v>
      </c>
      <c r="G185" s="166">
        <v>5211</v>
      </c>
      <c r="H185" s="161">
        <v>43913</v>
      </c>
      <c r="I185" s="170">
        <v>0.17</v>
      </c>
      <c r="J185" s="161">
        <v>43913</v>
      </c>
      <c r="K185" s="170">
        <v>0.38</v>
      </c>
      <c r="L185" s="161">
        <v>43913</v>
      </c>
      <c r="M185" s="170">
        <v>0.76</v>
      </c>
      <c r="N185" s="161">
        <v>43913</v>
      </c>
      <c r="O185" s="173">
        <v>1.153</v>
      </c>
      <c r="P185" s="161">
        <v>43913</v>
      </c>
      <c r="Q185" s="173">
        <v>1.462</v>
      </c>
      <c r="R185" s="161">
        <v>43913</v>
      </c>
      <c r="S185" s="173">
        <v>1.718</v>
      </c>
      <c r="T185" s="6"/>
      <c r="U185" s="257"/>
    </row>
    <row r="186" spans="2:21" s="53" customFormat="1" x14ac:dyDescent="0.3">
      <c r="B186" s="6">
        <v>43922</v>
      </c>
      <c r="C186" s="32">
        <v>1231.57</v>
      </c>
      <c r="D186" s="6">
        <v>43915</v>
      </c>
      <c r="E186" s="175">
        <v>65300</v>
      </c>
      <c r="F186" s="6">
        <v>43907</v>
      </c>
      <c r="G186" s="166">
        <v>5205</v>
      </c>
      <c r="H186" s="161">
        <v>43914</v>
      </c>
      <c r="I186" s="170">
        <v>0.25</v>
      </c>
      <c r="J186" s="161">
        <v>43914</v>
      </c>
      <c r="K186" s="170">
        <v>0.52</v>
      </c>
      <c r="L186" s="161">
        <v>43914</v>
      </c>
      <c r="M186" s="170">
        <v>0.84</v>
      </c>
      <c r="N186" s="161">
        <v>43914</v>
      </c>
      <c r="O186" s="173">
        <v>1.127</v>
      </c>
      <c r="P186" s="161">
        <v>43914</v>
      </c>
      <c r="Q186" s="173">
        <v>1.43</v>
      </c>
      <c r="R186" s="161">
        <v>43914</v>
      </c>
      <c r="S186" s="173">
        <v>1.708</v>
      </c>
      <c r="T186" s="6"/>
      <c r="U186" s="257"/>
    </row>
    <row r="187" spans="2:21" s="53" customFormat="1" x14ac:dyDescent="0.3">
      <c r="B187" s="6">
        <v>43923</v>
      </c>
      <c r="C187" s="32">
        <v>1228.76</v>
      </c>
      <c r="D187" s="6">
        <v>43916</v>
      </c>
      <c r="E187" s="175">
        <v>64330</v>
      </c>
      <c r="F187" s="6">
        <v>43908</v>
      </c>
      <c r="G187" s="166">
        <v>4860.5</v>
      </c>
      <c r="H187" s="161">
        <v>43915</v>
      </c>
      <c r="I187" s="170">
        <v>0.19</v>
      </c>
      <c r="J187" s="161">
        <v>43915</v>
      </c>
      <c r="K187" s="170">
        <v>0.56000000000000005</v>
      </c>
      <c r="L187" s="161">
        <v>43915</v>
      </c>
      <c r="M187" s="170">
        <v>0.88</v>
      </c>
      <c r="N187" s="161">
        <v>43915</v>
      </c>
      <c r="O187" s="173">
        <v>1.131</v>
      </c>
      <c r="P187" s="161">
        <v>43915</v>
      </c>
      <c r="Q187" s="173">
        <v>1.4079999999999999</v>
      </c>
      <c r="R187" s="161">
        <v>43915</v>
      </c>
      <c r="S187" s="173">
        <v>1.647</v>
      </c>
      <c r="T187" s="6"/>
      <c r="U187" s="257"/>
    </row>
    <row r="188" spans="2:21" s="53" customFormat="1" x14ac:dyDescent="0.3">
      <c r="B188" s="6">
        <v>43924</v>
      </c>
      <c r="C188" s="32">
        <v>1238.25</v>
      </c>
      <c r="D188" s="6">
        <v>43917</v>
      </c>
      <c r="E188" s="175">
        <v>63930</v>
      </c>
      <c r="F188" s="6">
        <v>43909</v>
      </c>
      <c r="G188" s="166">
        <v>4685</v>
      </c>
      <c r="H188" s="161">
        <v>43916</v>
      </c>
      <c r="I188" s="170">
        <v>0.13</v>
      </c>
      <c r="J188" s="161">
        <v>43916</v>
      </c>
      <c r="K188" s="170">
        <v>0.51</v>
      </c>
      <c r="L188" s="161">
        <v>43916</v>
      </c>
      <c r="M188" s="170">
        <v>0.83</v>
      </c>
      <c r="N188" s="161">
        <v>43916</v>
      </c>
      <c r="O188" s="173">
        <v>1.0669999999999999</v>
      </c>
      <c r="P188" s="161">
        <v>43916</v>
      </c>
      <c r="Q188" s="173">
        <v>1.2849999999999999</v>
      </c>
      <c r="R188" s="161">
        <v>43916</v>
      </c>
      <c r="S188" s="173">
        <v>1.502</v>
      </c>
      <c r="T188" s="6"/>
      <c r="U188" s="257"/>
    </row>
    <row r="189" spans="2:21" s="53" customFormat="1" x14ac:dyDescent="0.3">
      <c r="B189" s="6">
        <v>43925</v>
      </c>
      <c r="C189" s="32">
        <v>1236.8</v>
      </c>
      <c r="D189" s="6">
        <v>43920</v>
      </c>
      <c r="E189" s="175">
        <v>64100</v>
      </c>
      <c r="F189" s="6">
        <v>43910</v>
      </c>
      <c r="G189" s="166">
        <v>4855</v>
      </c>
      <c r="H189" s="161">
        <v>43917</v>
      </c>
      <c r="I189" s="170">
        <v>0.11</v>
      </c>
      <c r="J189" s="161">
        <v>43917</v>
      </c>
      <c r="K189" s="170">
        <v>0.41</v>
      </c>
      <c r="L189" s="161">
        <v>43917</v>
      </c>
      <c r="M189" s="170">
        <v>0.72</v>
      </c>
      <c r="N189" s="161">
        <v>43917</v>
      </c>
      <c r="O189" s="173">
        <v>1.06</v>
      </c>
      <c r="P189" s="161">
        <v>43917</v>
      </c>
      <c r="Q189" s="173">
        <v>1.266</v>
      </c>
      <c r="R189" s="161">
        <v>43917</v>
      </c>
      <c r="S189" s="173">
        <v>1.532</v>
      </c>
      <c r="T189" s="6"/>
      <c r="U189" s="257"/>
    </row>
    <row r="190" spans="2:21" s="53" customFormat="1" x14ac:dyDescent="0.3">
      <c r="B190" s="6">
        <v>43927</v>
      </c>
      <c r="C190" s="32">
        <v>1227.6300000000001</v>
      </c>
      <c r="D190" s="6">
        <v>43921</v>
      </c>
      <c r="E190" s="175">
        <v>64100</v>
      </c>
      <c r="F190" s="6">
        <v>43913</v>
      </c>
      <c r="G190" s="166">
        <v>4617.5</v>
      </c>
      <c r="H190" s="161">
        <v>43920</v>
      </c>
      <c r="I190" s="170">
        <v>0.14000000000000001</v>
      </c>
      <c r="J190" s="161">
        <v>43920</v>
      </c>
      <c r="K190" s="170">
        <v>0.39</v>
      </c>
      <c r="L190" s="161">
        <v>43920</v>
      </c>
      <c r="M190" s="170">
        <v>0.7</v>
      </c>
      <c r="N190" s="161">
        <v>43920</v>
      </c>
      <c r="O190" s="173">
        <v>1.0980000000000001</v>
      </c>
      <c r="P190" s="161">
        <v>43920</v>
      </c>
      <c r="Q190" s="173">
        <v>1.3160000000000001</v>
      </c>
      <c r="R190" s="161">
        <v>43920</v>
      </c>
      <c r="S190" s="173">
        <v>1.5620000000000001</v>
      </c>
      <c r="T190" s="6"/>
      <c r="U190" s="257"/>
    </row>
    <row r="191" spans="2:21" s="53" customFormat="1" x14ac:dyDescent="0.3">
      <c r="B191" s="6">
        <v>43928</v>
      </c>
      <c r="C191" s="32">
        <v>1213.03</v>
      </c>
      <c r="D191" s="6">
        <v>43922</v>
      </c>
      <c r="E191" s="175">
        <v>62880</v>
      </c>
      <c r="F191" s="6">
        <v>43914</v>
      </c>
      <c r="G191" s="166">
        <v>4789.5</v>
      </c>
      <c r="H191" s="161">
        <v>43921</v>
      </c>
      <c r="I191" s="170">
        <v>0.17</v>
      </c>
      <c r="J191" s="161">
        <v>43921</v>
      </c>
      <c r="K191" s="170">
        <v>0.37</v>
      </c>
      <c r="L191" s="161">
        <v>43921</v>
      </c>
      <c r="M191" s="170">
        <v>0.7</v>
      </c>
      <c r="N191" s="161">
        <v>43921</v>
      </c>
      <c r="O191" s="173">
        <v>1.07</v>
      </c>
      <c r="P191" s="161">
        <v>43921</v>
      </c>
      <c r="Q191" s="173">
        <v>1.296</v>
      </c>
      <c r="R191" s="161">
        <v>43921</v>
      </c>
      <c r="S191" s="173">
        <v>1.5509999999999999</v>
      </c>
      <c r="T191" s="6"/>
      <c r="U191" s="257"/>
    </row>
    <row r="192" spans="2:21" s="53" customFormat="1" x14ac:dyDescent="0.3">
      <c r="B192" s="6">
        <v>43929</v>
      </c>
      <c r="C192" s="32">
        <v>1218.3</v>
      </c>
      <c r="D192" s="6">
        <v>43923</v>
      </c>
      <c r="E192" s="175">
        <v>63500</v>
      </c>
      <c r="F192" s="6">
        <v>43915</v>
      </c>
      <c r="G192" s="166">
        <v>4754</v>
      </c>
      <c r="H192" s="161">
        <v>43922</v>
      </c>
      <c r="I192" s="170">
        <v>0.16</v>
      </c>
      <c r="J192" s="161">
        <v>43922</v>
      </c>
      <c r="K192" s="170">
        <v>0.37</v>
      </c>
      <c r="L192" s="161">
        <v>43922</v>
      </c>
      <c r="M192" s="170">
        <v>0.62</v>
      </c>
      <c r="N192" s="161">
        <v>43922</v>
      </c>
      <c r="O192" s="173">
        <v>1.0920000000000001</v>
      </c>
      <c r="P192" s="161">
        <v>43922</v>
      </c>
      <c r="Q192" s="173">
        <v>1.3260000000000001</v>
      </c>
      <c r="R192" s="161">
        <v>43922</v>
      </c>
      <c r="S192" s="173">
        <v>1.5449999999999999</v>
      </c>
      <c r="T192" s="6"/>
      <c r="U192" s="257"/>
    </row>
    <row r="193" spans="2:21" s="53" customFormat="1" x14ac:dyDescent="0.3">
      <c r="B193" s="6">
        <v>43930</v>
      </c>
      <c r="C193" s="32">
        <v>1209.47</v>
      </c>
      <c r="D193" s="6">
        <v>43924</v>
      </c>
      <c r="E193" s="175">
        <v>63500</v>
      </c>
      <c r="F193" s="6">
        <v>43916</v>
      </c>
      <c r="G193" s="166">
        <v>4775.5</v>
      </c>
      <c r="H193" s="161">
        <v>43923</v>
      </c>
      <c r="I193" s="170">
        <v>0.14000000000000001</v>
      </c>
      <c r="J193" s="161">
        <v>43923</v>
      </c>
      <c r="K193" s="170">
        <v>0.39</v>
      </c>
      <c r="L193" s="161">
        <v>43923</v>
      </c>
      <c r="M193" s="170">
        <v>0.63</v>
      </c>
      <c r="N193" s="161">
        <v>43923</v>
      </c>
      <c r="O193" s="173">
        <v>1.0589999999999999</v>
      </c>
      <c r="P193" s="161">
        <v>43923</v>
      </c>
      <c r="Q193" s="173">
        <v>1.3029999999999999</v>
      </c>
      <c r="R193" s="161">
        <v>43923</v>
      </c>
      <c r="S193" s="173">
        <v>1.518</v>
      </c>
      <c r="T193" s="6"/>
      <c r="U193" s="257"/>
    </row>
    <row r="194" spans="2:21" s="53" customFormat="1" x14ac:dyDescent="0.3">
      <c r="B194" s="6">
        <v>43931</v>
      </c>
      <c r="C194" s="32">
        <v>1211.0999999999999</v>
      </c>
      <c r="D194" s="6">
        <v>43927</v>
      </c>
      <c r="E194" s="175">
        <v>63910</v>
      </c>
      <c r="F194" s="6">
        <v>43917</v>
      </c>
      <c r="G194" s="166">
        <v>4774</v>
      </c>
      <c r="H194" s="161">
        <v>43924</v>
      </c>
      <c r="I194" s="170">
        <v>0.15</v>
      </c>
      <c r="J194" s="161">
        <v>43924</v>
      </c>
      <c r="K194" s="170">
        <v>0.39</v>
      </c>
      <c r="L194" s="161">
        <v>43924</v>
      </c>
      <c r="M194" s="170">
        <v>0.62</v>
      </c>
      <c r="N194" s="161">
        <v>43924</v>
      </c>
      <c r="O194" s="173">
        <v>1.0660000000000001</v>
      </c>
      <c r="P194" s="161">
        <v>43924</v>
      </c>
      <c r="Q194" s="173">
        <v>1.329</v>
      </c>
      <c r="R194" s="161">
        <v>43924</v>
      </c>
      <c r="S194" s="173">
        <v>1.548</v>
      </c>
      <c r="T194" s="6"/>
      <c r="U194" s="257"/>
    </row>
    <row r="195" spans="2:21" s="53" customFormat="1" x14ac:dyDescent="0.3">
      <c r="B195" s="6">
        <v>43932</v>
      </c>
      <c r="C195" s="32">
        <v>1212.1400000000001</v>
      </c>
      <c r="D195" s="6">
        <v>43928</v>
      </c>
      <c r="E195" s="175">
        <v>65000</v>
      </c>
      <c r="F195" s="6">
        <v>43920</v>
      </c>
      <c r="G195" s="166">
        <v>4763</v>
      </c>
      <c r="H195" s="161">
        <v>43927</v>
      </c>
      <c r="I195" s="170">
        <v>0.2</v>
      </c>
      <c r="J195" s="161">
        <v>43927</v>
      </c>
      <c r="K195" s="170">
        <v>0.44</v>
      </c>
      <c r="L195" s="161">
        <v>43927</v>
      </c>
      <c r="M195" s="170">
        <v>0.67</v>
      </c>
      <c r="N195" s="161">
        <v>43927</v>
      </c>
      <c r="O195" s="173">
        <v>1.052</v>
      </c>
      <c r="P195" s="161">
        <v>43927</v>
      </c>
      <c r="Q195" s="173">
        <v>1.302</v>
      </c>
      <c r="R195" s="161">
        <v>43927</v>
      </c>
      <c r="S195" s="173">
        <v>1.5429999999999999</v>
      </c>
      <c r="T195" s="6"/>
      <c r="U195" s="257"/>
    </row>
    <row r="196" spans="2:21" s="53" customFormat="1" x14ac:dyDescent="0.3">
      <c r="B196" s="6">
        <v>43934</v>
      </c>
      <c r="C196" s="32">
        <v>1218.4100000000001</v>
      </c>
      <c r="D196" s="6">
        <v>43929</v>
      </c>
      <c r="E196" s="175">
        <v>64500</v>
      </c>
      <c r="F196" s="6">
        <v>43921</v>
      </c>
      <c r="G196" s="166">
        <v>4797</v>
      </c>
      <c r="H196" s="161">
        <v>43928</v>
      </c>
      <c r="I196" s="170">
        <v>0.2</v>
      </c>
      <c r="J196" s="161">
        <v>43928</v>
      </c>
      <c r="K196" s="170">
        <v>0.48</v>
      </c>
      <c r="L196" s="161">
        <v>43928</v>
      </c>
      <c r="M196" s="170">
        <v>0.75</v>
      </c>
      <c r="N196" s="161">
        <v>43928</v>
      </c>
      <c r="O196" s="173">
        <v>1.0469999999999999</v>
      </c>
      <c r="P196" s="161">
        <v>43928</v>
      </c>
      <c r="Q196" s="173">
        <v>1.3180000000000001</v>
      </c>
      <c r="R196" s="161">
        <v>43928</v>
      </c>
      <c r="S196" s="173">
        <v>1.58</v>
      </c>
      <c r="T196" s="6"/>
      <c r="U196" s="257"/>
    </row>
    <row r="197" spans="2:21" s="53" customFormat="1" x14ac:dyDescent="0.3">
      <c r="B197" s="6">
        <v>43935</v>
      </c>
      <c r="C197" s="32">
        <v>1213.22</v>
      </c>
      <c r="D197" s="6">
        <v>43930</v>
      </c>
      <c r="E197" s="175">
        <v>64010</v>
      </c>
      <c r="F197" s="6">
        <v>43922</v>
      </c>
      <c r="G197" s="166">
        <v>4772</v>
      </c>
      <c r="H197" s="161">
        <v>43929</v>
      </c>
      <c r="I197" s="170">
        <v>0.23</v>
      </c>
      <c r="J197" s="161">
        <v>43929</v>
      </c>
      <c r="K197" s="170">
        <v>0.47</v>
      </c>
      <c r="L197" s="161">
        <v>43929</v>
      </c>
      <c r="M197" s="170">
        <v>0.77</v>
      </c>
      <c r="N197" s="161">
        <v>43929</v>
      </c>
      <c r="O197" s="173">
        <v>1.024</v>
      </c>
      <c r="P197" s="161">
        <v>43929</v>
      </c>
      <c r="Q197" s="173">
        <v>1.264</v>
      </c>
      <c r="R197" s="161">
        <v>43929</v>
      </c>
      <c r="S197" s="173">
        <v>1.5109999999999999</v>
      </c>
      <c r="T197" s="6"/>
      <c r="U197" s="257"/>
    </row>
    <row r="198" spans="2:21" s="53" customFormat="1" x14ac:dyDescent="0.3">
      <c r="B198" s="6">
        <v>43936</v>
      </c>
      <c r="C198" s="32">
        <v>1223.73</v>
      </c>
      <c r="D198" s="6">
        <v>43931</v>
      </c>
      <c r="E198" s="175">
        <v>65800</v>
      </c>
      <c r="F198" s="6">
        <v>43923</v>
      </c>
      <c r="G198" s="166">
        <v>4821.5</v>
      </c>
      <c r="H198" s="161">
        <v>43930</v>
      </c>
      <c r="I198" s="170">
        <v>0.25</v>
      </c>
      <c r="J198" s="161">
        <v>43930</v>
      </c>
      <c r="K198" s="170">
        <v>0.41</v>
      </c>
      <c r="L198" s="161">
        <v>43930</v>
      </c>
      <c r="M198" s="170">
        <v>0.73</v>
      </c>
      <c r="N198" s="161">
        <v>43930</v>
      </c>
      <c r="O198" s="173">
        <v>0.98599999999999999</v>
      </c>
      <c r="P198" s="161">
        <v>43930</v>
      </c>
      <c r="Q198" s="173">
        <v>1.202</v>
      </c>
      <c r="R198" s="161">
        <v>43930</v>
      </c>
      <c r="S198" s="173">
        <v>1.4379999999999999</v>
      </c>
      <c r="T198" s="6"/>
      <c r="U198" s="257"/>
    </row>
    <row r="199" spans="2:21" s="53" customFormat="1" x14ac:dyDescent="0.3">
      <c r="B199" s="6">
        <v>43937</v>
      </c>
      <c r="C199" s="32">
        <v>1225.8900000000001</v>
      </c>
      <c r="D199" s="6">
        <v>43934</v>
      </c>
      <c r="E199" s="175">
        <v>66150</v>
      </c>
      <c r="F199" s="6">
        <v>43924</v>
      </c>
      <c r="G199" s="166">
        <v>4863.5</v>
      </c>
      <c r="H199" s="161">
        <v>43934</v>
      </c>
      <c r="I199" s="170">
        <v>0.27</v>
      </c>
      <c r="J199" s="161">
        <v>43934</v>
      </c>
      <c r="K199" s="170">
        <v>0.44</v>
      </c>
      <c r="L199" s="161">
        <v>43934</v>
      </c>
      <c r="M199" s="170">
        <v>0.76</v>
      </c>
      <c r="N199" s="161">
        <v>43931</v>
      </c>
      <c r="O199" s="173">
        <v>0.97</v>
      </c>
      <c r="P199" s="161">
        <v>43931</v>
      </c>
      <c r="Q199" s="173">
        <v>1.194</v>
      </c>
      <c r="R199" s="161">
        <v>43931</v>
      </c>
      <c r="S199" s="173">
        <v>1.444</v>
      </c>
      <c r="T199" s="6"/>
      <c r="U199" s="257"/>
    </row>
    <row r="200" spans="2:21" s="53" customFormat="1" x14ac:dyDescent="0.3">
      <c r="B200" s="6">
        <v>43938</v>
      </c>
      <c r="C200" s="32">
        <v>1216.26</v>
      </c>
      <c r="D200" s="6">
        <v>43935</v>
      </c>
      <c r="E200" s="175">
        <v>67740</v>
      </c>
      <c r="F200" s="6">
        <v>43927</v>
      </c>
      <c r="G200" s="166">
        <v>4867</v>
      </c>
      <c r="H200" s="161">
        <v>43935</v>
      </c>
      <c r="I200" s="170">
        <v>0.25</v>
      </c>
      <c r="J200" s="161">
        <v>43935</v>
      </c>
      <c r="K200" s="170">
        <v>0.42</v>
      </c>
      <c r="L200" s="161">
        <v>43935</v>
      </c>
      <c r="M200" s="170">
        <v>0.76</v>
      </c>
      <c r="N200" s="161">
        <v>43934</v>
      </c>
      <c r="O200" s="173">
        <v>0.996</v>
      </c>
      <c r="P200" s="161">
        <v>43934</v>
      </c>
      <c r="Q200" s="173">
        <v>1.2250000000000001</v>
      </c>
      <c r="R200" s="161">
        <v>43934</v>
      </c>
      <c r="S200" s="173">
        <v>1.4690000000000001</v>
      </c>
      <c r="T200" s="6"/>
      <c r="U200" s="257"/>
    </row>
    <row r="201" spans="2:21" s="53" customFormat="1" x14ac:dyDescent="0.3">
      <c r="B201" s="6">
        <v>43941</v>
      </c>
      <c r="C201" s="32">
        <v>1217.51</v>
      </c>
      <c r="D201" s="6">
        <v>43937</v>
      </c>
      <c r="E201" s="175">
        <v>68220</v>
      </c>
      <c r="F201" s="6">
        <v>43928</v>
      </c>
      <c r="G201" s="166">
        <v>5067.5</v>
      </c>
      <c r="H201" s="161">
        <v>43936</v>
      </c>
      <c r="I201" s="170">
        <v>0.19</v>
      </c>
      <c r="J201" s="161">
        <v>43936</v>
      </c>
      <c r="K201" s="170">
        <v>0.34</v>
      </c>
      <c r="L201" s="161">
        <v>43936</v>
      </c>
      <c r="M201" s="170">
        <v>0.63</v>
      </c>
      <c r="N201" s="161">
        <v>43935</v>
      </c>
      <c r="O201" s="173">
        <v>0.996</v>
      </c>
      <c r="P201" s="161">
        <v>43935</v>
      </c>
      <c r="Q201" s="173">
        <v>1.2250000000000001</v>
      </c>
      <c r="R201" s="161">
        <v>43935</v>
      </c>
      <c r="S201" s="173">
        <v>1.464</v>
      </c>
      <c r="T201" s="6"/>
      <c r="U201" s="257"/>
    </row>
    <row r="202" spans="2:21" s="53" customFormat="1" x14ac:dyDescent="0.3">
      <c r="B202" s="6"/>
      <c r="C202" s="32"/>
      <c r="D202" s="6">
        <v>43938</v>
      </c>
      <c r="E202" s="175">
        <v>66500</v>
      </c>
      <c r="F202" s="6">
        <v>43929</v>
      </c>
      <c r="G202" s="166">
        <v>4976</v>
      </c>
      <c r="H202" s="161">
        <v>43937</v>
      </c>
      <c r="I202" s="170">
        <v>0.17</v>
      </c>
      <c r="J202" s="161">
        <v>43937</v>
      </c>
      <c r="K202" s="170">
        <v>0.35</v>
      </c>
      <c r="L202" s="161">
        <v>43937</v>
      </c>
      <c r="M202" s="170">
        <v>0.61</v>
      </c>
      <c r="N202" s="161">
        <v>43937</v>
      </c>
      <c r="O202" s="173">
        <v>0.98199999999999998</v>
      </c>
      <c r="P202" s="161">
        <v>43937</v>
      </c>
      <c r="Q202" s="173">
        <v>1.1839999999999999</v>
      </c>
      <c r="R202" s="161">
        <v>43937</v>
      </c>
      <c r="S202" s="173">
        <v>1.411</v>
      </c>
      <c r="T202" s="6"/>
      <c r="U202" s="257"/>
    </row>
    <row r="203" spans="2:21" s="53" customFormat="1" x14ac:dyDescent="0.3">
      <c r="B203" s="6"/>
      <c r="C203" s="32"/>
      <c r="D203" s="6">
        <v>43941</v>
      </c>
      <c r="E203" s="175">
        <v>66080</v>
      </c>
      <c r="F203" s="6">
        <v>43930</v>
      </c>
      <c r="G203" s="166">
        <v>4963.5</v>
      </c>
      <c r="H203" s="161">
        <v>43938</v>
      </c>
      <c r="I203" s="170">
        <v>0.16</v>
      </c>
      <c r="J203" s="161">
        <v>43938</v>
      </c>
      <c r="K203" s="170">
        <v>0.36</v>
      </c>
      <c r="L203" s="161">
        <v>43938</v>
      </c>
      <c r="M203" s="170">
        <v>0.65</v>
      </c>
      <c r="N203" s="161">
        <v>43938</v>
      </c>
      <c r="O203" s="173">
        <v>1.006</v>
      </c>
      <c r="P203" s="161">
        <v>43938</v>
      </c>
      <c r="Q203" s="173">
        <v>1.2190000000000001</v>
      </c>
      <c r="R203" s="161">
        <v>43938</v>
      </c>
      <c r="S203" s="173">
        <v>1.4379999999999999</v>
      </c>
      <c r="T203" s="6"/>
      <c r="U203" s="257"/>
    </row>
    <row r="204" spans="2:21" s="53" customFormat="1" x14ac:dyDescent="0.3">
      <c r="B204" s="6"/>
      <c r="C204" s="32"/>
      <c r="D204" s="6"/>
      <c r="E204" s="175"/>
      <c r="F204" s="6">
        <v>43935</v>
      </c>
      <c r="G204" s="166">
        <v>5119</v>
      </c>
      <c r="H204" s="161"/>
      <c r="I204" s="170"/>
      <c r="J204" s="161"/>
      <c r="K204" s="170"/>
      <c r="L204" s="161"/>
      <c r="M204" s="170"/>
      <c r="N204" s="161"/>
      <c r="O204" s="173"/>
      <c r="P204" s="161"/>
      <c r="Q204" s="173"/>
      <c r="R204" s="161"/>
      <c r="S204" s="173"/>
      <c r="T204" s="6"/>
      <c r="U204" s="257"/>
    </row>
    <row r="205" spans="2:21" s="53" customFormat="1" x14ac:dyDescent="0.3">
      <c r="B205" s="6"/>
      <c r="C205" s="32"/>
      <c r="D205" s="6"/>
      <c r="E205" s="175"/>
      <c r="F205" s="6">
        <v>43936</v>
      </c>
      <c r="G205" s="166">
        <v>5054.5</v>
      </c>
      <c r="H205" s="161"/>
      <c r="I205" s="170"/>
      <c r="J205" s="161"/>
      <c r="K205" s="170"/>
      <c r="L205" s="161"/>
      <c r="M205" s="170"/>
      <c r="N205" s="161"/>
      <c r="O205" s="173"/>
      <c r="P205" s="161"/>
      <c r="Q205" s="173"/>
      <c r="R205" s="161"/>
      <c r="S205" s="173"/>
      <c r="T205" s="6"/>
      <c r="U205" s="257"/>
    </row>
    <row r="206" spans="2:21" s="53" customFormat="1" x14ac:dyDescent="0.3">
      <c r="B206" s="6"/>
      <c r="C206" s="32"/>
      <c r="D206" s="6"/>
      <c r="E206" s="175"/>
      <c r="F206" s="6"/>
      <c r="G206" s="166"/>
      <c r="H206" s="161"/>
      <c r="I206" s="170"/>
      <c r="J206" s="161"/>
      <c r="K206" s="170"/>
      <c r="L206" s="161"/>
      <c r="M206" s="170"/>
      <c r="N206" s="161"/>
      <c r="O206" s="173"/>
      <c r="P206" s="161"/>
      <c r="Q206" s="173"/>
      <c r="R206" s="161"/>
      <c r="S206" s="173"/>
      <c r="T206" s="6"/>
      <c r="U206" s="257"/>
    </row>
    <row r="207" spans="2:21" s="53" customFormat="1" x14ac:dyDescent="0.3">
      <c r="B207" s="6"/>
      <c r="C207" s="32"/>
      <c r="D207" s="6"/>
      <c r="E207" s="175"/>
      <c r="F207" s="6"/>
      <c r="G207" s="166"/>
      <c r="H207" s="161"/>
      <c r="I207" s="170"/>
      <c r="J207" s="161"/>
      <c r="K207" s="170"/>
      <c r="L207" s="161"/>
      <c r="M207" s="170"/>
      <c r="N207" s="161"/>
      <c r="O207" s="173"/>
      <c r="P207" s="161"/>
      <c r="Q207" s="173"/>
      <c r="R207" s="161"/>
      <c r="S207" s="173"/>
      <c r="T207" s="6"/>
      <c r="U207" s="257"/>
    </row>
    <row r="208" spans="2:21" s="53" customFormat="1" x14ac:dyDescent="0.3">
      <c r="B208" s="6"/>
      <c r="C208" s="32"/>
      <c r="D208" s="6"/>
      <c r="E208" s="175"/>
      <c r="F208" s="6"/>
      <c r="G208" s="166"/>
      <c r="H208" s="161"/>
      <c r="I208" s="170"/>
      <c r="J208" s="161"/>
      <c r="K208" s="170"/>
      <c r="L208" s="161"/>
      <c r="M208" s="170"/>
      <c r="N208" s="161"/>
      <c r="O208" s="173"/>
      <c r="P208" s="161"/>
      <c r="Q208" s="173"/>
      <c r="R208" s="161"/>
      <c r="S208" s="173"/>
      <c r="T208" s="6"/>
      <c r="U208" s="257"/>
    </row>
    <row r="209" spans="2:32" ht="17.25" thickBot="1" x14ac:dyDescent="0.35">
      <c r="B209" s="61"/>
      <c r="C209" s="62"/>
      <c r="D209" s="75"/>
      <c r="E209" s="68"/>
      <c r="F209" s="76"/>
      <c r="G209" s="69"/>
      <c r="H209" s="69"/>
      <c r="I209" s="69"/>
      <c r="J209" s="69"/>
      <c r="K209" s="69"/>
      <c r="L209" s="69"/>
      <c r="M209" s="69"/>
      <c r="N209" s="78"/>
      <c r="O209" s="78"/>
      <c r="P209" s="78"/>
      <c r="Q209" s="78"/>
      <c r="R209" s="78"/>
      <c r="S209" s="70"/>
      <c r="T209" s="78"/>
      <c r="U209" s="163"/>
    </row>
    <row r="210" spans="2:32" ht="17.25" thickTop="1" x14ac:dyDescent="0.3">
      <c r="B210" s="84" t="s">
        <v>56</v>
      </c>
      <c r="C210" s="93">
        <f>INDEX(C9:C208,COUNTA(C9:C208),1)</f>
        <v>1217.51</v>
      </c>
      <c r="D210" s="84" t="s">
        <v>56</v>
      </c>
      <c r="E210" s="41">
        <f>INDEX(E9:E208,COUNTA(E9:E208),1)</f>
        <v>66080</v>
      </c>
      <c r="F210" s="84" t="s">
        <v>56</v>
      </c>
      <c r="G210" s="41">
        <f>INDEX(G9:G208,COUNTA(G9:G208),1)</f>
        <v>5054.5</v>
      </c>
      <c r="H210" s="84" t="s">
        <v>56</v>
      </c>
      <c r="I210" s="41">
        <f>INDEX(I9:I208,COUNTA(I9:I208),1)</f>
        <v>0.16</v>
      </c>
      <c r="J210" s="84" t="s">
        <v>56</v>
      </c>
      <c r="K210" s="41">
        <f>INDEX(K9:K208,COUNTA(K9:K208),1)</f>
        <v>0.36</v>
      </c>
      <c r="L210" s="84" t="s">
        <v>56</v>
      </c>
      <c r="M210" s="41">
        <f>INDEX(M9:M208,COUNTA(M9:M208),1)</f>
        <v>0.65</v>
      </c>
      <c r="N210" s="84" t="s">
        <v>56</v>
      </c>
      <c r="O210" s="41">
        <f>INDEX(O9:O208,COUNTA(O9:O208),1)</f>
        <v>1.006</v>
      </c>
      <c r="P210" s="84" t="s">
        <v>56</v>
      </c>
      <c r="Q210" s="41">
        <f>INDEX(Q9:Q208,COUNTA(Q9:Q208),1)</f>
        <v>1.2190000000000001</v>
      </c>
      <c r="R210" s="84" t="s">
        <v>56</v>
      </c>
      <c r="S210" s="41">
        <f>INDEX(S9:S208,COUNTA(S9:S208),1)</f>
        <v>1.4379999999999999</v>
      </c>
      <c r="T210" s="84" t="s">
        <v>56</v>
      </c>
      <c r="U210" s="164" t="e">
        <f>INDEX(U9:U208,COUNTA(U9:U208),1)</f>
        <v>#VALUE!</v>
      </c>
      <c r="V210" s="53"/>
      <c r="W210" s="53"/>
      <c r="X210" s="53"/>
      <c r="Y210" s="53"/>
      <c r="Z210" s="53"/>
      <c r="AA210" s="53"/>
      <c r="AB210" s="53"/>
      <c r="AC210" s="53"/>
    </row>
    <row r="211" spans="2:32" x14ac:dyDescent="0.3">
      <c r="B211" s="92" t="s">
        <v>62</v>
      </c>
      <c r="C211" s="95">
        <f>INDEX(C10:C209,COUNTA(C10:C209)-1,1)</f>
        <v>1216.26</v>
      </c>
      <c r="D211" s="92" t="s">
        <v>62</v>
      </c>
      <c r="E211" s="95">
        <f>INDEX(E10:E209,COUNTA(E10:E209)-1,1)</f>
        <v>66500</v>
      </c>
      <c r="F211" s="92" t="s">
        <v>62</v>
      </c>
      <c r="G211" s="95">
        <f>INDEX(G10:G209,COUNTA(G10:G209)-1,1)</f>
        <v>5119</v>
      </c>
      <c r="H211" s="92" t="s">
        <v>62</v>
      </c>
      <c r="I211" s="95">
        <f>INDEX(I10:I209,COUNTA(I10:I209)-1,1)</f>
        <v>0.17</v>
      </c>
      <c r="J211" s="92" t="s">
        <v>62</v>
      </c>
      <c r="K211" s="95">
        <f>INDEX(K10:K209,COUNTA(K10:K209)-1,1)</f>
        <v>0.35</v>
      </c>
      <c r="L211" s="92" t="s">
        <v>62</v>
      </c>
      <c r="M211" s="95">
        <f>INDEX(M10:M209,COUNTA(M10:M209)-1,1)</f>
        <v>0.61</v>
      </c>
      <c r="N211" s="92" t="s">
        <v>62</v>
      </c>
      <c r="O211" s="95">
        <f>INDEX(O10:O209,COUNTA(O10:O209)-1,1)</f>
        <v>0.98199999999999998</v>
      </c>
      <c r="P211" s="92" t="s">
        <v>62</v>
      </c>
      <c r="Q211" s="95">
        <f>INDEX(Q10:Q209,COUNTA(Q10:Q209)-1,1)</f>
        <v>1.1839999999999999</v>
      </c>
      <c r="R211" s="92" t="s">
        <v>62</v>
      </c>
      <c r="S211" s="95">
        <f>INDEX(S10:S209,COUNTA(S10:S209)-1,1)</f>
        <v>1.411</v>
      </c>
      <c r="T211" s="92" t="s">
        <v>62</v>
      </c>
      <c r="U211" s="95" t="e">
        <f>INDEX(U10:U209,COUNTA(U10:U209)-1,1)</f>
        <v>#VALUE!</v>
      </c>
      <c r="V211" s="53"/>
      <c r="W211" s="53"/>
      <c r="X211" s="53"/>
      <c r="Y211" s="53"/>
      <c r="Z211" s="53"/>
      <c r="AA211" s="53"/>
      <c r="AB211" s="53"/>
      <c r="AC211" s="53"/>
    </row>
    <row r="212" spans="2:32" x14ac:dyDescent="0.3">
      <c r="B212" s="81" t="s">
        <v>4</v>
      </c>
      <c r="C212" s="82">
        <f>MAX(C10:C209)</f>
        <v>1261.03</v>
      </c>
      <c r="D212" s="81" t="s">
        <v>4</v>
      </c>
      <c r="E212" s="82">
        <f>MAX(E10:E209)</f>
        <v>68220</v>
      </c>
      <c r="F212" s="81" t="s">
        <v>4</v>
      </c>
      <c r="G212" s="82">
        <f>MAX(G10:G209)</f>
        <v>6300.5</v>
      </c>
      <c r="H212" s="81" t="s">
        <v>4</v>
      </c>
      <c r="I212" s="82">
        <f>MAX(I10:I209)</f>
        <v>2</v>
      </c>
      <c r="J212" s="81" t="s">
        <v>4</v>
      </c>
      <c r="K212" s="82">
        <f>MAX(K10:K209)</f>
        <v>1.88</v>
      </c>
      <c r="L212" s="81" t="s">
        <v>4</v>
      </c>
      <c r="M212" s="82">
        <f>MAX(M10:M209)</f>
        <v>2.13</v>
      </c>
      <c r="N212" s="81" t="s">
        <v>4</v>
      </c>
      <c r="O212" s="82">
        <f>MAX(O10:O209)</f>
        <v>1.5640000000000001</v>
      </c>
      <c r="P212" s="81" t="s">
        <v>4</v>
      </c>
      <c r="Q212" s="82">
        <f>MAX(Q10:Q209)</f>
        <v>1.677</v>
      </c>
      <c r="R212" s="81" t="s">
        <v>4</v>
      </c>
      <c r="S212" s="82">
        <f>MAX(S10:S209)</f>
        <v>1.8420000000000001</v>
      </c>
      <c r="T212" s="81" t="s">
        <v>4</v>
      </c>
      <c r="U212" s="83">
        <f>MAX(U10:U209)</f>
        <v>0</v>
      </c>
      <c r="V212" s="53"/>
      <c r="W212" s="53"/>
      <c r="X212" s="53"/>
      <c r="Y212" s="53"/>
      <c r="Z212" s="53"/>
      <c r="AA212" s="53"/>
      <c r="AB212" s="53"/>
      <c r="AC212" s="53"/>
    </row>
    <row r="213" spans="2:32" ht="17.25" thickBot="1" x14ac:dyDescent="0.35">
      <c r="B213" s="72" t="s">
        <v>5</v>
      </c>
      <c r="C213" s="59">
        <f>MIN(C9:C208)</f>
        <v>1154.33</v>
      </c>
      <c r="D213" s="72" t="s">
        <v>5</v>
      </c>
      <c r="E213" s="59">
        <f>MIN(E9:E208)</f>
        <v>53050</v>
      </c>
      <c r="F213" s="72" t="s">
        <v>5</v>
      </c>
      <c r="G213" s="59">
        <f>MIN(G9:G208)</f>
        <v>4617.5</v>
      </c>
      <c r="H213" s="72" t="s">
        <v>5</v>
      </c>
      <c r="I213" s="59">
        <f>MIN(I9:I208)</f>
        <v>0.11</v>
      </c>
      <c r="J213" s="72" t="s">
        <v>5</v>
      </c>
      <c r="K213" s="59">
        <f>MIN(K9:K208)</f>
        <v>0.34</v>
      </c>
      <c r="L213" s="72" t="s">
        <v>5</v>
      </c>
      <c r="M213" s="59">
        <f>MIN(M9:M208)</f>
        <v>0.54</v>
      </c>
      <c r="N213" s="72" t="s">
        <v>5</v>
      </c>
      <c r="O213" s="59">
        <f>MIN(O9:O208)</f>
        <v>0.97</v>
      </c>
      <c r="P213" s="72" t="s">
        <v>5</v>
      </c>
      <c r="Q213" s="59">
        <f>MIN(Q9:Q208)</f>
        <v>1.1160000000000001</v>
      </c>
      <c r="R213" s="72" t="s">
        <v>5</v>
      </c>
      <c r="S213" s="59">
        <f>MIN(S9:S208)</f>
        <v>1.1719999999999999</v>
      </c>
      <c r="T213" s="72" t="s">
        <v>5</v>
      </c>
      <c r="U213" s="60">
        <f>MIN(U9:U208)</f>
        <v>0</v>
      </c>
      <c r="V213" s="53"/>
      <c r="W213" s="53"/>
      <c r="X213" s="53"/>
      <c r="Y213" s="53"/>
      <c r="Z213" s="53"/>
      <c r="AA213" s="53"/>
      <c r="AB213" s="53"/>
      <c r="AC213" s="53"/>
    </row>
    <row r="214" spans="2:32" ht="17.25" thickTop="1" x14ac:dyDescent="0.3">
      <c r="V214" s="53"/>
      <c r="W214" s="53"/>
      <c r="X214" s="53"/>
      <c r="Y214" s="53"/>
      <c r="Z214" s="53"/>
      <c r="AA214" s="53"/>
      <c r="AB214" s="53"/>
      <c r="AC214" s="53"/>
    </row>
    <row r="215" spans="2:32" x14ac:dyDescent="0.3">
      <c r="B215" s="53"/>
      <c r="C215" s="53"/>
      <c r="F215" s="53"/>
      <c r="G215" s="53"/>
      <c r="L215" s="53"/>
      <c r="M215" s="53"/>
      <c r="V215" s="53"/>
      <c r="W215" s="53"/>
      <c r="X215" s="53"/>
      <c r="Y215" s="53"/>
      <c r="Z215" s="53"/>
      <c r="AA215" s="53"/>
      <c r="AB215" s="53"/>
      <c r="AC215" s="53"/>
    </row>
    <row r="216" spans="2:32" ht="17.45" customHeight="1" x14ac:dyDescent="0.3">
      <c r="B216" s="53"/>
      <c r="C216" s="53"/>
      <c r="F216" s="53"/>
      <c r="G216" s="53"/>
      <c r="H216" s="271"/>
      <c r="I216" s="582" t="s">
        <v>329</v>
      </c>
      <c r="J216" s="583"/>
      <c r="K216" s="583"/>
      <c r="L216" s="583"/>
      <c r="M216" s="583"/>
      <c r="N216" s="583"/>
      <c r="O216" s="583"/>
      <c r="P216" s="583"/>
      <c r="R216" s="53"/>
      <c r="S216" s="53"/>
      <c r="T216" s="53"/>
      <c r="U216" s="53"/>
      <c r="V216" s="53"/>
      <c r="W216" s="53"/>
      <c r="X216" s="176"/>
      <c r="Y216" s="563" t="s">
        <v>256</v>
      </c>
      <c r="Z216" s="564"/>
      <c r="AA216" s="564"/>
      <c r="AB216" s="564"/>
      <c r="AC216" s="564"/>
      <c r="AD216" s="564"/>
      <c r="AE216" s="564"/>
      <c r="AF216" s="564"/>
    </row>
    <row r="217" spans="2:32" ht="17.45" customHeight="1" x14ac:dyDescent="0.3">
      <c r="B217" s="53"/>
      <c r="C217" s="53"/>
      <c r="F217" s="53"/>
      <c r="G217" s="53"/>
      <c r="H217" s="260" t="str">
        <f>IF(G224=C226,"!최고점돌파!","")</f>
        <v/>
      </c>
      <c r="I217" s="583"/>
      <c r="J217" s="583"/>
      <c r="K217" s="583"/>
      <c r="L217" s="583"/>
      <c r="M217" s="583"/>
      <c r="N217" s="583"/>
      <c r="O217" s="583"/>
      <c r="P217" s="583"/>
      <c r="R217" s="53"/>
      <c r="S217" s="53"/>
      <c r="T217" s="53"/>
      <c r="U217" s="53"/>
      <c r="V217" s="53"/>
      <c r="W217" s="53"/>
      <c r="X217" s="176"/>
      <c r="Y217" s="565"/>
      <c r="Z217" s="565"/>
      <c r="AA217" s="565"/>
      <c r="AB217" s="565"/>
      <c r="AC217" s="565"/>
      <c r="AD217" s="565"/>
      <c r="AE217" s="565"/>
      <c r="AF217" s="565"/>
    </row>
    <row r="218" spans="2:32" ht="17.45" customHeight="1" x14ac:dyDescent="0.3">
      <c r="B218" s="53"/>
      <c r="C218" s="53"/>
      <c r="F218" s="53"/>
      <c r="G218" s="53"/>
      <c r="H218" s="264" t="str">
        <f>IF(G224=E226,"!최저점하락!","")</f>
        <v/>
      </c>
      <c r="I218" s="583"/>
      <c r="J218" s="583"/>
      <c r="K218" s="583"/>
      <c r="L218" s="583"/>
      <c r="M218" s="583"/>
      <c r="N218" s="583"/>
      <c r="O218" s="583"/>
      <c r="P218" s="583"/>
      <c r="R218" s="53"/>
      <c r="S218" s="53"/>
      <c r="T218" s="53"/>
      <c r="U218" s="53"/>
      <c r="V218" s="53"/>
      <c r="W218" s="53"/>
      <c r="X218" s="176"/>
      <c r="Y218" s="565"/>
      <c r="Z218" s="565"/>
      <c r="AA218" s="565"/>
      <c r="AB218" s="565"/>
      <c r="AC218" s="565"/>
      <c r="AD218" s="565"/>
      <c r="AE218" s="565"/>
      <c r="AF218" s="565"/>
    </row>
    <row r="219" spans="2:32" ht="17.45" customHeight="1" x14ac:dyDescent="0.3">
      <c r="B219" s="53"/>
      <c r="C219" s="53"/>
      <c r="F219" s="53"/>
      <c r="G219" s="53"/>
      <c r="H219" s="100"/>
      <c r="I219" s="583"/>
      <c r="J219" s="583"/>
      <c r="K219" s="583"/>
      <c r="L219" s="583"/>
      <c r="M219" s="583"/>
      <c r="N219" s="583"/>
      <c r="O219" s="583"/>
      <c r="P219" s="583"/>
      <c r="R219" s="53"/>
      <c r="S219" s="53"/>
      <c r="T219" s="53"/>
      <c r="U219" s="53"/>
      <c r="V219" s="53"/>
      <c r="W219" s="53"/>
      <c r="X219" s="96" t="str">
        <f>IF(W226=S228,"!최고점돌파!","")</f>
        <v/>
      </c>
      <c r="Y219" s="565"/>
      <c r="Z219" s="565"/>
      <c r="AA219" s="565"/>
      <c r="AB219" s="565"/>
      <c r="AC219" s="565"/>
      <c r="AD219" s="565"/>
      <c r="AE219" s="565"/>
      <c r="AF219" s="565"/>
    </row>
    <row r="220" spans="2:32" ht="17.45" customHeight="1" x14ac:dyDescent="0.3">
      <c r="B220" s="53"/>
      <c r="C220" s="53"/>
      <c r="F220" s="53"/>
      <c r="G220" s="53"/>
      <c r="H220" s="100"/>
      <c r="I220" s="583"/>
      <c r="J220" s="583"/>
      <c r="K220" s="583"/>
      <c r="L220" s="583"/>
      <c r="M220" s="583"/>
      <c r="N220" s="583"/>
      <c r="O220" s="583"/>
      <c r="P220" s="583"/>
      <c r="R220" s="53"/>
      <c r="S220" s="53"/>
      <c r="T220" s="53"/>
      <c r="U220" s="53"/>
      <c r="V220" s="53"/>
      <c r="W220" s="53"/>
      <c r="X220" s="97" t="str">
        <f>IF(W226=U228,"!최저점하락!","")</f>
        <v/>
      </c>
      <c r="Y220" s="565"/>
      <c r="Z220" s="565"/>
      <c r="AA220" s="565"/>
      <c r="AB220" s="565"/>
      <c r="AC220" s="565"/>
      <c r="AD220" s="565"/>
      <c r="AE220" s="565"/>
      <c r="AF220" s="565"/>
    </row>
    <row r="221" spans="2:32" ht="17.45" customHeight="1" x14ac:dyDescent="0.3">
      <c r="B221" s="53"/>
      <c r="C221" s="53"/>
      <c r="F221" s="53"/>
      <c r="G221" s="53"/>
      <c r="H221" s="100"/>
      <c r="I221" s="583"/>
      <c r="J221" s="583"/>
      <c r="K221" s="583"/>
      <c r="L221" s="583"/>
      <c r="M221" s="583"/>
      <c r="N221" s="583"/>
      <c r="O221" s="583"/>
      <c r="P221" s="583"/>
      <c r="R221" s="53"/>
      <c r="S221" s="53"/>
      <c r="T221" s="53"/>
      <c r="U221" s="53"/>
      <c r="V221" s="53"/>
      <c r="W221" s="53"/>
      <c r="X221" s="176"/>
      <c r="Y221" s="565"/>
      <c r="Z221" s="565"/>
      <c r="AA221" s="565"/>
      <c r="AB221" s="565"/>
      <c r="AC221" s="565"/>
      <c r="AD221" s="565"/>
      <c r="AE221" s="565"/>
      <c r="AF221" s="565"/>
    </row>
    <row r="222" spans="2:32" ht="17.45" customHeight="1" x14ac:dyDescent="0.3">
      <c r="B222" s="53"/>
      <c r="C222" s="53"/>
      <c r="F222" s="53"/>
      <c r="G222" s="53"/>
      <c r="H222" s="100"/>
      <c r="I222" s="583"/>
      <c r="J222" s="583"/>
      <c r="K222" s="583"/>
      <c r="L222" s="583"/>
      <c r="M222" s="583"/>
      <c r="N222" s="583"/>
      <c r="O222" s="583"/>
      <c r="P222" s="583"/>
      <c r="R222" s="53"/>
      <c r="S222" s="53"/>
      <c r="T222" s="53"/>
      <c r="U222" s="53"/>
      <c r="V222" s="53"/>
      <c r="W222" s="53"/>
      <c r="X222" s="176"/>
      <c r="Y222" s="565"/>
      <c r="Z222" s="565"/>
      <c r="AA222" s="565"/>
      <c r="AB222" s="565"/>
      <c r="AC222" s="565"/>
      <c r="AD222" s="565"/>
      <c r="AE222" s="565"/>
      <c r="AF222" s="565"/>
    </row>
    <row r="223" spans="2:32" ht="18" customHeight="1" thickBot="1" x14ac:dyDescent="0.35">
      <c r="B223" s="53"/>
      <c r="C223" s="53"/>
      <c r="F223" s="53"/>
      <c r="G223" s="53"/>
      <c r="H223" s="100"/>
      <c r="I223" s="583"/>
      <c r="J223" s="583"/>
      <c r="K223" s="583"/>
      <c r="L223" s="583"/>
      <c r="M223" s="583"/>
      <c r="N223" s="583"/>
      <c r="O223" s="583"/>
      <c r="P223" s="583"/>
      <c r="R223" s="53"/>
      <c r="S223" s="53"/>
      <c r="T223" s="53"/>
      <c r="U223" s="53"/>
      <c r="V223" s="53"/>
      <c r="W223" s="53"/>
      <c r="X223" s="176"/>
      <c r="Y223" s="565"/>
      <c r="Z223" s="565"/>
      <c r="AA223" s="565"/>
      <c r="AB223" s="565"/>
      <c r="AC223" s="565"/>
      <c r="AD223" s="565"/>
      <c r="AE223" s="565"/>
      <c r="AF223" s="565"/>
    </row>
    <row r="224" spans="2:32" ht="18" customHeight="1" thickTop="1" x14ac:dyDescent="0.3">
      <c r="B224" s="497" t="s">
        <v>45</v>
      </c>
      <c r="C224" s="499"/>
      <c r="D224" s="487" t="s">
        <v>47</v>
      </c>
      <c r="E224" s="499"/>
      <c r="F224" s="487" t="s">
        <v>58</v>
      </c>
      <c r="G224" s="561">
        <f>$C$210</f>
        <v>1217.51</v>
      </c>
      <c r="H224" s="562">
        <f>((G224-G226)/G226)*100</f>
        <v>0.102774077910973</v>
      </c>
      <c r="I224" s="583"/>
      <c r="J224" s="583"/>
      <c r="K224" s="583"/>
      <c r="L224" s="583"/>
      <c r="M224" s="583"/>
      <c r="N224" s="583"/>
      <c r="O224" s="583"/>
      <c r="P224" s="583"/>
      <c r="R224" s="53"/>
      <c r="S224" s="53"/>
      <c r="T224" s="53"/>
      <c r="U224" s="53"/>
      <c r="V224" s="53"/>
      <c r="W224" s="53"/>
      <c r="X224" s="176"/>
      <c r="Y224" s="565"/>
      <c r="Z224" s="565"/>
      <c r="AA224" s="565"/>
      <c r="AB224" s="565"/>
      <c r="AC224" s="565"/>
      <c r="AD224" s="565"/>
      <c r="AE224" s="565"/>
      <c r="AF224" s="565"/>
    </row>
    <row r="225" spans="2:32" ht="18" customHeight="1" thickBot="1" x14ac:dyDescent="0.35">
      <c r="B225" s="498"/>
      <c r="C225" s="500"/>
      <c r="D225" s="488"/>
      <c r="E225" s="500"/>
      <c r="F225" s="488"/>
      <c r="G225" s="490"/>
      <c r="H225" s="562"/>
      <c r="I225" s="583"/>
      <c r="J225" s="583"/>
      <c r="K225" s="583"/>
      <c r="L225" s="583"/>
      <c r="M225" s="583"/>
      <c r="N225" s="583"/>
      <c r="O225" s="583"/>
      <c r="P225" s="583"/>
      <c r="R225" s="53"/>
      <c r="S225" s="53"/>
      <c r="T225" s="53"/>
      <c r="U225" s="53"/>
      <c r="V225" s="53"/>
      <c r="W225" s="53"/>
      <c r="X225" s="176"/>
      <c r="Y225" s="565"/>
      <c r="Z225" s="565"/>
      <c r="AA225" s="565"/>
      <c r="AB225" s="565"/>
      <c r="AC225" s="565"/>
      <c r="AD225" s="565"/>
      <c r="AE225" s="565"/>
      <c r="AF225" s="565"/>
    </row>
    <row r="226" spans="2:32" ht="18" customHeight="1" thickTop="1" x14ac:dyDescent="0.3">
      <c r="B226" s="481" t="s">
        <v>60</v>
      </c>
      <c r="C226" s="570">
        <f>$C$212</f>
        <v>1261.03</v>
      </c>
      <c r="D226" s="485" t="s">
        <v>61</v>
      </c>
      <c r="E226" s="571">
        <f>$C$213</f>
        <v>1154.33</v>
      </c>
      <c r="F226" s="487" t="s">
        <v>59</v>
      </c>
      <c r="G226" s="561">
        <f>$C$211</f>
        <v>1216.26</v>
      </c>
      <c r="H226" s="100"/>
      <c r="I226" s="583"/>
      <c r="J226" s="583"/>
      <c r="K226" s="583"/>
      <c r="L226" s="583"/>
      <c r="M226" s="583"/>
      <c r="N226" s="583"/>
      <c r="O226" s="583"/>
      <c r="P226" s="583"/>
      <c r="R226" s="497" t="s">
        <v>45</v>
      </c>
      <c r="S226" s="499"/>
      <c r="T226" s="487" t="s">
        <v>47</v>
      </c>
      <c r="U226" s="499"/>
      <c r="V226" s="487" t="s">
        <v>58</v>
      </c>
      <c r="W226" s="561">
        <f>$O$210</f>
        <v>1.006</v>
      </c>
      <c r="X226" s="562">
        <f>((W226-W228)/W228)*100</f>
        <v>2.4439918533604912</v>
      </c>
      <c r="Y226" s="565"/>
      <c r="Z226" s="565"/>
      <c r="AA226" s="565"/>
      <c r="AB226" s="565"/>
      <c r="AC226" s="565"/>
      <c r="AD226" s="565"/>
      <c r="AE226" s="565"/>
      <c r="AF226" s="565"/>
    </row>
    <row r="227" spans="2:32" ht="18" customHeight="1" thickBot="1" x14ac:dyDescent="0.35">
      <c r="B227" s="482"/>
      <c r="C227" s="484"/>
      <c r="D227" s="486"/>
      <c r="E227" s="486"/>
      <c r="F227" s="488"/>
      <c r="G227" s="490"/>
      <c r="H227" s="272"/>
      <c r="I227" s="584"/>
      <c r="J227" s="584"/>
      <c r="K227" s="584"/>
      <c r="L227" s="584"/>
      <c r="M227" s="584"/>
      <c r="N227" s="584"/>
      <c r="O227" s="584"/>
      <c r="P227" s="584"/>
      <c r="R227" s="498"/>
      <c r="S227" s="500"/>
      <c r="T227" s="488"/>
      <c r="U227" s="500"/>
      <c r="V227" s="488"/>
      <c r="W227" s="490"/>
      <c r="X227" s="562"/>
      <c r="Y227" s="565"/>
      <c r="Z227" s="565"/>
      <c r="AA227" s="565"/>
      <c r="AB227" s="565"/>
      <c r="AC227" s="565"/>
      <c r="AD227" s="565"/>
      <c r="AE227" s="565"/>
      <c r="AF227" s="565"/>
    </row>
    <row r="228" spans="2:32" ht="18" customHeight="1" thickTop="1" x14ac:dyDescent="0.3">
      <c r="B228" s="53"/>
      <c r="C228" s="53"/>
      <c r="F228" s="53"/>
      <c r="G228" s="53"/>
      <c r="H228" s="268"/>
      <c r="I228" s="578" t="s">
        <v>328</v>
      </c>
      <c r="J228" s="579"/>
      <c r="K228" s="579"/>
      <c r="L228" s="579"/>
      <c r="M228" s="579"/>
      <c r="N228" s="579"/>
      <c r="O228" s="579"/>
      <c r="P228" s="579"/>
      <c r="R228" s="481" t="s">
        <v>60</v>
      </c>
      <c r="S228" s="570">
        <f>$O$212</f>
        <v>1.5640000000000001</v>
      </c>
      <c r="T228" s="485" t="s">
        <v>61</v>
      </c>
      <c r="U228" s="571">
        <f>$O$213</f>
        <v>0.97</v>
      </c>
      <c r="V228" s="487" t="s">
        <v>59</v>
      </c>
      <c r="W228" s="561">
        <f>$O$211</f>
        <v>0.98199999999999998</v>
      </c>
      <c r="X228" s="176"/>
      <c r="Y228" s="565"/>
      <c r="Z228" s="565"/>
      <c r="AA228" s="565"/>
      <c r="AB228" s="565"/>
      <c r="AC228" s="565"/>
      <c r="AD228" s="565"/>
      <c r="AE228" s="565"/>
      <c r="AF228" s="565"/>
    </row>
    <row r="229" spans="2:32" ht="18" customHeight="1" thickBot="1" x14ac:dyDescent="0.35">
      <c r="B229" s="53"/>
      <c r="C229" s="53"/>
      <c r="F229" s="53"/>
      <c r="G229" s="53"/>
      <c r="H229" s="269"/>
      <c r="I229" s="580"/>
      <c r="J229" s="580"/>
      <c r="K229" s="580"/>
      <c r="L229" s="580"/>
      <c r="M229" s="580"/>
      <c r="N229" s="580"/>
      <c r="O229" s="580"/>
      <c r="P229" s="580"/>
      <c r="R229" s="482"/>
      <c r="S229" s="484"/>
      <c r="T229" s="486"/>
      <c r="U229" s="486"/>
      <c r="V229" s="488"/>
      <c r="W229" s="490"/>
      <c r="X229" s="176"/>
      <c r="Y229" s="565"/>
      <c r="Z229" s="565"/>
      <c r="AA229" s="565"/>
      <c r="AB229" s="565"/>
      <c r="AC229" s="565"/>
      <c r="AD229" s="565"/>
      <c r="AE229" s="565"/>
      <c r="AF229" s="565"/>
    </row>
    <row r="230" spans="2:32" ht="18" customHeight="1" thickTop="1" x14ac:dyDescent="0.3">
      <c r="B230" s="53"/>
      <c r="C230" s="53"/>
      <c r="F230" s="53"/>
      <c r="G230" s="53"/>
      <c r="H230" s="269"/>
      <c r="I230" s="580"/>
      <c r="J230" s="580"/>
      <c r="K230" s="580"/>
      <c r="L230" s="580"/>
      <c r="M230" s="580"/>
      <c r="N230" s="580"/>
      <c r="O230" s="580"/>
      <c r="P230" s="580"/>
      <c r="R230" s="53"/>
      <c r="S230" s="53"/>
      <c r="T230" s="53"/>
      <c r="U230" s="53"/>
      <c r="V230" s="53"/>
      <c r="W230" s="53"/>
      <c r="X230" s="176"/>
      <c r="Y230" s="565"/>
      <c r="Z230" s="565"/>
      <c r="AA230" s="565"/>
      <c r="AB230" s="565"/>
      <c r="AC230" s="565"/>
      <c r="AD230" s="565"/>
      <c r="AE230" s="565"/>
      <c r="AF230" s="565"/>
    </row>
    <row r="231" spans="2:32" ht="17.45" customHeight="1" x14ac:dyDescent="0.3">
      <c r="B231" s="53"/>
      <c r="C231" s="53"/>
      <c r="F231" s="53"/>
      <c r="G231" s="53"/>
      <c r="H231" s="260" t="str">
        <f>IF(G238=C240,"!최고점돌파!","")</f>
        <v/>
      </c>
      <c r="I231" s="580"/>
      <c r="J231" s="580"/>
      <c r="K231" s="580"/>
      <c r="L231" s="580"/>
      <c r="M231" s="580"/>
      <c r="N231" s="580"/>
      <c r="O231" s="580"/>
      <c r="P231" s="580"/>
      <c r="R231" s="53"/>
      <c r="S231" s="53"/>
      <c r="T231" s="53"/>
      <c r="U231" s="53"/>
      <c r="V231" s="53"/>
      <c r="W231" s="53"/>
      <c r="X231" s="176"/>
      <c r="Y231" s="565"/>
      <c r="Z231" s="565"/>
      <c r="AA231" s="565"/>
      <c r="AB231" s="565"/>
      <c r="AC231" s="565"/>
      <c r="AD231" s="565"/>
      <c r="AE231" s="565"/>
      <c r="AF231" s="565"/>
    </row>
    <row r="232" spans="2:32" ht="17.45" customHeight="1" x14ac:dyDescent="0.3">
      <c r="B232" s="53"/>
      <c r="C232" s="53"/>
      <c r="F232" s="53"/>
      <c r="G232" s="53"/>
      <c r="H232" s="264" t="str">
        <f>IF(G238=E240,"!최저점하락!","")</f>
        <v/>
      </c>
      <c r="I232" s="580"/>
      <c r="J232" s="580"/>
      <c r="K232" s="580"/>
      <c r="L232" s="580"/>
      <c r="M232" s="580"/>
      <c r="N232" s="580"/>
      <c r="O232" s="580"/>
      <c r="P232" s="580"/>
      <c r="R232" s="53"/>
      <c r="S232" s="53"/>
      <c r="T232" s="53"/>
      <c r="U232" s="53"/>
      <c r="V232" s="53"/>
      <c r="W232" s="53"/>
      <c r="X232" s="176"/>
      <c r="Y232" s="565"/>
      <c r="Z232" s="565"/>
      <c r="AA232" s="565"/>
      <c r="AB232" s="565"/>
      <c r="AC232" s="565"/>
      <c r="AD232" s="565"/>
      <c r="AE232" s="565"/>
      <c r="AF232" s="565"/>
    </row>
    <row r="233" spans="2:32" ht="17.45" customHeight="1" x14ac:dyDescent="0.3">
      <c r="B233" s="53"/>
      <c r="C233" s="53"/>
      <c r="F233" s="53"/>
      <c r="G233" s="53"/>
      <c r="H233" s="269"/>
      <c r="I233" s="580"/>
      <c r="J233" s="580"/>
      <c r="K233" s="580"/>
      <c r="L233" s="580"/>
      <c r="M233" s="580"/>
      <c r="N233" s="580"/>
      <c r="O233" s="580"/>
      <c r="P233" s="580"/>
      <c r="R233" s="53"/>
      <c r="S233" s="53"/>
      <c r="T233" s="53"/>
      <c r="U233" s="53"/>
      <c r="V233" s="53"/>
      <c r="W233" s="53"/>
      <c r="X233" s="96" t="str">
        <f>IF(W240=S242,"!최고점돌파!","")</f>
        <v/>
      </c>
      <c r="Y233" s="565"/>
      <c r="Z233" s="565"/>
      <c r="AA233" s="565"/>
      <c r="AB233" s="565"/>
      <c r="AC233" s="565"/>
      <c r="AD233" s="565"/>
      <c r="AE233" s="565"/>
      <c r="AF233" s="565"/>
    </row>
    <row r="234" spans="2:32" ht="17.45" customHeight="1" x14ac:dyDescent="0.3">
      <c r="B234" s="53"/>
      <c r="C234" s="53"/>
      <c r="F234" s="53"/>
      <c r="G234" s="53"/>
      <c r="H234" s="269"/>
      <c r="I234" s="580"/>
      <c r="J234" s="580"/>
      <c r="K234" s="580"/>
      <c r="L234" s="580"/>
      <c r="M234" s="580"/>
      <c r="N234" s="580"/>
      <c r="O234" s="580"/>
      <c r="P234" s="580"/>
      <c r="R234" s="53"/>
      <c r="S234" s="53"/>
      <c r="T234" s="53"/>
      <c r="U234" s="53"/>
      <c r="V234" s="53"/>
      <c r="W234" s="53"/>
      <c r="X234" s="97" t="str">
        <f>IF(W240=U242,"!최저점하락!","")</f>
        <v/>
      </c>
      <c r="Y234" s="565"/>
      <c r="Z234" s="565"/>
      <c r="AA234" s="565"/>
      <c r="AB234" s="565"/>
      <c r="AC234" s="565"/>
      <c r="AD234" s="565"/>
      <c r="AE234" s="565"/>
      <c r="AF234" s="565"/>
    </row>
    <row r="235" spans="2:32" ht="17.45" customHeight="1" x14ac:dyDescent="0.3">
      <c r="B235" s="53"/>
      <c r="C235" s="53"/>
      <c r="F235" s="53"/>
      <c r="G235" s="53"/>
      <c r="H235" s="269"/>
      <c r="I235" s="580"/>
      <c r="J235" s="580"/>
      <c r="K235" s="580"/>
      <c r="L235" s="580"/>
      <c r="M235" s="580"/>
      <c r="N235" s="580"/>
      <c r="O235" s="580"/>
      <c r="P235" s="580"/>
      <c r="R235" s="53"/>
      <c r="S235" s="53"/>
      <c r="T235" s="53"/>
      <c r="U235" s="53"/>
      <c r="V235" s="53"/>
      <c r="W235" s="53"/>
      <c r="X235" s="176"/>
      <c r="Y235" s="565"/>
      <c r="Z235" s="565"/>
      <c r="AA235" s="565"/>
      <c r="AB235" s="565"/>
      <c r="AC235" s="565"/>
      <c r="AD235" s="565"/>
      <c r="AE235" s="565"/>
      <c r="AF235" s="565"/>
    </row>
    <row r="236" spans="2:32" ht="17.45" customHeight="1" x14ac:dyDescent="0.3">
      <c r="B236" s="53"/>
      <c r="C236" s="53"/>
      <c r="F236" s="53"/>
      <c r="G236" s="53"/>
      <c r="H236" s="269"/>
      <c r="I236" s="580"/>
      <c r="J236" s="580"/>
      <c r="K236" s="580"/>
      <c r="L236" s="580"/>
      <c r="M236" s="580"/>
      <c r="N236" s="580"/>
      <c r="O236" s="580"/>
      <c r="P236" s="580"/>
      <c r="R236" s="53"/>
      <c r="S236" s="53"/>
      <c r="T236" s="53"/>
      <c r="U236" s="53"/>
      <c r="V236" s="53"/>
      <c r="W236" s="53"/>
      <c r="X236" s="176"/>
      <c r="Y236" s="565"/>
      <c r="Z236" s="565"/>
      <c r="AA236" s="565"/>
      <c r="AB236" s="565"/>
      <c r="AC236" s="565"/>
      <c r="AD236" s="565"/>
      <c r="AE236" s="565"/>
      <c r="AF236" s="565"/>
    </row>
    <row r="237" spans="2:32" ht="18" customHeight="1" thickBot="1" x14ac:dyDescent="0.35">
      <c r="B237" s="53"/>
      <c r="C237" s="53"/>
      <c r="F237" s="53"/>
      <c r="G237" s="53"/>
      <c r="H237" s="269"/>
      <c r="I237" s="580"/>
      <c r="J237" s="580"/>
      <c r="K237" s="580"/>
      <c r="L237" s="580"/>
      <c r="M237" s="580"/>
      <c r="N237" s="580"/>
      <c r="O237" s="580"/>
      <c r="P237" s="580"/>
      <c r="R237" s="53"/>
      <c r="S237" s="53"/>
      <c r="T237" s="53"/>
      <c r="U237" s="53"/>
      <c r="V237" s="53"/>
      <c r="W237" s="53"/>
      <c r="X237" s="176"/>
      <c r="Y237" s="565"/>
      <c r="Z237" s="565"/>
      <c r="AA237" s="565"/>
      <c r="AB237" s="565"/>
      <c r="AC237" s="565"/>
      <c r="AD237" s="565"/>
      <c r="AE237" s="565"/>
      <c r="AF237" s="565"/>
    </row>
    <row r="238" spans="2:32" ht="18" customHeight="1" thickTop="1" x14ac:dyDescent="0.3">
      <c r="B238" s="497" t="s">
        <v>45</v>
      </c>
      <c r="C238" s="499"/>
      <c r="D238" s="487" t="s">
        <v>47</v>
      </c>
      <c r="E238" s="499"/>
      <c r="F238" s="487" t="s">
        <v>58</v>
      </c>
      <c r="G238" s="561">
        <f>$E$210</f>
        <v>66080</v>
      </c>
      <c r="H238" s="562">
        <f>((G238-G240)/G240)*100</f>
        <v>-0.63157894736842102</v>
      </c>
      <c r="I238" s="580"/>
      <c r="J238" s="580"/>
      <c r="K238" s="580"/>
      <c r="L238" s="580"/>
      <c r="M238" s="580"/>
      <c r="N238" s="580"/>
      <c r="O238" s="580"/>
      <c r="P238" s="580"/>
      <c r="R238" s="53"/>
      <c r="S238" s="53"/>
      <c r="T238" s="53"/>
      <c r="U238" s="53"/>
      <c r="V238" s="53"/>
      <c r="W238" s="53"/>
      <c r="X238" s="176"/>
      <c r="Y238" s="565"/>
      <c r="Z238" s="565"/>
      <c r="AA238" s="565"/>
      <c r="AB238" s="565"/>
      <c r="AC238" s="565"/>
      <c r="AD238" s="565"/>
      <c r="AE238" s="565"/>
      <c r="AF238" s="565"/>
    </row>
    <row r="239" spans="2:32" ht="18" customHeight="1" thickBot="1" x14ac:dyDescent="0.35">
      <c r="B239" s="498"/>
      <c r="C239" s="500"/>
      <c r="D239" s="488"/>
      <c r="E239" s="500"/>
      <c r="F239" s="488"/>
      <c r="G239" s="490"/>
      <c r="H239" s="562"/>
      <c r="I239" s="580"/>
      <c r="J239" s="580"/>
      <c r="K239" s="580"/>
      <c r="L239" s="580"/>
      <c r="M239" s="580"/>
      <c r="N239" s="580"/>
      <c r="O239" s="580"/>
      <c r="P239" s="580"/>
      <c r="R239" s="53"/>
      <c r="S239" s="53"/>
      <c r="T239" s="53"/>
      <c r="U239" s="53"/>
      <c r="V239" s="53"/>
      <c r="W239" s="53"/>
      <c r="X239" s="176"/>
      <c r="Y239" s="565"/>
      <c r="Z239" s="565"/>
      <c r="AA239" s="565"/>
      <c r="AB239" s="565"/>
      <c r="AC239" s="565"/>
      <c r="AD239" s="565"/>
      <c r="AE239" s="565"/>
      <c r="AF239" s="565"/>
    </row>
    <row r="240" spans="2:32" ht="18" customHeight="1" thickTop="1" x14ac:dyDescent="0.3">
      <c r="B240" s="481" t="s">
        <v>60</v>
      </c>
      <c r="C240" s="570">
        <f>$E$212</f>
        <v>68220</v>
      </c>
      <c r="D240" s="485" t="s">
        <v>61</v>
      </c>
      <c r="E240" s="571">
        <f>$E$213</f>
        <v>53050</v>
      </c>
      <c r="F240" s="487" t="s">
        <v>59</v>
      </c>
      <c r="G240" s="561">
        <f>$E$211</f>
        <v>66500</v>
      </c>
      <c r="H240" s="269"/>
      <c r="I240" s="580"/>
      <c r="J240" s="580"/>
      <c r="K240" s="580"/>
      <c r="L240" s="580"/>
      <c r="M240" s="580"/>
      <c r="N240" s="580"/>
      <c r="O240" s="580"/>
      <c r="P240" s="580"/>
      <c r="R240" s="497" t="s">
        <v>45</v>
      </c>
      <c r="S240" s="499"/>
      <c r="T240" s="487" t="s">
        <v>47</v>
      </c>
      <c r="U240" s="499"/>
      <c r="V240" s="487" t="s">
        <v>58</v>
      </c>
      <c r="W240" s="561">
        <f>$Q$210</f>
        <v>1.2190000000000001</v>
      </c>
      <c r="X240" s="562">
        <f>((W240-W242)/W242)*100</f>
        <v>2.9560810810810931</v>
      </c>
      <c r="Y240" s="565"/>
      <c r="Z240" s="565"/>
      <c r="AA240" s="565"/>
      <c r="AB240" s="565"/>
      <c r="AC240" s="565"/>
      <c r="AD240" s="565"/>
      <c r="AE240" s="565"/>
      <c r="AF240" s="565"/>
    </row>
    <row r="241" spans="2:32" ht="18" customHeight="1" thickBot="1" x14ac:dyDescent="0.35">
      <c r="B241" s="482"/>
      <c r="C241" s="484"/>
      <c r="D241" s="486"/>
      <c r="E241" s="486"/>
      <c r="F241" s="488"/>
      <c r="G241" s="490"/>
      <c r="H241" s="270"/>
      <c r="I241" s="581"/>
      <c r="J241" s="581"/>
      <c r="K241" s="581"/>
      <c r="L241" s="581"/>
      <c r="M241" s="581"/>
      <c r="N241" s="581"/>
      <c r="O241" s="581"/>
      <c r="P241" s="581"/>
      <c r="R241" s="498"/>
      <c r="S241" s="500"/>
      <c r="T241" s="488"/>
      <c r="U241" s="500"/>
      <c r="V241" s="488"/>
      <c r="W241" s="490"/>
      <c r="X241" s="562"/>
      <c r="Y241" s="565"/>
      <c r="Z241" s="565"/>
      <c r="AA241" s="565"/>
      <c r="AB241" s="565"/>
      <c r="AC241" s="565"/>
      <c r="AD241" s="565"/>
      <c r="AE241" s="565"/>
      <c r="AF241" s="565"/>
    </row>
    <row r="242" spans="2:32" ht="18" customHeight="1" thickTop="1" x14ac:dyDescent="0.3">
      <c r="B242" s="53"/>
      <c r="C242" s="53"/>
      <c r="F242" s="53"/>
      <c r="G242" s="53"/>
      <c r="H242" s="265"/>
      <c r="I242" s="575" t="s">
        <v>135</v>
      </c>
      <c r="J242" s="575"/>
      <c r="K242" s="575"/>
      <c r="L242" s="575"/>
      <c r="M242" s="575"/>
      <c r="N242" s="575"/>
      <c r="O242" s="575"/>
      <c r="P242" s="575"/>
      <c r="R242" s="481" t="s">
        <v>60</v>
      </c>
      <c r="S242" s="570">
        <f>$Q$212</f>
        <v>1.677</v>
      </c>
      <c r="T242" s="485" t="s">
        <v>61</v>
      </c>
      <c r="U242" s="571">
        <f>$Q$213</f>
        <v>1.1160000000000001</v>
      </c>
      <c r="V242" s="487" t="s">
        <v>59</v>
      </c>
      <c r="W242" s="561">
        <f>$Q$211</f>
        <v>1.1839999999999999</v>
      </c>
      <c r="X242" s="176"/>
      <c r="Y242" s="565"/>
      <c r="Z242" s="565"/>
      <c r="AA242" s="565"/>
      <c r="AB242" s="565"/>
      <c r="AC242" s="565"/>
      <c r="AD242" s="565"/>
      <c r="AE242" s="565"/>
      <c r="AF242" s="565"/>
    </row>
    <row r="243" spans="2:32" ht="18" customHeight="1" thickBot="1" x14ac:dyDescent="0.35">
      <c r="B243" s="53"/>
      <c r="C243" s="53"/>
      <c r="F243" s="53"/>
      <c r="G243" s="53"/>
      <c r="H243" s="266"/>
      <c r="I243" s="576"/>
      <c r="J243" s="576"/>
      <c r="K243" s="576"/>
      <c r="L243" s="576"/>
      <c r="M243" s="576"/>
      <c r="N243" s="576"/>
      <c r="O243" s="576"/>
      <c r="P243" s="576"/>
      <c r="R243" s="482"/>
      <c r="S243" s="484"/>
      <c r="T243" s="486"/>
      <c r="U243" s="486"/>
      <c r="V243" s="488"/>
      <c r="W243" s="490"/>
      <c r="X243" s="176"/>
      <c r="Y243" s="565"/>
      <c r="Z243" s="565"/>
      <c r="AA243" s="565"/>
      <c r="AB243" s="565"/>
      <c r="AC243" s="565"/>
      <c r="AD243" s="565"/>
      <c r="AE243" s="565"/>
      <c r="AF243" s="565"/>
    </row>
    <row r="244" spans="2:32" ht="18" customHeight="1" thickTop="1" x14ac:dyDescent="0.3">
      <c r="B244" s="53"/>
      <c r="C244" s="53"/>
      <c r="F244" s="53"/>
      <c r="G244" s="53"/>
      <c r="H244" s="266"/>
      <c r="I244" s="576"/>
      <c r="J244" s="576"/>
      <c r="K244" s="576"/>
      <c r="L244" s="576"/>
      <c r="M244" s="576"/>
      <c r="N244" s="576"/>
      <c r="O244" s="576"/>
      <c r="P244" s="576"/>
      <c r="R244" s="53"/>
      <c r="S244" s="53"/>
      <c r="T244" s="53"/>
      <c r="U244" s="53"/>
      <c r="V244" s="53"/>
      <c r="W244" s="53"/>
      <c r="X244" s="176"/>
      <c r="Y244" s="565"/>
      <c r="Z244" s="565"/>
      <c r="AA244" s="565"/>
      <c r="AB244" s="565"/>
      <c r="AC244" s="565"/>
      <c r="AD244" s="565"/>
      <c r="AE244" s="565"/>
      <c r="AF244" s="565"/>
    </row>
    <row r="245" spans="2:32" ht="17.45" customHeight="1" x14ac:dyDescent="0.3">
      <c r="B245" s="53"/>
      <c r="C245" s="53"/>
      <c r="F245" s="53"/>
      <c r="G245" s="53"/>
      <c r="H245" s="260" t="str">
        <f>IF(G252=C254,"!최고점돌파!","")</f>
        <v/>
      </c>
      <c r="I245" s="576"/>
      <c r="J245" s="576"/>
      <c r="K245" s="576"/>
      <c r="L245" s="576"/>
      <c r="M245" s="576"/>
      <c r="N245" s="576"/>
      <c r="O245" s="576"/>
      <c r="P245" s="576"/>
      <c r="R245" s="53"/>
      <c r="S245" s="53"/>
      <c r="T245" s="53"/>
      <c r="U245" s="53"/>
      <c r="V245" s="53"/>
      <c r="W245" s="53"/>
      <c r="X245" s="176"/>
      <c r="Y245" s="565"/>
      <c r="Z245" s="565"/>
      <c r="AA245" s="565"/>
      <c r="AB245" s="565"/>
      <c r="AC245" s="565"/>
      <c r="AD245" s="565"/>
      <c r="AE245" s="565"/>
      <c r="AF245" s="565"/>
    </row>
    <row r="246" spans="2:32" ht="17.45" customHeight="1" x14ac:dyDescent="0.3">
      <c r="B246" s="53"/>
      <c r="C246" s="53"/>
      <c r="F246" s="53"/>
      <c r="G246" s="53"/>
      <c r="H246" s="264" t="str">
        <f>IF(G252=E254,"!최저점하락!","")</f>
        <v/>
      </c>
      <c r="I246" s="576"/>
      <c r="J246" s="576"/>
      <c r="K246" s="576"/>
      <c r="L246" s="576"/>
      <c r="M246" s="576"/>
      <c r="N246" s="576"/>
      <c r="O246" s="576"/>
      <c r="P246" s="576"/>
      <c r="R246" s="53"/>
      <c r="S246" s="53"/>
      <c r="T246" s="53"/>
      <c r="U246" s="53"/>
      <c r="V246" s="53"/>
      <c r="W246" s="53"/>
      <c r="X246" s="176"/>
      <c r="Y246" s="565"/>
      <c r="Z246" s="565"/>
      <c r="AA246" s="565"/>
      <c r="AB246" s="565"/>
      <c r="AC246" s="565"/>
      <c r="AD246" s="565"/>
      <c r="AE246" s="565"/>
      <c r="AF246" s="565"/>
    </row>
    <row r="247" spans="2:32" ht="17.45" customHeight="1" x14ac:dyDescent="0.3">
      <c r="B247" s="53"/>
      <c r="C247" s="53"/>
      <c r="F247" s="53"/>
      <c r="G247" s="53"/>
      <c r="H247" s="266"/>
      <c r="I247" s="576"/>
      <c r="J247" s="576"/>
      <c r="K247" s="576"/>
      <c r="L247" s="576"/>
      <c r="M247" s="576"/>
      <c r="N247" s="576"/>
      <c r="O247" s="576"/>
      <c r="P247" s="576"/>
      <c r="R247" s="53"/>
      <c r="S247" s="53"/>
      <c r="T247" s="53"/>
      <c r="U247" s="53"/>
      <c r="V247" s="53"/>
      <c r="W247" s="53"/>
      <c r="X247" s="96" t="str">
        <f>IF(W254=S256,"!최고점돌파!","")</f>
        <v/>
      </c>
      <c r="Y247" s="565"/>
      <c r="Z247" s="565"/>
      <c r="AA247" s="565"/>
      <c r="AB247" s="565"/>
      <c r="AC247" s="565"/>
      <c r="AD247" s="565"/>
      <c r="AE247" s="565"/>
      <c r="AF247" s="565"/>
    </row>
    <row r="248" spans="2:32" ht="17.45" customHeight="1" x14ac:dyDescent="0.3">
      <c r="B248" s="53"/>
      <c r="C248" s="53"/>
      <c r="F248" s="53"/>
      <c r="G248" s="53"/>
      <c r="H248" s="266"/>
      <c r="I248" s="576"/>
      <c r="J248" s="576"/>
      <c r="K248" s="576"/>
      <c r="L248" s="576"/>
      <c r="M248" s="576"/>
      <c r="N248" s="576"/>
      <c r="O248" s="576"/>
      <c r="P248" s="576"/>
      <c r="R248" s="53"/>
      <c r="S248" s="53"/>
      <c r="T248" s="53"/>
      <c r="U248" s="53"/>
      <c r="V248" s="53"/>
      <c r="W248" s="53"/>
      <c r="X248" s="97" t="str">
        <f>IF(W254=U256,"!최저점하락!","")</f>
        <v/>
      </c>
      <c r="Y248" s="565"/>
      <c r="Z248" s="565"/>
      <c r="AA248" s="565"/>
      <c r="AB248" s="565"/>
      <c r="AC248" s="565"/>
      <c r="AD248" s="565"/>
      <c r="AE248" s="565"/>
      <c r="AF248" s="565"/>
    </row>
    <row r="249" spans="2:32" ht="17.45" customHeight="1" x14ac:dyDescent="0.3">
      <c r="B249" s="53"/>
      <c r="C249" s="53"/>
      <c r="F249" s="53"/>
      <c r="G249" s="53"/>
      <c r="H249" s="266"/>
      <c r="I249" s="576"/>
      <c r="J249" s="576"/>
      <c r="K249" s="576"/>
      <c r="L249" s="576"/>
      <c r="M249" s="576"/>
      <c r="N249" s="576"/>
      <c r="O249" s="576"/>
      <c r="P249" s="576"/>
      <c r="R249" s="53"/>
      <c r="S249" s="53"/>
      <c r="T249" s="53"/>
      <c r="U249" s="53"/>
      <c r="V249" s="53"/>
      <c r="W249" s="53"/>
      <c r="X249" s="176"/>
      <c r="Y249" s="565"/>
      <c r="Z249" s="565"/>
      <c r="AA249" s="565"/>
      <c r="AB249" s="565"/>
      <c r="AC249" s="565"/>
      <c r="AD249" s="565"/>
      <c r="AE249" s="565"/>
      <c r="AF249" s="565"/>
    </row>
    <row r="250" spans="2:32" ht="17.45" customHeight="1" x14ac:dyDescent="0.3">
      <c r="B250" s="53"/>
      <c r="C250" s="53"/>
      <c r="F250" s="53"/>
      <c r="G250" s="53"/>
      <c r="H250" s="266"/>
      <c r="I250" s="576"/>
      <c r="J250" s="576"/>
      <c r="K250" s="576"/>
      <c r="L250" s="576"/>
      <c r="M250" s="576"/>
      <c r="N250" s="576"/>
      <c r="O250" s="576"/>
      <c r="P250" s="576"/>
      <c r="R250" s="53"/>
      <c r="S250" s="53"/>
      <c r="T250" s="53"/>
      <c r="U250" s="53"/>
      <c r="V250" s="53"/>
      <c r="W250" s="53"/>
      <c r="X250" s="176"/>
      <c r="Y250" s="565"/>
      <c r="Z250" s="565"/>
      <c r="AA250" s="565"/>
      <c r="AB250" s="565"/>
      <c r="AC250" s="565"/>
      <c r="AD250" s="565"/>
      <c r="AE250" s="565"/>
      <c r="AF250" s="565"/>
    </row>
    <row r="251" spans="2:32" ht="18" customHeight="1" thickBot="1" x14ac:dyDescent="0.35">
      <c r="B251" s="53"/>
      <c r="C251" s="53"/>
      <c r="F251" s="53"/>
      <c r="G251" s="53"/>
      <c r="H251" s="266"/>
      <c r="I251" s="576"/>
      <c r="J251" s="576"/>
      <c r="K251" s="576"/>
      <c r="L251" s="576"/>
      <c r="M251" s="576"/>
      <c r="N251" s="576"/>
      <c r="O251" s="576"/>
      <c r="P251" s="576"/>
      <c r="R251" s="53"/>
      <c r="S251" s="53"/>
      <c r="T251" s="53"/>
      <c r="U251" s="53"/>
      <c r="V251" s="53"/>
      <c r="W251" s="53"/>
      <c r="X251" s="176"/>
      <c r="Y251" s="565"/>
      <c r="Z251" s="565"/>
      <c r="AA251" s="565"/>
      <c r="AB251" s="565"/>
      <c r="AC251" s="565"/>
      <c r="AD251" s="565"/>
      <c r="AE251" s="565"/>
      <c r="AF251" s="565"/>
    </row>
    <row r="252" spans="2:32" ht="18" customHeight="1" thickTop="1" x14ac:dyDescent="0.3">
      <c r="B252" s="497" t="s">
        <v>45</v>
      </c>
      <c r="C252" s="499"/>
      <c r="D252" s="487" t="s">
        <v>47</v>
      </c>
      <c r="E252" s="499"/>
      <c r="F252" s="487" t="s">
        <v>58</v>
      </c>
      <c r="G252" s="561">
        <f>$G$210</f>
        <v>5054.5</v>
      </c>
      <c r="H252" s="562">
        <f>((G252-G254)/G254)*100</f>
        <v>-1.2600117210392656</v>
      </c>
      <c r="I252" s="576"/>
      <c r="J252" s="576"/>
      <c r="K252" s="576"/>
      <c r="L252" s="576"/>
      <c r="M252" s="576"/>
      <c r="N252" s="576"/>
      <c r="O252" s="576"/>
      <c r="P252" s="576"/>
      <c r="R252" s="53"/>
      <c r="S252" s="53"/>
      <c r="T252" s="53"/>
      <c r="U252" s="53"/>
      <c r="V252" s="53"/>
      <c r="W252" s="53"/>
      <c r="X252" s="176"/>
      <c r="Y252" s="565"/>
      <c r="Z252" s="565"/>
      <c r="AA252" s="565"/>
      <c r="AB252" s="565"/>
      <c r="AC252" s="565"/>
      <c r="AD252" s="565"/>
      <c r="AE252" s="565"/>
      <c r="AF252" s="565"/>
    </row>
    <row r="253" spans="2:32" ht="18" customHeight="1" thickBot="1" x14ac:dyDescent="0.35">
      <c r="B253" s="498"/>
      <c r="C253" s="500"/>
      <c r="D253" s="488"/>
      <c r="E253" s="500"/>
      <c r="F253" s="488"/>
      <c r="G253" s="490"/>
      <c r="H253" s="562"/>
      <c r="I253" s="576"/>
      <c r="J253" s="576"/>
      <c r="K253" s="576"/>
      <c r="L253" s="576"/>
      <c r="M253" s="576"/>
      <c r="N253" s="576"/>
      <c r="O253" s="576"/>
      <c r="P253" s="576"/>
      <c r="R253" s="53"/>
      <c r="S253" s="53"/>
      <c r="T253" s="53"/>
      <c r="U253" s="53"/>
      <c r="V253" s="53"/>
      <c r="W253" s="53"/>
      <c r="X253" s="176"/>
      <c r="Y253" s="565"/>
      <c r="Z253" s="565"/>
      <c r="AA253" s="565"/>
      <c r="AB253" s="565"/>
      <c r="AC253" s="565"/>
      <c r="AD253" s="565"/>
      <c r="AE253" s="565"/>
      <c r="AF253" s="565"/>
    </row>
    <row r="254" spans="2:32" ht="18" customHeight="1" thickTop="1" x14ac:dyDescent="0.3">
      <c r="B254" s="481" t="s">
        <v>60</v>
      </c>
      <c r="C254" s="570">
        <f>$G$212</f>
        <v>6300.5</v>
      </c>
      <c r="D254" s="485" t="s">
        <v>61</v>
      </c>
      <c r="E254" s="571">
        <f>$G$213</f>
        <v>4617.5</v>
      </c>
      <c r="F254" s="487" t="s">
        <v>59</v>
      </c>
      <c r="G254" s="561">
        <f>$G$211</f>
        <v>5119</v>
      </c>
      <c r="H254" s="266"/>
      <c r="I254" s="576"/>
      <c r="J254" s="576"/>
      <c r="K254" s="576"/>
      <c r="L254" s="576"/>
      <c r="M254" s="576"/>
      <c r="N254" s="576"/>
      <c r="O254" s="576"/>
      <c r="P254" s="576"/>
      <c r="R254" s="497" t="s">
        <v>45</v>
      </c>
      <c r="S254" s="499"/>
      <c r="T254" s="487" t="s">
        <v>47</v>
      </c>
      <c r="U254" s="499"/>
      <c r="V254" s="487" t="s">
        <v>58</v>
      </c>
      <c r="W254" s="561">
        <f>$S$210</f>
        <v>1.4379999999999999</v>
      </c>
      <c r="X254" s="562">
        <f>((W254-W256)/W256)*100</f>
        <v>1.9135364989369179</v>
      </c>
      <c r="Y254" s="565"/>
      <c r="Z254" s="565"/>
      <c r="AA254" s="565"/>
      <c r="AB254" s="565"/>
      <c r="AC254" s="565"/>
      <c r="AD254" s="565"/>
      <c r="AE254" s="565"/>
      <c r="AF254" s="565"/>
    </row>
    <row r="255" spans="2:32" ht="18" customHeight="1" thickBot="1" x14ac:dyDescent="0.35">
      <c r="B255" s="482"/>
      <c r="C255" s="484"/>
      <c r="D255" s="486"/>
      <c r="E255" s="486"/>
      <c r="F255" s="488"/>
      <c r="G255" s="490"/>
      <c r="H255" s="267"/>
      <c r="I255" s="577"/>
      <c r="J255" s="577"/>
      <c r="K255" s="577"/>
      <c r="L255" s="577"/>
      <c r="M255" s="577"/>
      <c r="N255" s="577"/>
      <c r="O255" s="577"/>
      <c r="P255" s="577"/>
      <c r="R255" s="498"/>
      <c r="S255" s="500"/>
      <c r="T255" s="488"/>
      <c r="U255" s="500"/>
      <c r="V255" s="488"/>
      <c r="W255" s="490"/>
      <c r="X255" s="562"/>
      <c r="Y255" s="565"/>
      <c r="Z255" s="565"/>
      <c r="AA255" s="565"/>
      <c r="AB255" s="565"/>
      <c r="AC255" s="565"/>
      <c r="AD255" s="565"/>
      <c r="AE255" s="565"/>
      <c r="AF255" s="565"/>
    </row>
    <row r="256" spans="2:32" ht="18" customHeight="1" thickTop="1" x14ac:dyDescent="0.3">
      <c r="B256" s="53"/>
      <c r="C256" s="53"/>
      <c r="F256" s="53"/>
      <c r="G256" s="53"/>
      <c r="H256" s="262"/>
      <c r="I256" s="572" t="s">
        <v>136</v>
      </c>
      <c r="J256" s="572"/>
      <c r="K256" s="572"/>
      <c r="L256" s="572"/>
      <c r="M256" s="572"/>
      <c r="N256" s="572"/>
      <c r="O256" s="572"/>
      <c r="P256" s="572"/>
      <c r="R256" s="481" t="s">
        <v>60</v>
      </c>
      <c r="S256" s="570">
        <f>$S$212</f>
        <v>1.8420000000000001</v>
      </c>
      <c r="T256" s="485" t="s">
        <v>61</v>
      </c>
      <c r="U256" s="571">
        <f>$S$213</f>
        <v>1.1719999999999999</v>
      </c>
      <c r="V256" s="487" t="s">
        <v>59</v>
      </c>
      <c r="W256" s="561">
        <f>$S$211</f>
        <v>1.411</v>
      </c>
      <c r="X256" s="176"/>
      <c r="Y256" s="565"/>
      <c r="Z256" s="565"/>
      <c r="AA256" s="565"/>
      <c r="AB256" s="565"/>
      <c r="AC256" s="565"/>
      <c r="AD256" s="565"/>
      <c r="AE256" s="565"/>
      <c r="AF256" s="565"/>
    </row>
    <row r="257" spans="2:32" ht="18" customHeight="1" thickBot="1" x14ac:dyDescent="0.35">
      <c r="B257" s="53"/>
      <c r="C257" s="53"/>
      <c r="F257" s="53"/>
      <c r="G257" s="53"/>
      <c r="H257" s="263"/>
      <c r="I257" s="573"/>
      <c r="J257" s="573"/>
      <c r="K257" s="573"/>
      <c r="L257" s="573"/>
      <c r="M257" s="573"/>
      <c r="N257" s="573"/>
      <c r="O257" s="573"/>
      <c r="P257" s="573"/>
      <c r="R257" s="482"/>
      <c r="S257" s="484"/>
      <c r="T257" s="486"/>
      <c r="U257" s="486"/>
      <c r="V257" s="488"/>
      <c r="W257" s="490"/>
      <c r="X257" s="176"/>
      <c r="Y257" s="565"/>
      <c r="Z257" s="565"/>
      <c r="AA257" s="565"/>
      <c r="AB257" s="565"/>
      <c r="AC257" s="565"/>
      <c r="AD257" s="565"/>
      <c r="AE257" s="565"/>
      <c r="AF257" s="565"/>
    </row>
    <row r="258" spans="2:32" ht="17.25" thickTop="1" x14ac:dyDescent="0.3">
      <c r="B258" s="53"/>
      <c r="C258" s="53"/>
      <c r="F258" s="53"/>
      <c r="G258" s="53"/>
      <c r="H258" s="263"/>
      <c r="I258" s="573"/>
      <c r="J258" s="573"/>
      <c r="K258" s="573"/>
      <c r="L258" s="573"/>
      <c r="M258" s="573"/>
      <c r="N258" s="573"/>
      <c r="O258" s="573"/>
      <c r="P258" s="573"/>
      <c r="R258" s="53"/>
      <c r="S258" s="53"/>
      <c r="T258" s="53"/>
      <c r="U258" s="53"/>
      <c r="V258" s="53"/>
      <c r="W258" s="53"/>
      <c r="X258" s="258"/>
      <c r="Y258" s="566"/>
      <c r="Z258" s="567"/>
      <c r="AA258" s="567"/>
      <c r="AB258" s="567"/>
      <c r="AC258" s="567"/>
      <c r="AD258" s="567"/>
      <c r="AE258" s="567"/>
      <c r="AF258" s="567"/>
    </row>
    <row r="259" spans="2:32" x14ac:dyDescent="0.3">
      <c r="B259" s="53"/>
      <c r="C259" s="53"/>
      <c r="F259" s="53"/>
      <c r="G259" s="53"/>
      <c r="H259" s="260" t="str">
        <f>IF(G266=C268,"!최고점돌파!","")</f>
        <v/>
      </c>
      <c r="I259" s="573"/>
      <c r="J259" s="573"/>
      <c r="K259" s="573"/>
      <c r="L259" s="573"/>
      <c r="M259" s="573"/>
      <c r="N259" s="573"/>
      <c r="O259" s="573"/>
      <c r="P259" s="573"/>
      <c r="R259" s="53"/>
      <c r="S259" s="53"/>
      <c r="T259" s="53"/>
      <c r="U259" s="53"/>
      <c r="V259" s="53"/>
      <c r="W259" s="53"/>
      <c r="X259" s="259"/>
      <c r="Y259" s="568"/>
      <c r="Z259" s="568"/>
      <c r="AA259" s="568"/>
      <c r="AB259" s="568"/>
      <c r="AC259" s="568"/>
      <c r="AD259" s="568"/>
      <c r="AE259" s="568"/>
      <c r="AF259" s="568"/>
    </row>
    <row r="260" spans="2:32" x14ac:dyDescent="0.3">
      <c r="B260" s="53"/>
      <c r="C260" s="53"/>
      <c r="F260" s="53"/>
      <c r="G260" s="53"/>
      <c r="H260" s="264" t="str">
        <f>IF(G266=E268,"!최저점하락!","")</f>
        <v/>
      </c>
      <c r="I260" s="573"/>
      <c r="J260" s="573"/>
      <c r="K260" s="573"/>
      <c r="L260" s="573"/>
      <c r="M260" s="573"/>
      <c r="N260" s="573"/>
      <c r="O260" s="573"/>
      <c r="P260" s="573"/>
      <c r="R260" s="53"/>
      <c r="S260" s="53"/>
      <c r="T260" s="53"/>
      <c r="U260" s="53"/>
      <c r="V260" s="53"/>
      <c r="W260" s="53"/>
      <c r="X260" s="259"/>
      <c r="Y260" s="568"/>
      <c r="Z260" s="568"/>
      <c r="AA260" s="568"/>
      <c r="AB260" s="568"/>
      <c r="AC260" s="568"/>
      <c r="AD260" s="568"/>
      <c r="AE260" s="568"/>
      <c r="AF260" s="568"/>
    </row>
    <row r="261" spans="2:32" x14ac:dyDescent="0.3">
      <c r="B261" s="53"/>
      <c r="C261" s="53"/>
      <c r="F261" s="53"/>
      <c r="G261" s="53"/>
      <c r="H261" s="263"/>
      <c r="I261" s="573"/>
      <c r="J261" s="573"/>
      <c r="K261" s="573"/>
      <c r="L261" s="573"/>
      <c r="M261" s="573"/>
      <c r="N261" s="573"/>
      <c r="O261" s="573"/>
      <c r="P261" s="573"/>
      <c r="R261" s="53"/>
      <c r="S261" s="53"/>
      <c r="T261" s="53"/>
      <c r="U261" s="53"/>
      <c r="V261" s="53"/>
      <c r="W261" s="53"/>
      <c r="X261" s="260" t="e">
        <f>IF(W268=S270,"!최고점돌파!","")</f>
        <v>#VALUE!</v>
      </c>
      <c r="Y261" s="568"/>
      <c r="Z261" s="568"/>
      <c r="AA261" s="568"/>
      <c r="AB261" s="568"/>
      <c r="AC261" s="568"/>
      <c r="AD261" s="568"/>
      <c r="AE261" s="568"/>
      <c r="AF261" s="568"/>
    </row>
    <row r="262" spans="2:32" x14ac:dyDescent="0.3">
      <c r="B262" s="53"/>
      <c r="C262" s="53"/>
      <c r="F262" s="53"/>
      <c r="G262" s="53"/>
      <c r="H262" s="263"/>
      <c r="I262" s="573"/>
      <c r="J262" s="573"/>
      <c r="K262" s="573"/>
      <c r="L262" s="573"/>
      <c r="M262" s="573"/>
      <c r="N262" s="573"/>
      <c r="O262" s="573"/>
      <c r="P262" s="573"/>
      <c r="R262" s="53"/>
      <c r="S262" s="53"/>
      <c r="T262" s="53"/>
      <c r="U262" s="53"/>
      <c r="V262" s="53"/>
      <c r="W262" s="53"/>
      <c r="X262" s="260" t="e">
        <f>IF(W268=U270,"!최저점하락!","")</f>
        <v>#VALUE!</v>
      </c>
      <c r="Y262" s="568"/>
      <c r="Z262" s="568"/>
      <c r="AA262" s="568"/>
      <c r="AB262" s="568"/>
      <c r="AC262" s="568"/>
      <c r="AD262" s="568"/>
      <c r="AE262" s="568"/>
      <c r="AF262" s="568"/>
    </row>
    <row r="263" spans="2:32" x14ac:dyDescent="0.3">
      <c r="B263" s="53"/>
      <c r="C263" s="53"/>
      <c r="F263" s="53"/>
      <c r="G263" s="53"/>
      <c r="H263" s="263"/>
      <c r="I263" s="573"/>
      <c r="J263" s="573"/>
      <c r="K263" s="573"/>
      <c r="L263" s="573"/>
      <c r="M263" s="573"/>
      <c r="N263" s="573"/>
      <c r="O263" s="573"/>
      <c r="P263" s="573"/>
      <c r="R263" s="53"/>
      <c r="S263" s="53"/>
      <c r="T263" s="53"/>
      <c r="U263" s="53"/>
      <c r="V263" s="53"/>
      <c r="W263" s="53"/>
      <c r="X263" s="259"/>
      <c r="Y263" s="568"/>
      <c r="Z263" s="568"/>
      <c r="AA263" s="568"/>
      <c r="AB263" s="568"/>
      <c r="AC263" s="568"/>
      <c r="AD263" s="568"/>
      <c r="AE263" s="568"/>
      <c r="AF263" s="568"/>
    </row>
    <row r="264" spans="2:32" x14ac:dyDescent="0.3">
      <c r="B264" s="53"/>
      <c r="C264" s="53"/>
      <c r="F264" s="53"/>
      <c r="G264" s="53"/>
      <c r="H264" s="263"/>
      <c r="I264" s="573"/>
      <c r="J264" s="573"/>
      <c r="K264" s="573"/>
      <c r="L264" s="573"/>
      <c r="M264" s="573"/>
      <c r="N264" s="573"/>
      <c r="O264" s="573"/>
      <c r="P264" s="573"/>
      <c r="R264" s="53"/>
      <c r="S264" s="53"/>
      <c r="T264" s="53"/>
      <c r="U264" s="53"/>
      <c r="V264" s="53"/>
      <c r="W264" s="53"/>
      <c r="X264" s="259"/>
      <c r="Y264" s="568"/>
      <c r="Z264" s="568"/>
      <c r="AA264" s="568"/>
      <c r="AB264" s="568"/>
      <c r="AC264" s="568"/>
      <c r="AD264" s="568"/>
      <c r="AE264" s="568"/>
      <c r="AF264" s="568"/>
    </row>
    <row r="265" spans="2:32" ht="17.25" thickBot="1" x14ac:dyDescent="0.35">
      <c r="B265" s="53"/>
      <c r="C265" s="53"/>
      <c r="F265" s="53"/>
      <c r="G265" s="53"/>
      <c r="H265" s="263"/>
      <c r="I265" s="573"/>
      <c r="J265" s="573"/>
      <c r="K265" s="573"/>
      <c r="L265" s="573"/>
      <c r="M265" s="573"/>
      <c r="N265" s="573"/>
      <c r="O265" s="573"/>
      <c r="P265" s="573"/>
      <c r="R265" s="53"/>
      <c r="S265" s="53"/>
      <c r="T265" s="53"/>
      <c r="U265" s="53"/>
      <c r="V265" s="53"/>
      <c r="W265" s="53"/>
      <c r="X265" s="259"/>
      <c r="Y265" s="568"/>
      <c r="Z265" s="568"/>
      <c r="AA265" s="568"/>
      <c r="AB265" s="568"/>
      <c r="AC265" s="568"/>
      <c r="AD265" s="568"/>
      <c r="AE265" s="568"/>
      <c r="AF265" s="568"/>
    </row>
    <row r="266" spans="2:32" ht="17.25" thickTop="1" x14ac:dyDescent="0.3">
      <c r="B266" s="497" t="s">
        <v>45</v>
      </c>
      <c r="C266" s="499"/>
      <c r="D266" s="487" t="s">
        <v>47</v>
      </c>
      <c r="E266" s="499"/>
      <c r="F266" s="487" t="s">
        <v>58</v>
      </c>
      <c r="G266" s="561">
        <f>$I$210</f>
        <v>0.16</v>
      </c>
      <c r="H266" s="562">
        <f>((G266-G268)/G268)*100</f>
        <v>-5.8823529411764754</v>
      </c>
      <c r="I266" s="573"/>
      <c r="J266" s="573"/>
      <c r="K266" s="573"/>
      <c r="L266" s="573"/>
      <c r="M266" s="573"/>
      <c r="N266" s="573"/>
      <c r="O266" s="573"/>
      <c r="P266" s="573"/>
      <c r="R266" s="53"/>
      <c r="S266" s="53"/>
      <c r="T266" s="53"/>
      <c r="U266" s="53"/>
      <c r="V266" s="53"/>
      <c r="W266" s="53"/>
      <c r="X266" s="259"/>
      <c r="Y266" s="568"/>
      <c r="Z266" s="568"/>
      <c r="AA266" s="568"/>
      <c r="AB266" s="568"/>
      <c r="AC266" s="568"/>
      <c r="AD266" s="568"/>
      <c r="AE266" s="568"/>
      <c r="AF266" s="568"/>
    </row>
    <row r="267" spans="2:32" ht="17.25" thickBot="1" x14ac:dyDescent="0.35">
      <c r="B267" s="498"/>
      <c r="C267" s="500"/>
      <c r="D267" s="488"/>
      <c r="E267" s="500"/>
      <c r="F267" s="488"/>
      <c r="G267" s="490"/>
      <c r="H267" s="562"/>
      <c r="I267" s="573"/>
      <c r="J267" s="573"/>
      <c r="K267" s="573"/>
      <c r="L267" s="573"/>
      <c r="M267" s="573"/>
      <c r="N267" s="573"/>
      <c r="O267" s="573"/>
      <c r="P267" s="573"/>
      <c r="R267" s="53"/>
      <c r="S267" s="53"/>
      <c r="T267" s="53"/>
      <c r="U267" s="53"/>
      <c r="V267" s="53"/>
      <c r="W267" s="53"/>
      <c r="X267" s="259"/>
      <c r="Y267" s="568"/>
      <c r="Z267" s="568"/>
      <c r="AA267" s="568"/>
      <c r="AB267" s="568"/>
      <c r="AC267" s="568"/>
      <c r="AD267" s="568"/>
      <c r="AE267" s="568"/>
      <c r="AF267" s="568"/>
    </row>
    <row r="268" spans="2:32" ht="17.25" thickTop="1" x14ac:dyDescent="0.3">
      <c r="B268" s="481" t="s">
        <v>60</v>
      </c>
      <c r="C268" s="570">
        <f>$I$212</f>
        <v>2</v>
      </c>
      <c r="D268" s="485" t="s">
        <v>61</v>
      </c>
      <c r="E268" s="571">
        <f>$I$213</f>
        <v>0.11</v>
      </c>
      <c r="F268" s="487" t="s">
        <v>59</v>
      </c>
      <c r="G268" s="561">
        <f>$I$211</f>
        <v>0.17</v>
      </c>
      <c r="H268" s="263"/>
      <c r="I268" s="573"/>
      <c r="J268" s="573"/>
      <c r="K268" s="573"/>
      <c r="L268" s="573"/>
      <c r="M268" s="573"/>
      <c r="N268" s="573"/>
      <c r="O268" s="573"/>
      <c r="P268" s="573"/>
      <c r="R268" s="497" t="s">
        <v>45</v>
      </c>
      <c r="S268" s="499"/>
      <c r="T268" s="487" t="s">
        <v>47</v>
      </c>
      <c r="U268" s="499"/>
      <c r="V268" s="487" t="s">
        <v>58</v>
      </c>
      <c r="W268" s="561" t="e">
        <f>$U$210</f>
        <v>#VALUE!</v>
      </c>
      <c r="X268" s="562" t="e">
        <f>((W268-W270)/W270)*100</f>
        <v>#VALUE!</v>
      </c>
      <c r="Y268" s="568"/>
      <c r="Z268" s="568"/>
      <c r="AA268" s="568"/>
      <c r="AB268" s="568"/>
      <c r="AC268" s="568"/>
      <c r="AD268" s="568"/>
      <c r="AE268" s="568"/>
      <c r="AF268" s="568"/>
    </row>
    <row r="269" spans="2:32" ht="17.25" thickBot="1" x14ac:dyDescent="0.35">
      <c r="B269" s="482"/>
      <c r="C269" s="484"/>
      <c r="D269" s="486"/>
      <c r="E269" s="486"/>
      <c r="F269" s="488"/>
      <c r="G269" s="490"/>
      <c r="H269" s="263"/>
      <c r="I269" s="573"/>
      <c r="J269" s="573"/>
      <c r="K269" s="573"/>
      <c r="L269" s="573"/>
      <c r="M269" s="573"/>
      <c r="N269" s="573"/>
      <c r="O269" s="573"/>
      <c r="P269" s="573"/>
      <c r="R269" s="498"/>
      <c r="S269" s="500"/>
      <c r="T269" s="488"/>
      <c r="U269" s="500"/>
      <c r="V269" s="488"/>
      <c r="W269" s="490"/>
      <c r="X269" s="562"/>
      <c r="Y269" s="568"/>
      <c r="Z269" s="568"/>
      <c r="AA269" s="568"/>
      <c r="AB269" s="568"/>
      <c r="AC269" s="568"/>
      <c r="AD269" s="568"/>
      <c r="AE269" s="568"/>
      <c r="AF269" s="568"/>
    </row>
    <row r="270" spans="2:32" ht="17.25" thickTop="1" x14ac:dyDescent="0.3">
      <c r="B270" s="53"/>
      <c r="C270" s="53"/>
      <c r="F270" s="53"/>
      <c r="G270" s="53"/>
      <c r="H270" s="263"/>
      <c r="I270" s="573"/>
      <c r="J270" s="573"/>
      <c r="K270" s="573"/>
      <c r="L270" s="573"/>
      <c r="M270" s="573"/>
      <c r="N270" s="573"/>
      <c r="O270" s="573"/>
      <c r="P270" s="573"/>
      <c r="R270" s="481" t="s">
        <v>60</v>
      </c>
      <c r="S270" s="570">
        <f>$U$212</f>
        <v>0</v>
      </c>
      <c r="T270" s="485" t="s">
        <v>61</v>
      </c>
      <c r="U270" s="571">
        <f>$U$213</f>
        <v>0</v>
      </c>
      <c r="V270" s="487" t="s">
        <v>59</v>
      </c>
      <c r="W270" s="561" t="e">
        <f>$U$211</f>
        <v>#VALUE!</v>
      </c>
      <c r="X270" s="259"/>
      <c r="Y270" s="568"/>
      <c r="Z270" s="568"/>
      <c r="AA270" s="568"/>
      <c r="AB270" s="568"/>
      <c r="AC270" s="568"/>
      <c r="AD270" s="568"/>
      <c r="AE270" s="568"/>
      <c r="AF270" s="568"/>
    </row>
    <row r="271" spans="2:32" ht="17.25" thickBot="1" x14ac:dyDescent="0.35">
      <c r="B271" s="53"/>
      <c r="C271" s="53"/>
      <c r="F271" s="53"/>
      <c r="G271" s="53"/>
      <c r="H271" s="263"/>
      <c r="I271" s="573"/>
      <c r="J271" s="573"/>
      <c r="K271" s="573"/>
      <c r="L271" s="573"/>
      <c r="M271" s="573"/>
      <c r="N271" s="573"/>
      <c r="O271" s="573"/>
      <c r="P271" s="573"/>
      <c r="R271" s="482"/>
      <c r="S271" s="484"/>
      <c r="T271" s="486"/>
      <c r="U271" s="486"/>
      <c r="V271" s="488"/>
      <c r="W271" s="490"/>
      <c r="X271" s="261"/>
      <c r="Y271" s="569"/>
      <c r="Z271" s="569"/>
      <c r="AA271" s="569"/>
      <c r="AB271" s="569"/>
      <c r="AC271" s="569"/>
      <c r="AD271" s="569"/>
      <c r="AE271" s="569"/>
      <c r="AF271" s="569"/>
    </row>
    <row r="272" spans="2:32" ht="17.25" thickTop="1" x14ac:dyDescent="0.3">
      <c r="B272" s="53"/>
      <c r="C272" s="53"/>
      <c r="F272" s="53"/>
      <c r="G272" s="53"/>
      <c r="H272" s="263"/>
      <c r="I272" s="573"/>
      <c r="J272" s="573"/>
      <c r="K272" s="573"/>
      <c r="L272" s="573"/>
      <c r="M272" s="573"/>
      <c r="N272" s="573"/>
      <c r="O272" s="573"/>
      <c r="P272" s="573"/>
      <c r="R272" s="53"/>
      <c r="S272" s="53"/>
      <c r="T272" s="53"/>
      <c r="U272" s="53"/>
      <c r="V272" s="53"/>
      <c r="W272" s="53"/>
      <c r="X272" s="53"/>
      <c r="Y272" s="53"/>
      <c r="Z272" s="53"/>
      <c r="AA272" s="53"/>
      <c r="AB272" s="53"/>
      <c r="AC272" s="53"/>
      <c r="AD272" s="53"/>
      <c r="AE272" s="53"/>
      <c r="AF272" s="53"/>
    </row>
    <row r="273" spans="2:16" x14ac:dyDescent="0.3">
      <c r="B273" s="53"/>
      <c r="C273" s="53"/>
      <c r="F273" s="53"/>
      <c r="G273" s="53"/>
      <c r="H273" s="260" t="str">
        <f>IF(G280=C282,"!최고점돌파!","")</f>
        <v/>
      </c>
      <c r="I273" s="573"/>
      <c r="J273" s="573"/>
      <c r="K273" s="573"/>
      <c r="L273" s="573"/>
      <c r="M273" s="573"/>
      <c r="N273" s="573"/>
      <c r="O273" s="573"/>
      <c r="P273" s="573"/>
    </row>
    <row r="274" spans="2:16" x14ac:dyDescent="0.3">
      <c r="B274" s="53"/>
      <c r="C274" s="53"/>
      <c r="F274" s="53"/>
      <c r="G274" s="53"/>
      <c r="H274" s="264" t="str">
        <f>IF(G280=E282,"!최저점하락!","")</f>
        <v/>
      </c>
      <c r="I274" s="573"/>
      <c r="J274" s="573"/>
      <c r="K274" s="573"/>
      <c r="L274" s="573"/>
      <c r="M274" s="573"/>
      <c r="N274" s="573"/>
      <c r="O274" s="573"/>
      <c r="P274" s="573"/>
    </row>
    <row r="275" spans="2:16" x14ac:dyDescent="0.3">
      <c r="B275" s="53"/>
      <c r="C275" s="53"/>
      <c r="F275" s="53"/>
      <c r="G275" s="53"/>
      <c r="H275" s="263"/>
      <c r="I275" s="573"/>
      <c r="J275" s="573"/>
      <c r="K275" s="573"/>
      <c r="L275" s="573"/>
      <c r="M275" s="573"/>
      <c r="N275" s="573"/>
      <c r="O275" s="573"/>
      <c r="P275" s="573"/>
    </row>
    <row r="276" spans="2:16" x14ac:dyDescent="0.3">
      <c r="B276" s="53"/>
      <c r="C276" s="53"/>
      <c r="F276" s="53"/>
      <c r="G276" s="53"/>
      <c r="H276" s="263"/>
      <c r="I276" s="573"/>
      <c r="J276" s="573"/>
      <c r="K276" s="573"/>
      <c r="L276" s="573"/>
      <c r="M276" s="573"/>
      <c r="N276" s="573"/>
      <c r="O276" s="573"/>
      <c r="P276" s="573"/>
    </row>
    <row r="277" spans="2:16" x14ac:dyDescent="0.3">
      <c r="B277" s="53"/>
      <c r="C277" s="53"/>
      <c r="F277" s="53"/>
      <c r="G277" s="53"/>
      <c r="H277" s="263"/>
      <c r="I277" s="573"/>
      <c r="J277" s="573"/>
      <c r="K277" s="573"/>
      <c r="L277" s="573"/>
      <c r="M277" s="573"/>
      <c r="N277" s="573"/>
      <c r="O277" s="573"/>
      <c r="P277" s="573"/>
    </row>
    <row r="278" spans="2:16" x14ac:dyDescent="0.3">
      <c r="B278" s="53"/>
      <c r="C278" s="53"/>
      <c r="F278" s="53"/>
      <c r="G278" s="53"/>
      <c r="H278" s="263"/>
      <c r="I278" s="573"/>
      <c r="J278" s="573"/>
      <c r="K278" s="573"/>
      <c r="L278" s="573"/>
      <c r="M278" s="573"/>
      <c r="N278" s="573"/>
      <c r="O278" s="573"/>
      <c r="P278" s="573"/>
    </row>
    <row r="279" spans="2:16" ht="17.25" thickBot="1" x14ac:dyDescent="0.35">
      <c r="B279" s="53"/>
      <c r="C279" s="53"/>
      <c r="F279" s="53"/>
      <c r="G279" s="53"/>
      <c r="H279" s="263"/>
      <c r="I279" s="573"/>
      <c r="J279" s="573"/>
      <c r="K279" s="573"/>
      <c r="L279" s="573"/>
      <c r="M279" s="573"/>
      <c r="N279" s="573"/>
      <c r="O279" s="573"/>
      <c r="P279" s="573"/>
    </row>
    <row r="280" spans="2:16" ht="17.25" thickTop="1" x14ac:dyDescent="0.3">
      <c r="B280" s="497" t="s">
        <v>45</v>
      </c>
      <c r="C280" s="499"/>
      <c r="D280" s="487" t="s">
        <v>47</v>
      </c>
      <c r="E280" s="499"/>
      <c r="F280" s="487" t="s">
        <v>58</v>
      </c>
      <c r="G280" s="561">
        <f>$K$210</f>
        <v>0.36</v>
      </c>
      <c r="H280" s="562">
        <f>((G280-G282)/G282)*100</f>
        <v>2.8571428571428599</v>
      </c>
      <c r="I280" s="573"/>
      <c r="J280" s="573"/>
      <c r="K280" s="573"/>
      <c r="L280" s="573"/>
      <c r="M280" s="573"/>
      <c r="N280" s="573"/>
      <c r="O280" s="573"/>
      <c r="P280" s="573"/>
    </row>
    <row r="281" spans="2:16" ht="17.25" thickBot="1" x14ac:dyDescent="0.35">
      <c r="B281" s="498"/>
      <c r="C281" s="500"/>
      <c r="D281" s="488"/>
      <c r="E281" s="500"/>
      <c r="F281" s="488"/>
      <c r="G281" s="490"/>
      <c r="H281" s="562"/>
      <c r="I281" s="573"/>
      <c r="J281" s="573"/>
      <c r="K281" s="573"/>
      <c r="L281" s="573"/>
      <c r="M281" s="573"/>
      <c r="N281" s="573"/>
      <c r="O281" s="573"/>
      <c r="P281" s="573"/>
    </row>
    <row r="282" spans="2:16" ht="17.25" thickTop="1" x14ac:dyDescent="0.3">
      <c r="B282" s="481" t="s">
        <v>60</v>
      </c>
      <c r="C282" s="570">
        <f>$K$212</f>
        <v>1.88</v>
      </c>
      <c r="D282" s="485" t="s">
        <v>61</v>
      </c>
      <c r="E282" s="571">
        <f>$K$213</f>
        <v>0.34</v>
      </c>
      <c r="F282" s="487" t="s">
        <v>59</v>
      </c>
      <c r="G282" s="561">
        <f>$K$211</f>
        <v>0.35</v>
      </c>
      <c r="H282" s="263"/>
      <c r="I282" s="573"/>
      <c r="J282" s="573"/>
      <c r="K282" s="573"/>
      <c r="L282" s="573"/>
      <c r="M282" s="573"/>
      <c r="N282" s="573"/>
      <c r="O282" s="573"/>
      <c r="P282" s="573"/>
    </row>
    <row r="283" spans="2:16" ht="17.25" thickBot="1" x14ac:dyDescent="0.35">
      <c r="B283" s="482"/>
      <c r="C283" s="484"/>
      <c r="D283" s="486"/>
      <c r="E283" s="486"/>
      <c r="F283" s="488"/>
      <c r="G283" s="490"/>
      <c r="H283" s="263"/>
      <c r="I283" s="573"/>
      <c r="J283" s="573"/>
      <c r="K283" s="573"/>
      <c r="L283" s="573"/>
      <c r="M283" s="573"/>
      <c r="N283" s="573"/>
      <c r="O283" s="573"/>
      <c r="P283" s="573"/>
    </row>
    <row r="284" spans="2:16" ht="17.25" thickTop="1" x14ac:dyDescent="0.3">
      <c r="B284" s="53"/>
      <c r="C284" s="53"/>
      <c r="F284" s="53"/>
      <c r="G284" s="53"/>
      <c r="H284" s="263"/>
      <c r="I284" s="573"/>
      <c r="J284" s="573"/>
      <c r="K284" s="573"/>
      <c r="L284" s="573"/>
      <c r="M284" s="573"/>
      <c r="N284" s="573"/>
      <c r="O284" s="573"/>
      <c r="P284" s="573"/>
    </row>
    <row r="285" spans="2:16" x14ac:dyDescent="0.3">
      <c r="B285" s="53"/>
      <c r="C285" s="53"/>
      <c r="F285" s="53"/>
      <c r="G285" s="53"/>
      <c r="H285" s="263"/>
      <c r="I285" s="573"/>
      <c r="J285" s="573"/>
      <c r="K285" s="573"/>
      <c r="L285" s="573"/>
      <c r="M285" s="573"/>
      <c r="N285" s="573"/>
      <c r="O285" s="573"/>
      <c r="P285" s="573"/>
    </row>
    <row r="286" spans="2:16" x14ac:dyDescent="0.3">
      <c r="B286" s="53"/>
      <c r="C286" s="53"/>
      <c r="F286" s="53"/>
      <c r="G286" s="53"/>
      <c r="H286" s="263"/>
      <c r="I286" s="573"/>
      <c r="J286" s="573"/>
      <c r="K286" s="573"/>
      <c r="L286" s="573"/>
      <c r="M286" s="573"/>
      <c r="N286" s="573"/>
      <c r="O286" s="573"/>
      <c r="P286" s="573"/>
    </row>
    <row r="287" spans="2:16" x14ac:dyDescent="0.3">
      <c r="B287" s="53"/>
      <c r="C287" s="53"/>
      <c r="F287" s="53"/>
      <c r="G287" s="53"/>
      <c r="H287" s="260" t="str">
        <f>IF(G294=C296,"!최고점돌파!","")</f>
        <v/>
      </c>
      <c r="I287" s="573"/>
      <c r="J287" s="573"/>
      <c r="K287" s="573"/>
      <c r="L287" s="573"/>
      <c r="M287" s="573"/>
      <c r="N287" s="573"/>
      <c r="O287" s="573"/>
      <c r="P287" s="573"/>
    </row>
    <row r="288" spans="2:16" x14ac:dyDescent="0.3">
      <c r="B288" s="53"/>
      <c r="C288" s="53"/>
      <c r="F288" s="53"/>
      <c r="G288" s="53"/>
      <c r="H288" s="264" t="str">
        <f>IF(G294=E296,"!최저점하락!","")</f>
        <v/>
      </c>
      <c r="I288" s="573"/>
      <c r="J288" s="573"/>
      <c r="K288" s="573"/>
      <c r="L288" s="573"/>
      <c r="M288" s="573"/>
      <c r="N288" s="573"/>
      <c r="O288" s="573"/>
      <c r="P288" s="573"/>
    </row>
    <row r="289" spans="2:16" x14ac:dyDescent="0.3">
      <c r="B289" s="53"/>
      <c r="C289" s="53"/>
      <c r="F289" s="53"/>
      <c r="G289" s="53"/>
      <c r="H289" s="263"/>
      <c r="I289" s="573"/>
      <c r="J289" s="573"/>
      <c r="K289" s="573"/>
      <c r="L289" s="573"/>
      <c r="M289" s="573"/>
      <c r="N289" s="573"/>
      <c r="O289" s="573"/>
      <c r="P289" s="573"/>
    </row>
    <row r="290" spans="2:16" x14ac:dyDescent="0.3">
      <c r="B290" s="53"/>
      <c r="C290" s="53"/>
      <c r="F290" s="53"/>
      <c r="G290" s="53"/>
      <c r="H290" s="263"/>
      <c r="I290" s="573"/>
      <c r="J290" s="573"/>
      <c r="K290" s="573"/>
      <c r="L290" s="573"/>
      <c r="M290" s="573"/>
      <c r="N290" s="573"/>
      <c r="O290" s="573"/>
      <c r="P290" s="573"/>
    </row>
    <row r="291" spans="2:16" x14ac:dyDescent="0.3">
      <c r="B291" s="53"/>
      <c r="C291" s="53"/>
      <c r="F291" s="53"/>
      <c r="G291" s="53"/>
      <c r="H291" s="263"/>
      <c r="I291" s="573"/>
      <c r="J291" s="573"/>
      <c r="K291" s="573"/>
      <c r="L291" s="573"/>
      <c r="M291" s="573"/>
      <c r="N291" s="573"/>
      <c r="O291" s="573"/>
      <c r="P291" s="573"/>
    </row>
    <row r="292" spans="2:16" x14ac:dyDescent="0.3">
      <c r="B292" s="53"/>
      <c r="C292" s="53"/>
      <c r="F292" s="53"/>
      <c r="G292" s="53"/>
      <c r="H292" s="263"/>
      <c r="I292" s="573"/>
      <c r="J292" s="573"/>
      <c r="K292" s="573"/>
      <c r="L292" s="573"/>
      <c r="M292" s="573"/>
      <c r="N292" s="573"/>
      <c r="O292" s="573"/>
      <c r="P292" s="573"/>
    </row>
    <row r="293" spans="2:16" ht="17.25" thickBot="1" x14ac:dyDescent="0.35">
      <c r="B293" s="53"/>
      <c r="C293" s="53"/>
      <c r="F293" s="53"/>
      <c r="G293" s="53"/>
      <c r="H293" s="263"/>
      <c r="I293" s="573"/>
      <c r="J293" s="573"/>
      <c r="K293" s="573"/>
      <c r="L293" s="573"/>
      <c r="M293" s="573"/>
      <c r="N293" s="573"/>
      <c r="O293" s="573"/>
      <c r="P293" s="573"/>
    </row>
    <row r="294" spans="2:16" ht="17.25" thickTop="1" x14ac:dyDescent="0.3">
      <c r="B294" s="497" t="s">
        <v>45</v>
      </c>
      <c r="C294" s="499"/>
      <c r="D294" s="487" t="s">
        <v>47</v>
      </c>
      <c r="E294" s="499"/>
      <c r="F294" s="487" t="s">
        <v>58</v>
      </c>
      <c r="G294" s="561">
        <f>$M$210</f>
        <v>0.65</v>
      </c>
      <c r="H294" s="562">
        <f>((G294-G296)/G296)*100</f>
        <v>6.5573770491803334</v>
      </c>
      <c r="I294" s="573"/>
      <c r="J294" s="573"/>
      <c r="K294" s="573"/>
      <c r="L294" s="573"/>
      <c r="M294" s="573"/>
      <c r="N294" s="573"/>
      <c r="O294" s="573"/>
      <c r="P294" s="573"/>
    </row>
    <row r="295" spans="2:16" ht="17.25" thickBot="1" x14ac:dyDescent="0.35">
      <c r="B295" s="498"/>
      <c r="C295" s="500"/>
      <c r="D295" s="488"/>
      <c r="E295" s="500"/>
      <c r="F295" s="488"/>
      <c r="G295" s="490"/>
      <c r="H295" s="562"/>
      <c r="I295" s="573"/>
      <c r="J295" s="573"/>
      <c r="K295" s="573"/>
      <c r="L295" s="573"/>
      <c r="M295" s="573"/>
      <c r="N295" s="573"/>
      <c r="O295" s="573"/>
      <c r="P295" s="573"/>
    </row>
    <row r="296" spans="2:16" ht="17.25" thickTop="1" x14ac:dyDescent="0.3">
      <c r="B296" s="481" t="s">
        <v>60</v>
      </c>
      <c r="C296" s="570">
        <f>$M$212</f>
        <v>2.13</v>
      </c>
      <c r="D296" s="485" t="s">
        <v>61</v>
      </c>
      <c r="E296" s="571">
        <f>$M$213</f>
        <v>0.54</v>
      </c>
      <c r="F296" s="487" t="s">
        <v>59</v>
      </c>
      <c r="G296" s="561">
        <f>$M$211</f>
        <v>0.61</v>
      </c>
      <c r="H296" s="177"/>
      <c r="I296" s="573"/>
      <c r="J296" s="573"/>
      <c r="K296" s="573"/>
      <c r="L296" s="573"/>
      <c r="M296" s="573"/>
      <c r="N296" s="573"/>
      <c r="O296" s="573"/>
      <c r="P296" s="573"/>
    </row>
    <row r="297" spans="2:16" ht="17.25" thickBot="1" x14ac:dyDescent="0.35">
      <c r="B297" s="482"/>
      <c r="C297" s="484"/>
      <c r="D297" s="486"/>
      <c r="E297" s="486"/>
      <c r="F297" s="488"/>
      <c r="G297" s="490"/>
      <c r="H297" s="178"/>
      <c r="I297" s="574"/>
      <c r="J297" s="574"/>
      <c r="K297" s="574"/>
      <c r="L297" s="574"/>
      <c r="M297" s="574"/>
      <c r="N297" s="574"/>
      <c r="O297" s="574"/>
      <c r="P297" s="574"/>
    </row>
    <row r="298" spans="2:16" ht="17.25" thickTop="1" x14ac:dyDescent="0.3"/>
  </sheetData>
  <mergeCells count="147">
    <mergeCell ref="B2:U2"/>
    <mergeCell ref="B3:C3"/>
    <mergeCell ref="D3:E3"/>
    <mergeCell ref="F3:G3"/>
    <mergeCell ref="L3:M3"/>
    <mergeCell ref="R3:S3"/>
    <mergeCell ref="T3:U3"/>
    <mergeCell ref="H3:I3"/>
    <mergeCell ref="J3:K3"/>
    <mergeCell ref="N3:O3"/>
    <mergeCell ref="P3:Q3"/>
    <mergeCell ref="I216:P227"/>
    <mergeCell ref="B224:B225"/>
    <mergeCell ref="C224:C225"/>
    <mergeCell ref="D224:D225"/>
    <mergeCell ref="E224:E225"/>
    <mergeCell ref="F224:F225"/>
    <mergeCell ref="G224:G225"/>
    <mergeCell ref="H224:H225"/>
    <mergeCell ref="B226:B227"/>
    <mergeCell ref="C226:C227"/>
    <mergeCell ref="D226:D227"/>
    <mergeCell ref="E226:E227"/>
    <mergeCell ref="F226:F227"/>
    <mergeCell ref="G226:G227"/>
    <mergeCell ref="I228:P241"/>
    <mergeCell ref="B238:B239"/>
    <mergeCell ref="C238:C239"/>
    <mergeCell ref="D238:D239"/>
    <mergeCell ref="E238:E239"/>
    <mergeCell ref="F238:F239"/>
    <mergeCell ref="G238:G239"/>
    <mergeCell ref="H238:H239"/>
    <mergeCell ref="B240:B241"/>
    <mergeCell ref="C240:C241"/>
    <mergeCell ref="D240:D241"/>
    <mergeCell ref="E240:E241"/>
    <mergeCell ref="F240:F241"/>
    <mergeCell ref="G240:G241"/>
    <mergeCell ref="I242:P255"/>
    <mergeCell ref="B252:B253"/>
    <mergeCell ref="C252:C253"/>
    <mergeCell ref="D252:D253"/>
    <mergeCell ref="E252:E253"/>
    <mergeCell ref="F252:F253"/>
    <mergeCell ref="G252:G253"/>
    <mergeCell ref="H252:H253"/>
    <mergeCell ref="B254:B255"/>
    <mergeCell ref="C254:C255"/>
    <mergeCell ref="D254:D255"/>
    <mergeCell ref="E254:E255"/>
    <mergeCell ref="F254:F255"/>
    <mergeCell ref="G254:G255"/>
    <mergeCell ref="I256:P297"/>
    <mergeCell ref="B266:B267"/>
    <mergeCell ref="C266:C267"/>
    <mergeCell ref="D266:D267"/>
    <mergeCell ref="E266:E267"/>
    <mergeCell ref="F266:F267"/>
    <mergeCell ref="G266:G267"/>
    <mergeCell ref="H266:H267"/>
    <mergeCell ref="B268:B269"/>
    <mergeCell ref="C268:C269"/>
    <mergeCell ref="D268:D269"/>
    <mergeCell ref="E268:E269"/>
    <mergeCell ref="F268:F269"/>
    <mergeCell ref="G268:G269"/>
    <mergeCell ref="B280:B281"/>
    <mergeCell ref="C280:C281"/>
    <mergeCell ref="D280:D281"/>
    <mergeCell ref="E280:E281"/>
    <mergeCell ref="F280:F281"/>
    <mergeCell ref="G280:G281"/>
    <mergeCell ref="H280:H281"/>
    <mergeCell ref="B282:B283"/>
    <mergeCell ref="C282:C283"/>
    <mergeCell ref="D282:D283"/>
    <mergeCell ref="H294:H295"/>
    <mergeCell ref="B296:B297"/>
    <mergeCell ref="C296:C297"/>
    <mergeCell ref="D296:D297"/>
    <mergeCell ref="E296:E297"/>
    <mergeCell ref="F296:F297"/>
    <mergeCell ref="G296:G297"/>
    <mergeCell ref="E282:E283"/>
    <mergeCell ref="F282:F283"/>
    <mergeCell ref="G282:G283"/>
    <mergeCell ref="B294:B295"/>
    <mergeCell ref="C294:C295"/>
    <mergeCell ref="D294:D295"/>
    <mergeCell ref="E294:E295"/>
    <mergeCell ref="F294:F295"/>
    <mergeCell ref="G294:G295"/>
    <mergeCell ref="R240:R241"/>
    <mergeCell ref="S240:S241"/>
    <mergeCell ref="T240:T241"/>
    <mergeCell ref="U240:U241"/>
    <mergeCell ref="V240:V241"/>
    <mergeCell ref="R242:R243"/>
    <mergeCell ref="S242:S243"/>
    <mergeCell ref="T242:T243"/>
    <mergeCell ref="U242:U243"/>
    <mergeCell ref="R226:R227"/>
    <mergeCell ref="S226:S227"/>
    <mergeCell ref="T226:T227"/>
    <mergeCell ref="U226:U227"/>
    <mergeCell ref="V226:V227"/>
    <mergeCell ref="R228:R229"/>
    <mergeCell ref="S228:S229"/>
    <mergeCell ref="T228:T229"/>
    <mergeCell ref="U228:U229"/>
    <mergeCell ref="R254:R255"/>
    <mergeCell ref="S254:S255"/>
    <mergeCell ref="T254:T255"/>
    <mergeCell ref="U254:U255"/>
    <mergeCell ref="V254:V255"/>
    <mergeCell ref="R256:R257"/>
    <mergeCell ref="S256:S257"/>
    <mergeCell ref="T256:T257"/>
    <mergeCell ref="U256:U257"/>
    <mergeCell ref="V256:V257"/>
    <mergeCell ref="R268:R269"/>
    <mergeCell ref="S268:S269"/>
    <mergeCell ref="T268:T269"/>
    <mergeCell ref="U268:U269"/>
    <mergeCell ref="V268:V269"/>
    <mergeCell ref="R270:R271"/>
    <mergeCell ref="S270:S271"/>
    <mergeCell ref="T270:T271"/>
    <mergeCell ref="U270:U271"/>
    <mergeCell ref="W256:W257"/>
    <mergeCell ref="W268:W269"/>
    <mergeCell ref="X268:X269"/>
    <mergeCell ref="V270:V271"/>
    <mergeCell ref="W270:W271"/>
    <mergeCell ref="Y216:AF257"/>
    <mergeCell ref="Y258:AF271"/>
    <mergeCell ref="W226:W227"/>
    <mergeCell ref="X226:X227"/>
    <mergeCell ref="V228:V229"/>
    <mergeCell ref="W228:W229"/>
    <mergeCell ref="W240:W241"/>
    <mergeCell ref="X240:X241"/>
    <mergeCell ref="V242:V243"/>
    <mergeCell ref="W242:W243"/>
    <mergeCell ref="W254:W255"/>
    <mergeCell ref="X254:X255"/>
  </mergeCells>
  <phoneticPr fontId="1" type="noConversion"/>
  <conditionalFormatting sqref="C209">
    <cfRule type="expression" dxfId="438" priority="616">
      <formula>C209&lt;=#REF!</formula>
    </cfRule>
    <cfRule type="expression" dxfId="437" priority="617">
      <formula>C209&gt;=#REF!</formula>
    </cfRule>
  </conditionalFormatting>
  <conditionalFormatting sqref="C4">
    <cfRule type="expression" dxfId="436" priority="511">
      <formula>"&gt;=C5"</formula>
    </cfRule>
  </conditionalFormatting>
  <conditionalFormatting sqref="G5:G137 M5:M141 I5:I141 O5:O141 Q5:Q142 U5:U141 E5:E208 S5:S141 K5:K141 C4:C208">
    <cfRule type="expression" dxfId="435" priority="509">
      <formula>"C7&gt;=C6"</formula>
    </cfRule>
    <cfRule type="expression" dxfId="434" priority="510">
      <formula>"C6&gt;=C7"</formula>
    </cfRule>
  </conditionalFormatting>
  <conditionalFormatting sqref="E5:E201 C4:C145">
    <cfRule type="expression" dxfId="433" priority="507">
      <formula>C4&lt;=C3</formula>
    </cfRule>
    <cfRule type="expression" dxfId="432" priority="508">
      <formula>C4&gt;=C3</formula>
    </cfRule>
  </conditionalFormatting>
  <conditionalFormatting sqref="G5:G135">
    <cfRule type="expression" dxfId="431" priority="499">
      <formula>G5&lt;=G4</formula>
    </cfRule>
    <cfRule type="expression" dxfId="430" priority="500">
      <formula>G5&gt;=G4</formula>
    </cfRule>
  </conditionalFormatting>
  <conditionalFormatting sqref="I5:I132">
    <cfRule type="expression" dxfId="429" priority="495">
      <formula>I5&lt;=I4</formula>
    </cfRule>
    <cfRule type="expression" dxfId="428" priority="496">
      <formula>I5&gt;=I4</formula>
    </cfRule>
  </conditionalFormatting>
  <conditionalFormatting sqref="K5:K141">
    <cfRule type="expression" dxfId="427" priority="491">
      <formula>K5&lt;=K4</formula>
    </cfRule>
    <cfRule type="expression" dxfId="426" priority="492">
      <formula>K5&gt;=K4</formula>
    </cfRule>
  </conditionalFormatting>
  <conditionalFormatting sqref="M5:M141">
    <cfRule type="expression" dxfId="425" priority="487">
      <formula>M5&lt;=M4</formula>
    </cfRule>
    <cfRule type="expression" dxfId="424" priority="488">
      <formula>M5&gt;=M4</formula>
    </cfRule>
  </conditionalFormatting>
  <conditionalFormatting sqref="O5:O141">
    <cfRule type="expression" dxfId="423" priority="483">
      <formula>O5&lt;=O4</formula>
    </cfRule>
    <cfRule type="expression" dxfId="422" priority="484">
      <formula>O5&gt;=O4</formula>
    </cfRule>
  </conditionalFormatting>
  <conditionalFormatting sqref="Q5:Q142">
    <cfRule type="expression" dxfId="421" priority="479">
      <formula>Q5&lt;=Q4</formula>
    </cfRule>
    <cfRule type="expression" dxfId="420" priority="480">
      <formula>Q5&gt;=Q4</formula>
    </cfRule>
  </conditionalFormatting>
  <conditionalFormatting sqref="S5:S141">
    <cfRule type="expression" dxfId="419" priority="475">
      <formula>S5&lt;=S4</formula>
    </cfRule>
    <cfRule type="expression" dxfId="418" priority="476">
      <formula>S5&gt;=S4</formula>
    </cfRule>
  </conditionalFormatting>
  <conditionalFormatting sqref="U5:U141">
    <cfRule type="expression" dxfId="417" priority="471">
      <formula>U5&lt;=U4</formula>
    </cfRule>
    <cfRule type="expression" dxfId="416" priority="472">
      <formula>U5&gt;=U4</formula>
    </cfRule>
  </conditionalFormatting>
  <conditionalFormatting sqref="H224:H225">
    <cfRule type="expression" dxfId="415" priority="287">
      <formula>G224&lt;G226</formula>
    </cfRule>
    <cfRule type="expression" dxfId="414" priority="288">
      <formula>G224&gt;=G226</formula>
    </cfRule>
  </conditionalFormatting>
  <conditionalFormatting sqref="H238:H239">
    <cfRule type="expression" dxfId="413" priority="285">
      <formula>G238&lt;G240</formula>
    </cfRule>
    <cfRule type="expression" dxfId="412" priority="286">
      <formula>G238&gt;=G240</formula>
    </cfRule>
  </conditionalFormatting>
  <conditionalFormatting sqref="H252:H253">
    <cfRule type="expression" dxfId="411" priority="283">
      <formula>G252&lt;G254</formula>
    </cfRule>
    <cfRule type="expression" dxfId="410" priority="284">
      <formula>G252&gt;=G254</formula>
    </cfRule>
  </conditionalFormatting>
  <conditionalFormatting sqref="H266:H267">
    <cfRule type="expression" dxfId="409" priority="281">
      <formula>G266&lt;G268</formula>
    </cfRule>
    <cfRule type="expression" dxfId="408" priority="282">
      <formula>G266&gt;=G268</formula>
    </cfRule>
  </conditionalFormatting>
  <conditionalFormatting sqref="H280:H281">
    <cfRule type="expression" dxfId="407" priority="279">
      <formula>G280&lt;G282</formula>
    </cfRule>
    <cfRule type="expression" dxfId="406" priority="280">
      <formula>G280&gt;=G282</formula>
    </cfRule>
  </conditionalFormatting>
  <conditionalFormatting sqref="H294:H295">
    <cfRule type="expression" dxfId="405" priority="277">
      <formula>G294&lt;G296</formula>
    </cfRule>
    <cfRule type="expression" dxfId="404" priority="278">
      <formula>G294&gt;=G296</formula>
    </cfRule>
  </conditionalFormatting>
  <conditionalFormatting sqref="H294:H295">
    <cfRule type="expression" dxfId="403" priority="255">
      <formula>G294&lt;G296</formula>
    </cfRule>
    <cfRule type="expression" dxfId="402" priority="256">
      <formula>G294&gt;=G296</formula>
    </cfRule>
  </conditionalFormatting>
  <conditionalFormatting sqref="H294:H295">
    <cfRule type="expression" dxfId="401" priority="253">
      <formula>G294&lt;G296</formula>
    </cfRule>
    <cfRule type="expression" dxfId="400" priority="254">
      <formula>G294&gt;=G296</formula>
    </cfRule>
  </conditionalFormatting>
  <conditionalFormatting sqref="H294:H295">
    <cfRule type="expression" dxfId="399" priority="251">
      <formula>G294&lt;G296</formula>
    </cfRule>
    <cfRule type="expression" dxfId="398" priority="252">
      <formula>G294&gt;=G296</formula>
    </cfRule>
  </conditionalFormatting>
  <conditionalFormatting sqref="H294:H295">
    <cfRule type="expression" dxfId="397" priority="249">
      <formula>G294&lt;G296</formula>
    </cfRule>
    <cfRule type="expression" dxfId="396" priority="250">
      <formula>G294&gt;=G296</formula>
    </cfRule>
  </conditionalFormatting>
  <conditionalFormatting sqref="H280:H281">
    <cfRule type="expression" dxfId="395" priority="247">
      <formula>G280&lt;G282</formula>
    </cfRule>
    <cfRule type="expression" dxfId="394" priority="248">
      <formula>G280&gt;=G282</formula>
    </cfRule>
  </conditionalFormatting>
  <conditionalFormatting sqref="H280:H281">
    <cfRule type="expression" dxfId="393" priority="245">
      <formula>G280&lt;G282</formula>
    </cfRule>
    <cfRule type="expression" dxfId="392" priority="246">
      <formula>G280&gt;=G282</formula>
    </cfRule>
  </conditionalFormatting>
  <conditionalFormatting sqref="H280:H281">
    <cfRule type="expression" dxfId="391" priority="243">
      <formula>G280&lt;G282</formula>
    </cfRule>
    <cfRule type="expression" dxfId="390" priority="244">
      <formula>G280&gt;=G282</formula>
    </cfRule>
  </conditionalFormatting>
  <conditionalFormatting sqref="H280:H281">
    <cfRule type="expression" dxfId="389" priority="241">
      <formula>G280&lt;G282</formula>
    </cfRule>
    <cfRule type="expression" dxfId="388" priority="242">
      <formula>G280&gt;=G282</formula>
    </cfRule>
  </conditionalFormatting>
  <conditionalFormatting sqref="H280:H281">
    <cfRule type="expression" dxfId="387" priority="239">
      <formula>G280&lt;G282</formula>
    </cfRule>
    <cfRule type="expression" dxfId="386" priority="240">
      <formula>G280&gt;=G282</formula>
    </cfRule>
  </conditionalFormatting>
  <conditionalFormatting sqref="H266:H267">
    <cfRule type="expression" dxfId="385" priority="237">
      <formula>G266&lt;G268</formula>
    </cfRule>
    <cfRule type="expression" dxfId="384" priority="238">
      <formula>G266&gt;=G268</formula>
    </cfRule>
  </conditionalFormatting>
  <conditionalFormatting sqref="H266:H267">
    <cfRule type="expression" dxfId="383" priority="235">
      <formula>G266&lt;G268</formula>
    </cfRule>
    <cfRule type="expression" dxfId="382" priority="236">
      <formula>G266&gt;=G268</formula>
    </cfRule>
  </conditionalFormatting>
  <conditionalFormatting sqref="H266:H267">
    <cfRule type="expression" dxfId="381" priority="233">
      <formula>G266&lt;G268</formula>
    </cfRule>
    <cfRule type="expression" dxfId="380" priority="234">
      <formula>G266&gt;=G268</formula>
    </cfRule>
  </conditionalFormatting>
  <conditionalFormatting sqref="H266:H267">
    <cfRule type="expression" dxfId="379" priority="231">
      <formula>G266&lt;G268</formula>
    </cfRule>
    <cfRule type="expression" dxfId="378" priority="232">
      <formula>G266&gt;=G268</formula>
    </cfRule>
  </conditionalFormatting>
  <conditionalFormatting sqref="H266:H267">
    <cfRule type="expression" dxfId="377" priority="229">
      <formula>G266&lt;G268</formula>
    </cfRule>
    <cfRule type="expression" dxfId="376" priority="230">
      <formula>G266&gt;=G268</formula>
    </cfRule>
  </conditionalFormatting>
  <conditionalFormatting sqref="H266:H267">
    <cfRule type="expression" dxfId="375" priority="227">
      <formula>G266&lt;G268</formula>
    </cfRule>
    <cfRule type="expression" dxfId="374" priority="228">
      <formula>G266&gt;=G268</formula>
    </cfRule>
  </conditionalFormatting>
  <conditionalFormatting sqref="H252:H253">
    <cfRule type="expression" dxfId="373" priority="225">
      <formula>G252&lt;G254</formula>
    </cfRule>
    <cfRule type="expression" dxfId="372" priority="226">
      <formula>G252&gt;=G254</formula>
    </cfRule>
  </conditionalFormatting>
  <conditionalFormatting sqref="H252:H253">
    <cfRule type="expression" dxfId="371" priority="223">
      <formula>G252&lt;G254</formula>
    </cfRule>
    <cfRule type="expression" dxfId="370" priority="224">
      <formula>G252&gt;=G254</formula>
    </cfRule>
  </conditionalFormatting>
  <conditionalFormatting sqref="H252:H253">
    <cfRule type="expression" dxfId="369" priority="221">
      <formula>G252&lt;G254</formula>
    </cfRule>
    <cfRule type="expression" dxfId="368" priority="222">
      <formula>G252&gt;=G254</formula>
    </cfRule>
  </conditionalFormatting>
  <conditionalFormatting sqref="H252:H253">
    <cfRule type="expression" dxfId="367" priority="219">
      <formula>G252&lt;G254</formula>
    </cfRule>
    <cfRule type="expression" dxfId="366" priority="220">
      <formula>G252&gt;=G254</formula>
    </cfRule>
  </conditionalFormatting>
  <conditionalFormatting sqref="E135:E138">
    <cfRule type="expression" dxfId="365" priority="353">
      <formula>E135&lt;=E134</formula>
    </cfRule>
    <cfRule type="expression" dxfId="364" priority="354">
      <formula>E135&gt;=E134</formula>
    </cfRule>
  </conditionalFormatting>
  <conditionalFormatting sqref="I133:I141">
    <cfRule type="expression" dxfId="363" priority="349">
      <formula>I133&lt;=I132</formula>
    </cfRule>
    <cfRule type="expression" dxfId="362" priority="350">
      <formula>I133&gt;=I132</formula>
    </cfRule>
  </conditionalFormatting>
  <conditionalFormatting sqref="K133:K134">
    <cfRule type="expression" dxfId="361" priority="345">
      <formula>K133&lt;=K132</formula>
    </cfRule>
    <cfRule type="expression" dxfId="360" priority="346">
      <formula>K133&gt;=K132</formula>
    </cfRule>
  </conditionalFormatting>
  <conditionalFormatting sqref="O134:O136">
    <cfRule type="expression" dxfId="359" priority="341">
      <formula>O134&lt;=O133</formula>
    </cfRule>
    <cfRule type="expression" dxfId="358" priority="342">
      <formula>O134&gt;=O133</formula>
    </cfRule>
  </conditionalFormatting>
  <conditionalFormatting sqref="Q134:Q136">
    <cfRule type="expression" dxfId="357" priority="337">
      <formula>Q134&lt;=Q133</formula>
    </cfRule>
    <cfRule type="expression" dxfId="356" priority="338">
      <formula>Q134&gt;=Q133</formula>
    </cfRule>
  </conditionalFormatting>
  <conditionalFormatting sqref="U133:U135">
    <cfRule type="expression" dxfId="355" priority="333">
      <formula>U133&lt;=U132</formula>
    </cfRule>
    <cfRule type="expression" dxfId="354" priority="334">
      <formula>U133&gt;=U132</formula>
    </cfRule>
  </conditionalFormatting>
  <conditionalFormatting sqref="G136:G137">
    <cfRule type="expression" dxfId="353" priority="329">
      <formula>G136&lt;=G135</formula>
    </cfRule>
    <cfRule type="expression" dxfId="352" priority="330">
      <formula>G136&gt;=G135</formula>
    </cfRule>
  </conditionalFormatting>
  <conditionalFormatting sqref="H224:H225">
    <cfRule type="expression" dxfId="351" priority="185">
      <formula>G224&lt;G226</formula>
    </cfRule>
    <cfRule type="expression" dxfId="350" priority="186">
      <formula>G224&gt;=G226</formula>
    </cfRule>
  </conditionalFormatting>
  <conditionalFormatting sqref="H224:H225">
    <cfRule type="expression" dxfId="349" priority="183">
      <formula>G224&lt;G226</formula>
    </cfRule>
    <cfRule type="expression" dxfId="348" priority="184">
      <formula>G224&gt;=G226</formula>
    </cfRule>
  </conditionalFormatting>
  <conditionalFormatting sqref="C140">
    <cfRule type="expression" dxfId="347" priority="321">
      <formula>C140&lt;=C139</formula>
    </cfRule>
    <cfRule type="expression" dxfId="346" priority="322">
      <formula>C140&gt;=C139</formula>
    </cfRule>
  </conditionalFormatting>
  <conditionalFormatting sqref="S136">
    <cfRule type="expression" dxfId="345" priority="317">
      <formula>S136&lt;=S135</formula>
    </cfRule>
    <cfRule type="expression" dxfId="344" priority="318">
      <formula>S136&gt;=S135</formula>
    </cfRule>
  </conditionalFormatting>
  <conditionalFormatting sqref="K135:K136">
    <cfRule type="expression" dxfId="343" priority="313">
      <formula>K135&lt;=K134</formula>
    </cfRule>
    <cfRule type="expression" dxfId="342" priority="314">
      <formula>K135&gt;=K134</formula>
    </cfRule>
  </conditionalFormatting>
  <conditionalFormatting sqref="C151:C152 E207">
    <cfRule type="expression" dxfId="341" priority="620">
      <formula>C151&lt;=C144</formula>
    </cfRule>
    <cfRule type="expression" dxfId="340" priority="621">
      <formula>C151&gt;=C144</formula>
    </cfRule>
  </conditionalFormatting>
  <conditionalFormatting sqref="C150 E206">
    <cfRule type="expression" dxfId="339" priority="624">
      <formula>C150&lt;=C144</formula>
    </cfRule>
    <cfRule type="expression" dxfId="338" priority="625">
      <formula>C150&gt;=C144</formula>
    </cfRule>
  </conditionalFormatting>
  <conditionalFormatting sqref="C149 E205">
    <cfRule type="expression" dxfId="337" priority="628">
      <formula>C149&lt;=C144</formula>
    </cfRule>
    <cfRule type="expression" dxfId="336" priority="629">
      <formula>C149&gt;=C144</formula>
    </cfRule>
  </conditionalFormatting>
  <conditionalFormatting sqref="C148 E204">
    <cfRule type="expression" dxfId="335" priority="632">
      <formula>C148&lt;=C144</formula>
    </cfRule>
    <cfRule type="expression" dxfId="334" priority="633">
      <formula>C148&gt;=C144</formula>
    </cfRule>
  </conditionalFormatting>
  <conditionalFormatting sqref="C147 E203">
    <cfRule type="expression" dxfId="333" priority="636">
      <formula>C147&lt;=C144</formula>
    </cfRule>
    <cfRule type="expression" dxfId="332" priority="637">
      <formula>C147&gt;=C144</formula>
    </cfRule>
  </conditionalFormatting>
  <conditionalFormatting sqref="C146 E202">
    <cfRule type="expression" dxfId="331" priority="640">
      <formula>C146&lt;=C144</formula>
    </cfRule>
    <cfRule type="expression" dxfId="330" priority="641">
      <formula>C146&gt;=C144</formula>
    </cfRule>
  </conditionalFormatting>
  <conditionalFormatting sqref="C179:C180">
    <cfRule type="expression" dxfId="329" priority="648">
      <formula>C179&lt;=C145</formula>
    </cfRule>
    <cfRule type="expression" dxfId="328" priority="649">
      <formula>C179&gt;=C145</formula>
    </cfRule>
  </conditionalFormatting>
  <conditionalFormatting sqref="C178">
    <cfRule type="expression" dxfId="327" priority="652">
      <formula>C178&lt;=C145</formula>
    </cfRule>
    <cfRule type="expression" dxfId="326" priority="653">
      <formula>C178&gt;=C145</formula>
    </cfRule>
  </conditionalFormatting>
  <conditionalFormatting sqref="C177">
    <cfRule type="expression" dxfId="325" priority="656">
      <formula>C177&lt;=C145</formula>
    </cfRule>
    <cfRule type="expression" dxfId="324" priority="657">
      <formula>C177&gt;=C145</formula>
    </cfRule>
  </conditionalFormatting>
  <conditionalFormatting sqref="C176">
    <cfRule type="expression" dxfId="323" priority="660">
      <formula>C176&lt;=C145</formula>
    </cfRule>
    <cfRule type="expression" dxfId="322" priority="661">
      <formula>C176&gt;=C145</formula>
    </cfRule>
  </conditionalFormatting>
  <conditionalFormatting sqref="C175">
    <cfRule type="expression" dxfId="321" priority="664">
      <formula>C175&lt;=C145</formula>
    </cfRule>
    <cfRule type="expression" dxfId="320" priority="665">
      <formula>C175&gt;=C145</formula>
    </cfRule>
  </conditionalFormatting>
  <conditionalFormatting sqref="C174">
    <cfRule type="expression" dxfId="319" priority="668">
      <formula>C174&lt;=C145</formula>
    </cfRule>
    <cfRule type="expression" dxfId="318" priority="669">
      <formula>C174&gt;=C145</formula>
    </cfRule>
  </conditionalFormatting>
  <conditionalFormatting sqref="C173">
    <cfRule type="expression" dxfId="317" priority="672">
      <formula>C173&lt;=C145</formula>
    </cfRule>
    <cfRule type="expression" dxfId="316" priority="673">
      <formula>C173&gt;=C145</formula>
    </cfRule>
  </conditionalFormatting>
  <conditionalFormatting sqref="C172">
    <cfRule type="expression" dxfId="315" priority="676">
      <formula>C172&lt;=C145</formula>
    </cfRule>
    <cfRule type="expression" dxfId="314" priority="677">
      <formula>C172&gt;=C145</formula>
    </cfRule>
  </conditionalFormatting>
  <conditionalFormatting sqref="C171">
    <cfRule type="expression" dxfId="313" priority="680">
      <formula>C171&lt;=C145</formula>
    </cfRule>
    <cfRule type="expression" dxfId="312" priority="681">
      <formula>C171&gt;=C145</formula>
    </cfRule>
  </conditionalFormatting>
  <conditionalFormatting sqref="C170">
    <cfRule type="expression" dxfId="311" priority="684">
      <formula>C170&lt;=C145</formula>
    </cfRule>
    <cfRule type="expression" dxfId="310" priority="685">
      <formula>C170&gt;=C145</formula>
    </cfRule>
  </conditionalFormatting>
  <conditionalFormatting sqref="C169">
    <cfRule type="expression" dxfId="309" priority="688">
      <formula>C169&lt;=C145</formula>
    </cfRule>
    <cfRule type="expression" dxfId="308" priority="689">
      <formula>C169&gt;=C145</formula>
    </cfRule>
  </conditionalFormatting>
  <conditionalFormatting sqref="C168">
    <cfRule type="expression" dxfId="307" priority="692">
      <formula>C168&lt;=C145</formula>
    </cfRule>
    <cfRule type="expression" dxfId="306" priority="693">
      <formula>C168&gt;=C145</formula>
    </cfRule>
  </conditionalFormatting>
  <conditionalFormatting sqref="C167">
    <cfRule type="expression" dxfId="305" priority="696">
      <formula>C167&lt;=C145</formula>
    </cfRule>
    <cfRule type="expression" dxfId="304" priority="697">
      <formula>C167&gt;=C145</formula>
    </cfRule>
  </conditionalFormatting>
  <conditionalFormatting sqref="C166">
    <cfRule type="expression" dxfId="303" priority="700">
      <formula>C166&lt;=C145</formula>
    </cfRule>
    <cfRule type="expression" dxfId="302" priority="701">
      <formula>C166&gt;=C145</formula>
    </cfRule>
  </conditionalFormatting>
  <conditionalFormatting sqref="C165">
    <cfRule type="expression" dxfId="301" priority="704">
      <formula>C165&lt;=C145</formula>
    </cfRule>
    <cfRule type="expression" dxfId="300" priority="705">
      <formula>C165&gt;=C145</formula>
    </cfRule>
  </conditionalFormatting>
  <conditionalFormatting sqref="C164">
    <cfRule type="expression" dxfId="299" priority="708">
      <formula>C164&lt;=C145</formula>
    </cfRule>
    <cfRule type="expression" dxfId="298" priority="709">
      <formula>C164&gt;=C145</formula>
    </cfRule>
  </conditionalFormatting>
  <conditionalFormatting sqref="C163">
    <cfRule type="expression" dxfId="297" priority="712">
      <formula>C163&lt;=C145</formula>
    </cfRule>
    <cfRule type="expression" dxfId="296" priority="713">
      <formula>C163&gt;=C145</formula>
    </cfRule>
  </conditionalFormatting>
  <conditionalFormatting sqref="C162">
    <cfRule type="expression" dxfId="295" priority="716">
      <formula>C162&lt;=C145</formula>
    </cfRule>
    <cfRule type="expression" dxfId="294" priority="717">
      <formula>C162&gt;=C145</formula>
    </cfRule>
  </conditionalFormatting>
  <conditionalFormatting sqref="C161">
    <cfRule type="expression" dxfId="293" priority="720">
      <formula>C161&lt;=C145</formula>
    </cfRule>
    <cfRule type="expression" dxfId="292" priority="721">
      <formula>C161&gt;=C145</formula>
    </cfRule>
  </conditionalFormatting>
  <conditionalFormatting sqref="C160">
    <cfRule type="expression" dxfId="291" priority="724">
      <formula>C160&lt;=C145</formula>
    </cfRule>
    <cfRule type="expression" dxfId="290" priority="725">
      <formula>C160&gt;=C145</formula>
    </cfRule>
  </conditionalFormatting>
  <conditionalFormatting sqref="C159">
    <cfRule type="expression" dxfId="289" priority="728">
      <formula>C159&lt;=C145</formula>
    </cfRule>
    <cfRule type="expression" dxfId="288" priority="729">
      <formula>C159&gt;=C145</formula>
    </cfRule>
  </conditionalFormatting>
  <conditionalFormatting sqref="C158">
    <cfRule type="expression" dxfId="287" priority="732">
      <formula>C158&lt;=C145</formula>
    </cfRule>
    <cfRule type="expression" dxfId="286" priority="733">
      <formula>C158&gt;=C145</formula>
    </cfRule>
  </conditionalFormatting>
  <conditionalFormatting sqref="C157">
    <cfRule type="expression" dxfId="285" priority="736">
      <formula>C157&lt;=C145</formula>
    </cfRule>
    <cfRule type="expression" dxfId="284" priority="737">
      <formula>C157&gt;=C145</formula>
    </cfRule>
  </conditionalFormatting>
  <conditionalFormatting sqref="C156">
    <cfRule type="expression" dxfId="283" priority="740">
      <formula>C156&lt;=C145</formula>
    </cfRule>
    <cfRule type="expression" dxfId="282" priority="741">
      <formula>C156&gt;=C145</formula>
    </cfRule>
  </conditionalFormatting>
  <conditionalFormatting sqref="C155">
    <cfRule type="expression" dxfId="281" priority="744">
      <formula>C155&lt;=C145</formula>
    </cfRule>
    <cfRule type="expression" dxfId="280" priority="745">
      <formula>C155&gt;=C145</formula>
    </cfRule>
  </conditionalFormatting>
  <conditionalFormatting sqref="C154">
    <cfRule type="expression" dxfId="279" priority="748">
      <formula>C154&lt;=C145</formula>
    </cfRule>
    <cfRule type="expression" dxfId="278" priority="749">
      <formula>C154&gt;=C145</formula>
    </cfRule>
  </conditionalFormatting>
  <conditionalFormatting sqref="C153 E208">
    <cfRule type="expression" dxfId="277" priority="752">
      <formula>C153&lt;=C145</formula>
    </cfRule>
    <cfRule type="expression" dxfId="276" priority="753">
      <formula>C153&gt;=C145</formula>
    </cfRule>
  </conditionalFormatting>
  <conditionalFormatting sqref="E133:E135">
    <cfRule type="expression" dxfId="275" priority="309">
      <formula>E133&lt;=E132</formula>
    </cfRule>
    <cfRule type="expression" dxfId="274" priority="310">
      <formula>E133&gt;=E132</formula>
    </cfRule>
  </conditionalFormatting>
  <conditionalFormatting sqref="C190:C191">
    <cfRule type="expression" dxfId="273" priority="756">
      <formula>C190&lt;=C146</formula>
    </cfRule>
    <cfRule type="expression" dxfId="272" priority="757">
      <formula>C190&gt;=C146</formula>
    </cfRule>
  </conditionalFormatting>
  <conditionalFormatting sqref="C189">
    <cfRule type="expression" dxfId="271" priority="760">
      <formula>C189&lt;=C146</formula>
    </cfRule>
    <cfRule type="expression" dxfId="270" priority="761">
      <formula>C189&gt;=C146</formula>
    </cfRule>
  </conditionalFormatting>
  <conditionalFormatting sqref="C188">
    <cfRule type="expression" dxfId="269" priority="764">
      <formula>C188&lt;=C146</formula>
    </cfRule>
    <cfRule type="expression" dxfId="268" priority="765">
      <formula>C188&gt;=C146</formula>
    </cfRule>
  </conditionalFormatting>
  <conditionalFormatting sqref="C187">
    <cfRule type="expression" dxfId="267" priority="768">
      <formula>C187&lt;=C146</formula>
    </cfRule>
    <cfRule type="expression" dxfId="266" priority="769">
      <formula>C187&gt;=C146</formula>
    </cfRule>
  </conditionalFormatting>
  <conditionalFormatting sqref="C186">
    <cfRule type="expression" dxfId="265" priority="772">
      <formula>C186&lt;=C146</formula>
    </cfRule>
    <cfRule type="expression" dxfId="264" priority="773">
      <formula>C186&gt;=C146</formula>
    </cfRule>
  </conditionalFormatting>
  <conditionalFormatting sqref="C185">
    <cfRule type="expression" dxfId="263" priority="776">
      <formula>C185&lt;=C146</formula>
    </cfRule>
    <cfRule type="expression" dxfId="262" priority="777">
      <formula>C185&gt;=C146</formula>
    </cfRule>
  </conditionalFormatting>
  <conditionalFormatting sqref="C184">
    <cfRule type="expression" dxfId="261" priority="780">
      <formula>C184&lt;=C146</formula>
    </cfRule>
    <cfRule type="expression" dxfId="260" priority="781">
      <formula>C184&gt;=C146</formula>
    </cfRule>
  </conditionalFormatting>
  <conditionalFormatting sqref="C183">
    <cfRule type="expression" dxfId="259" priority="784">
      <formula>C183&lt;=C146</formula>
    </cfRule>
    <cfRule type="expression" dxfId="258" priority="785">
      <formula>C183&gt;=C146</formula>
    </cfRule>
  </conditionalFormatting>
  <conditionalFormatting sqref="C182">
    <cfRule type="expression" dxfId="257" priority="788">
      <formula>C182&lt;=C146</formula>
    </cfRule>
    <cfRule type="expression" dxfId="256" priority="789">
      <formula>C182&gt;=C146</formula>
    </cfRule>
  </conditionalFormatting>
  <conditionalFormatting sqref="C181">
    <cfRule type="expression" dxfId="255" priority="792">
      <formula>C181&lt;=C146</formula>
    </cfRule>
    <cfRule type="expression" dxfId="254" priority="793">
      <formula>C181&gt;=C146</formula>
    </cfRule>
  </conditionalFormatting>
  <conditionalFormatting sqref="C200:C201">
    <cfRule type="expression" dxfId="253" priority="800">
      <formula>C200&lt;=C147</formula>
    </cfRule>
    <cfRule type="expression" dxfId="252" priority="801">
      <formula>C200&gt;=C147</formula>
    </cfRule>
  </conditionalFormatting>
  <conditionalFormatting sqref="C199">
    <cfRule type="expression" dxfId="251" priority="804">
      <formula>C199&lt;=C147</formula>
    </cfRule>
    <cfRule type="expression" dxfId="250" priority="805">
      <formula>C199&gt;=C147</formula>
    </cfRule>
  </conditionalFormatting>
  <conditionalFormatting sqref="C198">
    <cfRule type="expression" dxfId="249" priority="808">
      <formula>C198&lt;=C147</formula>
    </cfRule>
    <cfRule type="expression" dxfId="248" priority="809">
      <formula>C198&gt;=C147</formula>
    </cfRule>
  </conditionalFormatting>
  <conditionalFormatting sqref="C197">
    <cfRule type="expression" dxfId="247" priority="812">
      <formula>C197&lt;=C147</formula>
    </cfRule>
    <cfRule type="expression" dxfId="246" priority="813">
      <formula>C197&gt;=C147</formula>
    </cfRule>
  </conditionalFormatting>
  <conditionalFormatting sqref="C196">
    <cfRule type="expression" dxfId="245" priority="816">
      <formula>C196&lt;=C147</formula>
    </cfRule>
    <cfRule type="expression" dxfId="244" priority="817">
      <formula>C196&gt;=C147</formula>
    </cfRule>
  </conditionalFormatting>
  <conditionalFormatting sqref="C195">
    <cfRule type="expression" dxfId="243" priority="820">
      <formula>C195&lt;=C147</formula>
    </cfRule>
    <cfRule type="expression" dxfId="242" priority="821">
      <formula>C195&gt;=C147</formula>
    </cfRule>
  </conditionalFormatting>
  <conditionalFormatting sqref="C194">
    <cfRule type="expression" dxfId="241" priority="824">
      <formula>C194&lt;=C147</formula>
    </cfRule>
    <cfRule type="expression" dxfId="240" priority="825">
      <formula>C194&gt;=C147</formula>
    </cfRule>
  </conditionalFormatting>
  <conditionalFormatting sqref="C193">
    <cfRule type="expression" dxfId="239" priority="828">
      <formula>C193&lt;=C147</formula>
    </cfRule>
    <cfRule type="expression" dxfId="238" priority="829">
      <formula>C193&gt;=C147</formula>
    </cfRule>
  </conditionalFormatting>
  <conditionalFormatting sqref="C192">
    <cfRule type="expression" dxfId="237" priority="832">
      <formula>C192&lt;=C147</formula>
    </cfRule>
    <cfRule type="expression" dxfId="236" priority="833">
      <formula>C192&gt;=C147</formula>
    </cfRule>
  </conditionalFormatting>
  <conditionalFormatting sqref="C208">
    <cfRule type="expression" dxfId="235" priority="868">
      <formula>C208&lt;=C148</formula>
    </cfRule>
    <cfRule type="expression" dxfId="234" priority="869">
      <formula>C208&gt;=C148</formula>
    </cfRule>
  </conditionalFormatting>
  <conditionalFormatting sqref="C207">
    <cfRule type="expression" dxfId="233" priority="884">
      <formula>C207&lt;=C148</formula>
    </cfRule>
    <cfRule type="expression" dxfId="232" priority="885">
      <formula>C207&gt;=C148</formula>
    </cfRule>
  </conditionalFormatting>
  <conditionalFormatting sqref="C206">
    <cfRule type="expression" dxfId="231" priority="902">
      <formula>C206&lt;=C148</formula>
    </cfRule>
    <cfRule type="expression" dxfId="230" priority="903">
      <formula>C206&gt;=C148</formula>
    </cfRule>
  </conditionalFormatting>
  <conditionalFormatting sqref="C205">
    <cfRule type="expression" dxfId="229" priority="922">
      <formula>C205&lt;=C148</formula>
    </cfRule>
    <cfRule type="expression" dxfId="228" priority="923">
      <formula>C205&gt;=C148</formula>
    </cfRule>
  </conditionalFormatting>
  <conditionalFormatting sqref="C204">
    <cfRule type="expression" dxfId="227" priority="944">
      <formula>C204&lt;=C148</formula>
    </cfRule>
    <cfRule type="expression" dxfId="226" priority="945">
      <formula>C204&gt;=C148</formula>
    </cfRule>
  </conditionalFormatting>
  <conditionalFormatting sqref="C203">
    <cfRule type="expression" dxfId="225" priority="968">
      <formula>C203&lt;=C148</formula>
    </cfRule>
    <cfRule type="expression" dxfId="224" priority="969">
      <formula>C203&gt;=C148</formula>
    </cfRule>
  </conditionalFormatting>
  <conditionalFormatting sqref="C202">
    <cfRule type="expression" dxfId="223" priority="994">
      <formula>C202&lt;=C148</formula>
    </cfRule>
    <cfRule type="expression" dxfId="222" priority="995">
      <formula>C202&gt;=C148</formula>
    </cfRule>
  </conditionalFormatting>
  <conditionalFormatting sqref="G224:G225">
    <cfRule type="expression" dxfId="221" priority="305">
      <formula>G224&lt;G226</formula>
    </cfRule>
    <cfRule type="expression" dxfId="220" priority="306">
      <formula>G224&gt;=G226</formula>
    </cfRule>
  </conditionalFormatting>
  <conditionalFormatting sqref="G238:G239">
    <cfRule type="expression" dxfId="219" priority="303">
      <formula>G238&lt;G240</formula>
    </cfRule>
    <cfRule type="expression" dxfId="218" priority="304">
      <formula>G238&gt;=G240</formula>
    </cfRule>
  </conditionalFormatting>
  <conditionalFormatting sqref="G252:G253">
    <cfRule type="expression" dxfId="217" priority="301">
      <formula>G252&lt;G254</formula>
    </cfRule>
    <cfRule type="expression" dxfId="216" priority="302">
      <formula>G252&gt;=G254</formula>
    </cfRule>
  </conditionalFormatting>
  <conditionalFormatting sqref="G266:G267">
    <cfRule type="expression" dxfId="215" priority="299">
      <formula>G266&lt;G268</formula>
    </cfRule>
    <cfRule type="expression" dxfId="214" priority="300">
      <formula>G266&gt;=G268</formula>
    </cfRule>
  </conditionalFormatting>
  <conditionalFormatting sqref="G280:G281">
    <cfRule type="expression" dxfId="213" priority="297">
      <formula>G280&lt;G282</formula>
    </cfRule>
    <cfRule type="expression" dxfId="212" priority="298">
      <formula>G280&gt;=G282</formula>
    </cfRule>
  </conditionalFormatting>
  <conditionalFormatting sqref="G294:G295">
    <cfRule type="expression" dxfId="211" priority="295">
      <formula>G294&lt;G296</formula>
    </cfRule>
    <cfRule type="expression" dxfId="210" priority="296">
      <formula>G294&gt;=G296</formula>
    </cfRule>
  </conditionalFormatting>
  <conditionalFormatting sqref="H252:H253">
    <cfRule type="expression" dxfId="209" priority="217">
      <formula>G252&lt;G254</formula>
    </cfRule>
    <cfRule type="expression" dxfId="208" priority="218">
      <formula>G252&gt;=G254</formula>
    </cfRule>
  </conditionalFormatting>
  <conditionalFormatting sqref="H252:H253">
    <cfRule type="expression" dxfId="207" priority="215">
      <formula>G252&lt;G254</formula>
    </cfRule>
    <cfRule type="expression" dxfId="206" priority="216">
      <formula>G252&gt;=G254</formula>
    </cfRule>
  </conditionalFormatting>
  <conditionalFormatting sqref="H252:H253">
    <cfRule type="expression" dxfId="205" priority="213">
      <formula>G252&lt;G254</formula>
    </cfRule>
    <cfRule type="expression" dxfId="204" priority="214">
      <formula>G252&gt;=G254</formula>
    </cfRule>
  </conditionalFormatting>
  <conditionalFormatting sqref="H238:H239">
    <cfRule type="expression" dxfId="203" priority="211">
      <formula>G238&lt;G240</formula>
    </cfRule>
    <cfRule type="expression" dxfId="202" priority="212">
      <formula>G238&gt;=G240</formula>
    </cfRule>
  </conditionalFormatting>
  <conditionalFormatting sqref="H238:H239">
    <cfRule type="expression" dxfId="201" priority="209">
      <formula>G238&lt;G240</formula>
    </cfRule>
    <cfRule type="expression" dxfId="200" priority="210">
      <formula>G238&gt;=G240</formula>
    </cfRule>
  </conditionalFormatting>
  <conditionalFormatting sqref="H238:H239">
    <cfRule type="expression" dxfId="199" priority="207">
      <formula>G238&lt;G240</formula>
    </cfRule>
    <cfRule type="expression" dxfId="198" priority="208">
      <formula>G238&gt;=G240</formula>
    </cfRule>
  </conditionalFormatting>
  <conditionalFormatting sqref="H238:H239">
    <cfRule type="expression" dxfId="197" priority="205">
      <formula>G238&lt;G240</formula>
    </cfRule>
    <cfRule type="expression" dxfId="196" priority="206">
      <formula>G238&gt;=G240</formula>
    </cfRule>
  </conditionalFormatting>
  <conditionalFormatting sqref="H238:H239">
    <cfRule type="expression" dxfId="195" priority="203">
      <formula>G238&lt;G240</formula>
    </cfRule>
    <cfRule type="expression" dxfId="194" priority="204">
      <formula>G238&gt;=G240</formula>
    </cfRule>
  </conditionalFormatting>
  <conditionalFormatting sqref="H238:H239">
    <cfRule type="expression" dxfId="193" priority="201">
      <formula>G238&lt;G240</formula>
    </cfRule>
    <cfRule type="expression" dxfId="192" priority="202">
      <formula>G238&gt;=G240</formula>
    </cfRule>
  </conditionalFormatting>
  <conditionalFormatting sqref="H238:H239">
    <cfRule type="expression" dxfId="191" priority="199">
      <formula>G238&lt;G240</formula>
    </cfRule>
    <cfRule type="expression" dxfId="190" priority="200">
      <formula>G238&gt;=G240</formula>
    </cfRule>
  </conditionalFormatting>
  <conditionalFormatting sqref="H238:H239">
    <cfRule type="expression" dxfId="189" priority="197">
      <formula>G238&lt;G240</formula>
    </cfRule>
    <cfRule type="expression" dxfId="188" priority="198">
      <formula>G238&gt;=G240</formula>
    </cfRule>
  </conditionalFormatting>
  <conditionalFormatting sqref="H224:H225">
    <cfRule type="expression" dxfId="187" priority="195">
      <formula>G224&lt;G226</formula>
    </cfRule>
    <cfRule type="expression" dxfId="186" priority="196">
      <formula>G224&gt;=G226</formula>
    </cfRule>
  </conditionalFormatting>
  <conditionalFormatting sqref="H224:H225">
    <cfRule type="expression" dxfId="185" priority="193">
      <formula>G224&lt;G226</formula>
    </cfRule>
    <cfRule type="expression" dxfId="184" priority="194">
      <formula>G224&gt;=G226</formula>
    </cfRule>
  </conditionalFormatting>
  <conditionalFormatting sqref="H224:H225">
    <cfRule type="expression" dxfId="183" priority="191">
      <formula>G224&lt;G226</formula>
    </cfRule>
    <cfRule type="expression" dxfId="182" priority="192">
      <formula>G224&gt;=G226</formula>
    </cfRule>
  </conditionalFormatting>
  <conditionalFormatting sqref="H224:H225">
    <cfRule type="expression" dxfId="181" priority="189">
      <formula>G224&lt;G226</formula>
    </cfRule>
    <cfRule type="expression" dxfId="180" priority="190">
      <formula>G224&gt;=G226</formula>
    </cfRule>
  </conditionalFormatting>
  <conditionalFormatting sqref="H224:H225">
    <cfRule type="expression" dxfId="179" priority="187">
      <formula>G224&lt;G226</formula>
    </cfRule>
    <cfRule type="expression" dxfId="178" priority="188">
      <formula>G224&gt;=G226</formula>
    </cfRule>
  </conditionalFormatting>
  <conditionalFormatting sqref="H224:H225">
    <cfRule type="expression" dxfId="177" priority="181">
      <formula>G224&lt;G226</formula>
    </cfRule>
    <cfRule type="expression" dxfId="176" priority="182">
      <formula>G224&gt;=G226</formula>
    </cfRule>
  </conditionalFormatting>
  <conditionalFormatting sqref="H224:H225">
    <cfRule type="expression" dxfId="175" priority="179">
      <formula>G224&lt;G226</formula>
    </cfRule>
    <cfRule type="expression" dxfId="174" priority="180">
      <formula>G224&gt;=G226</formula>
    </cfRule>
  </conditionalFormatting>
  <conditionalFormatting sqref="X268:X269">
    <cfRule type="expression" dxfId="173" priority="143">
      <formula>W268&lt;W270</formula>
    </cfRule>
    <cfRule type="expression" dxfId="172" priority="144">
      <formula>W268&gt;=W270</formula>
    </cfRule>
  </conditionalFormatting>
  <conditionalFormatting sqref="W268:W269">
    <cfRule type="expression" dxfId="171" priority="173">
      <formula>W268&lt;W270</formula>
    </cfRule>
    <cfRule type="expression" dxfId="170" priority="174">
      <formula>W268&gt;=W270</formula>
    </cfRule>
  </conditionalFormatting>
  <conditionalFormatting sqref="W226:W227">
    <cfRule type="expression" dxfId="169" priority="171">
      <formula>W226&lt;W228</formula>
    </cfRule>
    <cfRule type="expression" dxfId="168" priority="172">
      <formula>W226&gt;=W228</formula>
    </cfRule>
  </conditionalFormatting>
  <conditionalFormatting sqref="W240:W241">
    <cfRule type="expression" dxfId="167" priority="169">
      <formula>W240&lt;W242</formula>
    </cfRule>
    <cfRule type="expression" dxfId="166" priority="170">
      <formula>W240&gt;=W242</formula>
    </cfRule>
  </conditionalFormatting>
  <conditionalFormatting sqref="W254:W255">
    <cfRule type="expression" dxfId="165" priority="167">
      <formula>W254&lt;W256</formula>
    </cfRule>
    <cfRule type="expression" dxfId="164" priority="168">
      <formula>W254&gt;=W256</formula>
    </cfRule>
  </conditionalFormatting>
  <conditionalFormatting sqref="X226:X227">
    <cfRule type="expression" dxfId="163" priority="165">
      <formula>W226&lt;W228</formula>
    </cfRule>
    <cfRule type="expression" dxfId="162" priority="166">
      <formula>W226&gt;=W228</formula>
    </cfRule>
  </conditionalFormatting>
  <conditionalFormatting sqref="X240:X241">
    <cfRule type="expression" dxfId="161" priority="163">
      <formula>W240&lt;W242</formula>
    </cfRule>
    <cfRule type="expression" dxfId="160" priority="164">
      <formula>W240&gt;=W242</formula>
    </cfRule>
  </conditionalFormatting>
  <conditionalFormatting sqref="X254:X255">
    <cfRule type="expression" dxfId="159" priority="161">
      <formula>W254&lt;W256</formula>
    </cfRule>
    <cfRule type="expression" dxfId="158" priority="162">
      <formula>W254&gt;=W256</formula>
    </cfRule>
  </conditionalFormatting>
  <conditionalFormatting sqref="X268:X269">
    <cfRule type="expression" dxfId="157" priority="159">
      <formula>W268&lt;W270</formula>
    </cfRule>
    <cfRule type="expression" dxfId="156" priority="160">
      <formula>W268&gt;=W270</formula>
    </cfRule>
  </conditionalFormatting>
  <conditionalFormatting sqref="X254:X255">
    <cfRule type="expression" dxfId="155" priority="157">
      <formula>W254&lt;W256</formula>
    </cfRule>
    <cfRule type="expression" dxfId="154" priority="158">
      <formula>W254&gt;=W256</formula>
    </cfRule>
  </conditionalFormatting>
  <conditionalFormatting sqref="X240:X241">
    <cfRule type="expression" dxfId="153" priority="155">
      <formula>W240&lt;W242</formula>
    </cfRule>
    <cfRule type="expression" dxfId="152" priority="156">
      <formula>W240&gt;=W242</formula>
    </cfRule>
  </conditionalFormatting>
  <conditionalFormatting sqref="X240:X241">
    <cfRule type="expression" dxfId="151" priority="153">
      <formula>W240&lt;W242</formula>
    </cfRule>
    <cfRule type="expression" dxfId="150" priority="154">
      <formula>W240&gt;=W242</formula>
    </cfRule>
  </conditionalFormatting>
  <conditionalFormatting sqref="X226:X227">
    <cfRule type="expression" dxfId="149" priority="151">
      <formula>W226&lt;W228</formula>
    </cfRule>
    <cfRule type="expression" dxfId="148" priority="152">
      <formula>W226&gt;=W228</formula>
    </cfRule>
  </conditionalFormatting>
  <conditionalFormatting sqref="X226:X227">
    <cfRule type="expression" dxfId="147" priority="149">
      <formula>W226&lt;W228</formula>
    </cfRule>
    <cfRule type="expression" dxfId="146" priority="150">
      <formula>W226&gt;=W228</formula>
    </cfRule>
  </conditionalFormatting>
  <conditionalFormatting sqref="X226:X227">
    <cfRule type="expression" dxfId="145" priority="147">
      <formula>W226&lt;W228</formula>
    </cfRule>
    <cfRule type="expression" dxfId="144" priority="148">
      <formula>W226&gt;=W228</formula>
    </cfRule>
  </conditionalFormatting>
  <conditionalFormatting sqref="X268:X269">
    <cfRule type="expression" dxfId="143" priority="145">
      <formula>W268&lt;W270</formula>
    </cfRule>
    <cfRule type="expression" dxfId="142" priority="146">
      <formula>W268&gt;=W270</formula>
    </cfRule>
  </conditionalFormatting>
  <conditionalFormatting sqref="C117">
    <cfRule type="expression" dxfId="141" priority="141">
      <formula>C117&lt;=C116</formula>
    </cfRule>
    <cfRule type="expression" dxfId="140" priority="142">
      <formula>C117&gt;=C116</formula>
    </cfRule>
  </conditionalFormatting>
  <conditionalFormatting sqref="C128:C129">
    <cfRule type="expression" dxfId="139" priority="139">
      <formula>C128&lt;=C121</formula>
    </cfRule>
    <cfRule type="expression" dxfId="138" priority="140">
      <formula>C128&gt;=C121</formula>
    </cfRule>
  </conditionalFormatting>
  <conditionalFormatting sqref="C127">
    <cfRule type="expression" dxfId="137" priority="137">
      <formula>C127&lt;=C121</formula>
    </cfRule>
    <cfRule type="expression" dxfId="136" priority="138">
      <formula>C127&gt;=C121</formula>
    </cfRule>
  </conditionalFormatting>
  <conditionalFormatting sqref="C126">
    <cfRule type="expression" dxfId="135" priority="135">
      <formula>C126&lt;=C121</formula>
    </cfRule>
    <cfRule type="expression" dxfId="134" priority="136">
      <formula>C126&gt;=C121</formula>
    </cfRule>
  </conditionalFormatting>
  <conditionalFormatting sqref="C125">
    <cfRule type="expression" dxfId="133" priority="133">
      <formula>C125&lt;=C121</formula>
    </cfRule>
    <cfRule type="expression" dxfId="132" priority="134">
      <formula>C125&gt;=C121</formula>
    </cfRule>
  </conditionalFormatting>
  <conditionalFormatting sqref="C124">
    <cfRule type="expression" dxfId="131" priority="131">
      <formula>C124&lt;=C121</formula>
    </cfRule>
    <cfRule type="expression" dxfId="130" priority="132">
      <formula>C124&gt;=C121</formula>
    </cfRule>
  </conditionalFormatting>
  <conditionalFormatting sqref="C123">
    <cfRule type="expression" dxfId="129" priority="129">
      <formula>C123&lt;=C121</formula>
    </cfRule>
    <cfRule type="expression" dxfId="128" priority="130">
      <formula>C123&gt;=C121</formula>
    </cfRule>
  </conditionalFormatting>
  <conditionalFormatting sqref="C189:C190">
    <cfRule type="expression" dxfId="127" priority="127">
      <formula>C189&lt;=C122</formula>
    </cfRule>
    <cfRule type="expression" dxfId="126" priority="128">
      <formula>C189&gt;=C122</formula>
    </cfRule>
  </conditionalFormatting>
  <conditionalFormatting sqref="C156:C157">
    <cfRule type="expression" dxfId="125" priority="125">
      <formula>C156&lt;=C122</formula>
    </cfRule>
    <cfRule type="expression" dxfId="124" priority="126">
      <formula>C156&gt;=C122</formula>
    </cfRule>
  </conditionalFormatting>
  <conditionalFormatting sqref="C155">
    <cfRule type="expression" dxfId="123" priority="123">
      <formula>C155&lt;=C122</formula>
    </cfRule>
    <cfRule type="expression" dxfId="122" priority="124">
      <formula>C155&gt;=C122</formula>
    </cfRule>
  </conditionalFormatting>
  <conditionalFormatting sqref="C154">
    <cfRule type="expression" dxfId="121" priority="121">
      <formula>C154&lt;=C122</formula>
    </cfRule>
    <cfRule type="expression" dxfId="120" priority="122">
      <formula>C154&gt;=C122</formula>
    </cfRule>
  </conditionalFormatting>
  <conditionalFormatting sqref="C153">
    <cfRule type="expression" dxfId="119" priority="119">
      <formula>C153&lt;=C122</formula>
    </cfRule>
    <cfRule type="expression" dxfId="118" priority="120">
      <formula>C153&gt;=C122</formula>
    </cfRule>
  </conditionalFormatting>
  <conditionalFormatting sqref="C152">
    <cfRule type="expression" dxfId="117" priority="117">
      <formula>C152&lt;=C122</formula>
    </cfRule>
    <cfRule type="expression" dxfId="116" priority="118">
      <formula>C152&gt;=C122</formula>
    </cfRule>
  </conditionalFormatting>
  <conditionalFormatting sqref="C151">
    <cfRule type="expression" dxfId="115" priority="115">
      <formula>C151&lt;=C122</formula>
    </cfRule>
    <cfRule type="expression" dxfId="114" priority="116">
      <formula>C151&gt;=C122</formula>
    </cfRule>
  </conditionalFormatting>
  <conditionalFormatting sqref="C150">
    <cfRule type="expression" dxfId="113" priority="113">
      <formula>C150&lt;=C122</formula>
    </cfRule>
    <cfRule type="expression" dxfId="112" priority="114">
      <formula>C150&gt;=C122</formula>
    </cfRule>
  </conditionalFormatting>
  <conditionalFormatting sqref="C149">
    <cfRule type="expression" dxfId="111" priority="111">
      <formula>C149&lt;=C122</formula>
    </cfRule>
    <cfRule type="expression" dxfId="110" priority="112">
      <formula>C149&gt;=C122</formula>
    </cfRule>
  </conditionalFormatting>
  <conditionalFormatting sqref="C148">
    <cfRule type="expression" dxfId="109" priority="109">
      <formula>C148&lt;=C122</formula>
    </cfRule>
    <cfRule type="expression" dxfId="108" priority="110">
      <formula>C148&gt;=C122</formula>
    </cfRule>
  </conditionalFormatting>
  <conditionalFormatting sqref="C147">
    <cfRule type="expression" dxfId="107" priority="107">
      <formula>C147&lt;=C122</formula>
    </cfRule>
    <cfRule type="expression" dxfId="106" priority="108">
      <formula>C147&gt;=C122</formula>
    </cfRule>
  </conditionalFormatting>
  <conditionalFormatting sqref="C146">
    <cfRule type="expression" dxfId="105" priority="105">
      <formula>C146&lt;=C122</formula>
    </cfRule>
    <cfRule type="expression" dxfId="104" priority="106">
      <formula>C146&gt;=C122</formula>
    </cfRule>
  </conditionalFormatting>
  <conditionalFormatting sqref="C145">
    <cfRule type="expression" dxfId="103" priority="103">
      <formula>C145&lt;=C122</formula>
    </cfRule>
    <cfRule type="expression" dxfId="102" priority="104">
      <formula>C145&gt;=C122</formula>
    </cfRule>
  </conditionalFormatting>
  <conditionalFormatting sqref="C144">
    <cfRule type="expression" dxfId="101" priority="101">
      <formula>C144&lt;=C122</formula>
    </cfRule>
    <cfRule type="expression" dxfId="100" priority="102">
      <formula>C144&gt;=C122</formula>
    </cfRule>
  </conditionalFormatting>
  <conditionalFormatting sqref="C143">
    <cfRule type="expression" dxfId="99" priority="99">
      <formula>C143&lt;=C122</formula>
    </cfRule>
    <cfRule type="expression" dxfId="98" priority="100">
      <formula>C143&gt;=C122</formula>
    </cfRule>
  </conditionalFormatting>
  <conditionalFormatting sqref="C142">
    <cfRule type="expression" dxfId="97" priority="97">
      <formula>C142&lt;=C122</formula>
    </cfRule>
    <cfRule type="expression" dxfId="96" priority="98">
      <formula>C142&gt;=C122</formula>
    </cfRule>
  </conditionalFormatting>
  <conditionalFormatting sqref="C141">
    <cfRule type="expression" dxfId="95" priority="95">
      <formula>C141&lt;=C122</formula>
    </cfRule>
    <cfRule type="expression" dxfId="94" priority="96">
      <formula>C141&gt;=C122</formula>
    </cfRule>
  </conditionalFormatting>
  <conditionalFormatting sqref="C140">
    <cfRule type="expression" dxfId="93" priority="93">
      <formula>C140&lt;=C122</formula>
    </cfRule>
    <cfRule type="expression" dxfId="92" priority="94">
      <formula>C140&gt;=C122</formula>
    </cfRule>
  </conditionalFormatting>
  <conditionalFormatting sqref="C139">
    <cfRule type="expression" dxfId="91" priority="91">
      <formula>C139&lt;=C122</formula>
    </cfRule>
    <cfRule type="expression" dxfId="90" priority="92">
      <formula>C139&gt;=C122</formula>
    </cfRule>
  </conditionalFormatting>
  <conditionalFormatting sqref="C138">
    <cfRule type="expression" dxfId="89" priority="89">
      <formula>C138&lt;=C122</formula>
    </cfRule>
    <cfRule type="expression" dxfId="88" priority="90">
      <formula>C138&gt;=C122</formula>
    </cfRule>
  </conditionalFormatting>
  <conditionalFormatting sqref="C137">
    <cfRule type="expression" dxfId="87" priority="87">
      <formula>C137&lt;=C122</formula>
    </cfRule>
    <cfRule type="expression" dxfId="86" priority="88">
      <formula>C137&gt;=C122</formula>
    </cfRule>
  </conditionalFormatting>
  <conditionalFormatting sqref="C136">
    <cfRule type="expression" dxfId="85" priority="85">
      <formula>C136&lt;=C122</formula>
    </cfRule>
    <cfRule type="expression" dxfId="84" priority="86">
      <formula>C136&gt;=C122</formula>
    </cfRule>
  </conditionalFormatting>
  <conditionalFormatting sqref="C135">
    <cfRule type="expression" dxfId="83" priority="83">
      <formula>C135&lt;=C122</formula>
    </cfRule>
    <cfRule type="expression" dxfId="82" priority="84">
      <formula>C135&gt;=C122</formula>
    </cfRule>
  </conditionalFormatting>
  <conditionalFormatting sqref="C134">
    <cfRule type="expression" dxfId="81" priority="81">
      <formula>C134&lt;=C122</formula>
    </cfRule>
    <cfRule type="expression" dxfId="80" priority="82">
      <formula>C134&gt;=C122</formula>
    </cfRule>
  </conditionalFormatting>
  <conditionalFormatting sqref="C133">
    <cfRule type="expression" dxfId="79" priority="79">
      <formula>C133&lt;=C122</formula>
    </cfRule>
    <cfRule type="expression" dxfId="78" priority="80">
      <formula>C133&gt;=C122</formula>
    </cfRule>
  </conditionalFormatting>
  <conditionalFormatting sqref="C132">
    <cfRule type="expression" dxfId="77" priority="77">
      <formula>C132&lt;=C122</formula>
    </cfRule>
    <cfRule type="expression" dxfId="76" priority="78">
      <formula>C132&gt;=C122</formula>
    </cfRule>
  </conditionalFormatting>
  <conditionalFormatting sqref="C131">
    <cfRule type="expression" dxfId="75" priority="75">
      <formula>C131&lt;=C122</formula>
    </cfRule>
    <cfRule type="expression" dxfId="74" priority="76">
      <formula>C131&gt;=C122</formula>
    </cfRule>
  </conditionalFormatting>
  <conditionalFormatting sqref="C130">
    <cfRule type="expression" dxfId="73" priority="73">
      <formula>C130&lt;=C122</formula>
    </cfRule>
    <cfRule type="expression" dxfId="72" priority="74">
      <formula>C130&gt;=C122</formula>
    </cfRule>
  </conditionalFormatting>
  <conditionalFormatting sqref="C167:C168">
    <cfRule type="expression" dxfId="71" priority="71">
      <formula>C167&lt;=C123</formula>
    </cfRule>
    <cfRule type="expression" dxfId="70" priority="72">
      <formula>C167&gt;=C123</formula>
    </cfRule>
  </conditionalFormatting>
  <conditionalFormatting sqref="C166">
    <cfRule type="expression" dxfId="69" priority="69">
      <formula>C166&lt;=C123</formula>
    </cfRule>
    <cfRule type="expression" dxfId="68" priority="70">
      <formula>C166&gt;=C123</formula>
    </cfRule>
  </conditionalFormatting>
  <conditionalFormatting sqref="C165">
    <cfRule type="expression" dxfId="67" priority="67">
      <formula>C165&lt;=C123</formula>
    </cfRule>
    <cfRule type="expression" dxfId="66" priority="68">
      <formula>C165&gt;=C123</formula>
    </cfRule>
  </conditionalFormatting>
  <conditionalFormatting sqref="C164">
    <cfRule type="expression" dxfId="65" priority="65">
      <formula>C164&lt;=C123</formula>
    </cfRule>
    <cfRule type="expression" dxfId="64" priority="66">
      <formula>C164&gt;=C123</formula>
    </cfRule>
  </conditionalFormatting>
  <conditionalFormatting sqref="C163">
    <cfRule type="expression" dxfId="63" priority="63">
      <formula>C163&lt;=C123</formula>
    </cfRule>
    <cfRule type="expression" dxfId="62" priority="64">
      <formula>C163&gt;=C123</formula>
    </cfRule>
  </conditionalFormatting>
  <conditionalFormatting sqref="C162">
    <cfRule type="expression" dxfId="61" priority="61">
      <formula>C162&lt;=C123</formula>
    </cfRule>
    <cfRule type="expression" dxfId="60" priority="62">
      <formula>C162&gt;=C123</formula>
    </cfRule>
  </conditionalFormatting>
  <conditionalFormatting sqref="C161">
    <cfRule type="expression" dxfId="59" priority="59">
      <formula>C161&lt;=C123</formula>
    </cfRule>
    <cfRule type="expression" dxfId="58" priority="60">
      <formula>C161&gt;=C123</formula>
    </cfRule>
  </conditionalFormatting>
  <conditionalFormatting sqref="C160">
    <cfRule type="expression" dxfId="57" priority="57">
      <formula>C160&lt;=C123</formula>
    </cfRule>
    <cfRule type="expression" dxfId="56" priority="58">
      <formula>C160&gt;=C123</formula>
    </cfRule>
  </conditionalFormatting>
  <conditionalFormatting sqref="C159">
    <cfRule type="expression" dxfId="55" priority="55">
      <formula>C159&lt;=C123</formula>
    </cfRule>
    <cfRule type="expression" dxfId="54" priority="56">
      <formula>C159&gt;=C123</formula>
    </cfRule>
  </conditionalFormatting>
  <conditionalFormatting sqref="C158">
    <cfRule type="expression" dxfId="53" priority="53">
      <formula>C158&lt;=C123</formula>
    </cfRule>
    <cfRule type="expression" dxfId="52" priority="54">
      <formula>C158&gt;=C123</formula>
    </cfRule>
  </conditionalFormatting>
  <conditionalFormatting sqref="C188">
    <cfRule type="expression" dxfId="51" priority="51">
      <formula>C188&lt;=C124</formula>
    </cfRule>
    <cfRule type="expression" dxfId="50" priority="52">
      <formula>C188&gt;=C124</formula>
    </cfRule>
  </conditionalFormatting>
  <conditionalFormatting sqref="C177:C178">
    <cfRule type="expression" dxfId="49" priority="49">
      <formula>C177&lt;=C124</formula>
    </cfRule>
    <cfRule type="expression" dxfId="48" priority="50">
      <formula>C177&gt;=C124</formula>
    </cfRule>
  </conditionalFormatting>
  <conditionalFormatting sqref="C176">
    <cfRule type="expression" dxfId="47" priority="47">
      <formula>C176&lt;=C124</formula>
    </cfRule>
    <cfRule type="expression" dxfId="46" priority="48">
      <formula>C176&gt;=C124</formula>
    </cfRule>
  </conditionalFormatting>
  <conditionalFormatting sqref="C175">
    <cfRule type="expression" dxfId="45" priority="45">
      <formula>C175&lt;=C124</formula>
    </cfRule>
    <cfRule type="expression" dxfId="44" priority="46">
      <formula>C175&gt;=C124</formula>
    </cfRule>
  </conditionalFormatting>
  <conditionalFormatting sqref="C174">
    <cfRule type="expression" dxfId="43" priority="43">
      <formula>C174&lt;=C124</formula>
    </cfRule>
    <cfRule type="expression" dxfId="42" priority="44">
      <formula>C174&gt;=C124</formula>
    </cfRule>
  </conditionalFormatting>
  <conditionalFormatting sqref="C173">
    <cfRule type="expression" dxfId="41" priority="41">
      <formula>C173&lt;=C124</formula>
    </cfRule>
    <cfRule type="expression" dxfId="40" priority="42">
      <formula>C173&gt;=C124</formula>
    </cfRule>
  </conditionalFormatting>
  <conditionalFormatting sqref="C172">
    <cfRule type="expression" dxfId="39" priority="39">
      <formula>C172&lt;=C124</formula>
    </cfRule>
    <cfRule type="expression" dxfId="38" priority="40">
      <formula>C172&gt;=C124</formula>
    </cfRule>
  </conditionalFormatting>
  <conditionalFormatting sqref="C171">
    <cfRule type="expression" dxfId="37" priority="37">
      <formula>C171&lt;=C124</formula>
    </cfRule>
    <cfRule type="expression" dxfId="36" priority="38">
      <formula>C171&gt;=C124</formula>
    </cfRule>
  </conditionalFormatting>
  <conditionalFormatting sqref="C170">
    <cfRule type="expression" dxfId="35" priority="35">
      <formula>C170&lt;=C124</formula>
    </cfRule>
    <cfRule type="expression" dxfId="34" priority="36">
      <formula>C170&gt;=C124</formula>
    </cfRule>
  </conditionalFormatting>
  <conditionalFormatting sqref="C169">
    <cfRule type="expression" dxfId="33" priority="33">
      <formula>C169&lt;=C124</formula>
    </cfRule>
    <cfRule type="expression" dxfId="32" priority="34">
      <formula>C169&gt;=C124</formula>
    </cfRule>
  </conditionalFormatting>
  <conditionalFormatting sqref="C187">
    <cfRule type="expression" dxfId="31" priority="31">
      <formula>C187&lt;=C125</formula>
    </cfRule>
    <cfRule type="expression" dxfId="30" priority="32">
      <formula>C187&gt;=C125</formula>
    </cfRule>
  </conditionalFormatting>
  <conditionalFormatting sqref="C186">
    <cfRule type="expression" dxfId="29" priority="29">
      <formula>C186&lt;=C125</formula>
    </cfRule>
    <cfRule type="expression" dxfId="28" priority="30">
      <formula>C186&gt;=C125</formula>
    </cfRule>
  </conditionalFormatting>
  <conditionalFormatting sqref="C185">
    <cfRule type="expression" dxfId="27" priority="27">
      <formula>C185&lt;=C125</formula>
    </cfRule>
    <cfRule type="expression" dxfId="26" priority="28">
      <formula>C185&gt;=C125</formula>
    </cfRule>
  </conditionalFormatting>
  <conditionalFormatting sqref="C184">
    <cfRule type="expression" dxfId="25" priority="25">
      <formula>C184&lt;=C125</formula>
    </cfRule>
    <cfRule type="expression" dxfId="24" priority="26">
      <formula>C184&gt;=C125</formula>
    </cfRule>
  </conditionalFormatting>
  <conditionalFormatting sqref="C183">
    <cfRule type="expression" dxfId="23" priority="23">
      <formula>C183&lt;=C125</formula>
    </cfRule>
    <cfRule type="expression" dxfId="22" priority="24">
      <formula>C183&gt;=C125</formula>
    </cfRule>
  </conditionalFormatting>
  <conditionalFormatting sqref="C182">
    <cfRule type="expression" dxfId="21" priority="21">
      <formula>C182&lt;=C125</formula>
    </cfRule>
    <cfRule type="expression" dxfId="20" priority="22">
      <formula>C182&gt;=C125</formula>
    </cfRule>
  </conditionalFormatting>
  <conditionalFormatting sqref="C181">
    <cfRule type="expression" dxfId="19" priority="19">
      <formula>C181&lt;=C125</formula>
    </cfRule>
    <cfRule type="expression" dxfId="18" priority="20">
      <formula>C181&gt;=C125</formula>
    </cfRule>
  </conditionalFormatting>
  <conditionalFormatting sqref="C180">
    <cfRule type="expression" dxfId="17" priority="17">
      <formula>C180&lt;=C125</formula>
    </cfRule>
    <cfRule type="expression" dxfId="16" priority="18">
      <formula>C180&gt;=C125</formula>
    </cfRule>
  </conditionalFormatting>
  <conditionalFormatting sqref="C179">
    <cfRule type="expression" dxfId="15" priority="15">
      <formula>C179&lt;=C125</formula>
    </cfRule>
    <cfRule type="expression" dxfId="14" priority="16">
      <formula>C179&gt;=C125</formula>
    </cfRule>
  </conditionalFormatting>
  <conditionalFormatting sqref="C195:C196">
    <cfRule type="expression" dxfId="13" priority="13">
      <formula>C195&lt;=C123</formula>
    </cfRule>
    <cfRule type="expression" dxfId="12" priority="14">
      <formula>C195&gt;=C123</formula>
    </cfRule>
  </conditionalFormatting>
  <conditionalFormatting sqref="C194">
    <cfRule type="expression" dxfId="11" priority="11">
      <formula>C194&lt;=C123</formula>
    </cfRule>
    <cfRule type="expression" dxfId="10" priority="12">
      <formula>C194&gt;=C123</formula>
    </cfRule>
  </conditionalFormatting>
  <conditionalFormatting sqref="C193">
    <cfRule type="expression" dxfId="9" priority="9">
      <formula>C193&lt;=C123</formula>
    </cfRule>
    <cfRule type="expression" dxfId="8" priority="10">
      <formula>C193&gt;=C123</formula>
    </cfRule>
  </conditionalFormatting>
  <conditionalFormatting sqref="C192">
    <cfRule type="expression" dxfId="7" priority="7">
      <formula>C192&lt;=C123</formula>
    </cfRule>
    <cfRule type="expression" dxfId="6" priority="8">
      <formula>C192&gt;=C123</formula>
    </cfRule>
  </conditionalFormatting>
  <conditionalFormatting sqref="C191">
    <cfRule type="expression" dxfId="5" priority="5">
      <formula>C191&lt;=C123</formula>
    </cfRule>
    <cfRule type="expression" dxfId="4" priority="6">
      <formula>C191&gt;=C123</formula>
    </cfRule>
  </conditionalFormatting>
  <conditionalFormatting sqref="C198:C199">
    <cfRule type="expression" dxfId="3" priority="3">
      <formula>C198&lt;=C124</formula>
    </cfRule>
    <cfRule type="expression" dxfId="2" priority="4">
      <formula>C198&gt;=C124</formula>
    </cfRule>
  </conditionalFormatting>
  <conditionalFormatting sqref="C197">
    <cfRule type="expression" dxfId="1" priority="1">
      <formula>C197&lt;=C124</formula>
    </cfRule>
    <cfRule type="expression" dxfId="0" priority="2">
      <formula>C197&gt;=C124</formula>
    </cfRule>
  </conditionalFormatting>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206"/>
  <sheetViews>
    <sheetView tabSelected="1" zoomScale="60" zoomScaleNormal="60" workbookViewId="0">
      <selection activeCell="AE19" sqref="AE19"/>
    </sheetView>
  </sheetViews>
  <sheetFormatPr defaultRowHeight="16.5" x14ac:dyDescent="0.3"/>
  <cols>
    <col min="1" max="1" width="1.75" style="53" customWidth="1"/>
    <col min="2" max="2" width="17.125" style="53" customWidth="1"/>
    <col min="3" max="3" width="10.75" style="53" bestFit="1" customWidth="1"/>
    <col min="4" max="4" width="12.75" style="53" bestFit="1" customWidth="1"/>
    <col min="5" max="5" width="10.625" style="53" bestFit="1" customWidth="1"/>
    <col min="6" max="6" width="12.75" style="53" bestFit="1" customWidth="1"/>
    <col min="7" max="7" width="12.125" style="53" bestFit="1" customWidth="1"/>
    <col min="8" max="8" width="12.75" style="53" bestFit="1" customWidth="1"/>
    <col min="9" max="9" width="10.5" style="53" customWidth="1"/>
    <col min="10" max="10" width="12.75" style="53" bestFit="1" customWidth="1"/>
    <col min="11" max="11" width="12.25" style="53" bestFit="1" customWidth="1"/>
    <col min="12" max="12" width="12.75" style="53" bestFit="1" customWidth="1"/>
    <col min="13" max="13" width="13.25" style="53" bestFit="1" customWidth="1"/>
    <col min="14" max="14" width="15.25" style="53" customWidth="1"/>
    <col min="15" max="15" width="13" style="53" customWidth="1"/>
    <col min="16" max="16" width="12.75" style="53" bestFit="1" customWidth="1"/>
    <col min="17" max="17" width="10.875" style="53" bestFit="1" customWidth="1"/>
    <col min="18" max="18" width="12.75" style="53" bestFit="1" customWidth="1"/>
    <col min="19" max="19" width="11.25" style="53" bestFit="1" customWidth="1"/>
    <col min="20" max="20" width="12.75" style="53" bestFit="1" customWidth="1"/>
    <col min="21" max="21" width="10.375" style="53" bestFit="1" customWidth="1"/>
    <col min="22" max="22" width="13.25" style="53" customWidth="1"/>
    <col min="23" max="23" width="10.625" style="53" customWidth="1"/>
    <col min="24" max="24" width="12.25" bestFit="1" customWidth="1"/>
    <col min="25" max="25" width="11.875" bestFit="1" customWidth="1"/>
  </cols>
  <sheetData>
    <row r="1" spans="2:23" ht="17.25" thickBot="1" x14ac:dyDescent="0.35"/>
    <row r="2" spans="2:23" ht="44.45" customHeight="1" thickTop="1" thickBot="1" x14ac:dyDescent="0.35">
      <c r="B2" s="602" t="s">
        <v>181</v>
      </c>
      <c r="C2" s="603"/>
      <c r="D2" s="603"/>
      <c r="E2" s="603"/>
      <c r="F2" s="603"/>
      <c r="G2" s="603"/>
      <c r="H2" s="603"/>
      <c r="I2" s="603"/>
      <c r="J2" s="603"/>
      <c r="K2" s="603"/>
      <c r="L2" s="603"/>
      <c r="M2" s="603"/>
      <c r="N2" s="603"/>
      <c r="O2" s="603"/>
      <c r="P2" s="603"/>
      <c r="Q2" s="603"/>
      <c r="R2" s="603"/>
      <c r="S2" s="603"/>
      <c r="T2" s="603"/>
      <c r="U2" s="603"/>
      <c r="V2" s="603"/>
      <c r="W2" s="604"/>
    </row>
    <row r="3" spans="2:23" s="53" customFormat="1" ht="18" customHeight="1" thickTop="1" thickBot="1" x14ac:dyDescent="0.35">
      <c r="B3" s="596" t="s">
        <v>176</v>
      </c>
      <c r="C3" s="597"/>
      <c r="D3" s="593" t="s">
        <v>177</v>
      </c>
      <c r="E3" s="594"/>
      <c r="F3" s="594"/>
      <c r="G3" s="594"/>
      <c r="H3" s="594"/>
      <c r="I3" s="594"/>
      <c r="J3" s="594"/>
      <c r="K3" s="594"/>
      <c r="L3" s="594"/>
      <c r="M3" s="595"/>
      <c r="N3" s="593" t="s">
        <v>188</v>
      </c>
      <c r="O3" s="594"/>
      <c r="P3" s="594"/>
      <c r="Q3" s="594"/>
      <c r="R3" s="594"/>
      <c r="S3" s="594"/>
      <c r="T3" s="594"/>
      <c r="U3" s="594"/>
      <c r="V3" s="594"/>
      <c r="W3" s="595"/>
    </row>
    <row r="4" spans="2:23" ht="18" thickTop="1" thickBot="1" x14ac:dyDescent="0.35">
      <c r="B4" s="596" t="s">
        <v>337</v>
      </c>
      <c r="C4" s="597"/>
      <c r="D4" s="479" t="s">
        <v>173</v>
      </c>
      <c r="E4" s="480"/>
      <c r="F4" s="479" t="s">
        <v>175</v>
      </c>
      <c r="G4" s="480"/>
      <c r="H4" s="479" t="s">
        <v>148</v>
      </c>
      <c r="I4" s="480"/>
      <c r="J4" s="585" t="s">
        <v>149</v>
      </c>
      <c r="K4" s="586"/>
      <c r="L4" s="585" t="s">
        <v>150</v>
      </c>
      <c r="M4" s="586"/>
      <c r="N4" s="596" t="s">
        <v>338</v>
      </c>
      <c r="O4" s="597"/>
      <c r="P4" s="596" t="s">
        <v>339</v>
      </c>
      <c r="Q4" s="597"/>
      <c r="R4" s="596" t="s">
        <v>340</v>
      </c>
      <c r="S4" s="597"/>
      <c r="T4" s="585" t="s">
        <v>174</v>
      </c>
      <c r="U4" s="586"/>
      <c r="V4" s="596" t="s">
        <v>341</v>
      </c>
      <c r="W4" s="597"/>
    </row>
    <row r="5" spans="2:23" ht="17.25" thickTop="1" x14ac:dyDescent="0.3">
      <c r="B5" s="194">
        <v>39759</v>
      </c>
      <c r="C5" s="195">
        <v>4</v>
      </c>
      <c r="D5" s="183" t="s">
        <v>152</v>
      </c>
      <c r="E5" s="184">
        <v>10548.8</v>
      </c>
      <c r="F5" s="183" t="s">
        <v>152</v>
      </c>
      <c r="G5" s="185">
        <v>63.4</v>
      </c>
      <c r="H5" s="183" t="s">
        <v>152</v>
      </c>
      <c r="I5" s="185">
        <v>214.66</v>
      </c>
      <c r="J5" s="183" t="s">
        <v>172</v>
      </c>
      <c r="K5" s="186">
        <v>7.75</v>
      </c>
      <c r="L5" s="183" t="s">
        <v>152</v>
      </c>
      <c r="M5" s="186">
        <v>8.02</v>
      </c>
      <c r="N5" s="183" t="s">
        <v>178</v>
      </c>
      <c r="O5" s="214">
        <v>47370164</v>
      </c>
      <c r="P5" s="183" t="s">
        <v>178</v>
      </c>
      <c r="Q5" s="187">
        <v>7.5</v>
      </c>
      <c r="R5" s="183" t="s">
        <v>152</v>
      </c>
      <c r="S5" s="216">
        <v>1.425</v>
      </c>
      <c r="T5" s="183" t="s">
        <v>182</v>
      </c>
      <c r="U5" s="186">
        <v>92.4</v>
      </c>
      <c r="V5" s="183" t="s">
        <v>183</v>
      </c>
      <c r="W5" s="216">
        <v>0.38800000000000001</v>
      </c>
    </row>
    <row r="6" spans="2:23" x14ac:dyDescent="0.3">
      <c r="B6" s="194">
        <v>39793</v>
      </c>
      <c r="C6" s="195">
        <v>3</v>
      </c>
      <c r="D6" s="183" t="s">
        <v>153</v>
      </c>
      <c r="E6" s="188">
        <v>12178.7</v>
      </c>
      <c r="F6" s="183" t="s">
        <v>153</v>
      </c>
      <c r="G6" s="189">
        <v>69.8</v>
      </c>
      <c r="H6" s="183" t="s">
        <v>153</v>
      </c>
      <c r="I6" s="189">
        <v>210.57</v>
      </c>
      <c r="J6" s="183" t="s">
        <v>156</v>
      </c>
      <c r="K6" s="190">
        <v>5.19</v>
      </c>
      <c r="L6" s="183" t="s">
        <v>153</v>
      </c>
      <c r="M6" s="190">
        <v>15.2</v>
      </c>
      <c r="N6" s="183" t="s">
        <v>155</v>
      </c>
      <c r="O6" s="215">
        <v>47644736</v>
      </c>
      <c r="P6" s="183" t="s">
        <v>155</v>
      </c>
      <c r="Q6" s="191">
        <v>7.9</v>
      </c>
      <c r="R6" s="183" t="s">
        <v>153</v>
      </c>
      <c r="S6" s="217">
        <v>1.48</v>
      </c>
      <c r="T6" s="183" t="s">
        <v>151</v>
      </c>
      <c r="U6" s="190">
        <v>93.3</v>
      </c>
      <c r="V6" s="183" t="s">
        <v>165</v>
      </c>
      <c r="W6" s="217">
        <v>0.38500000000000001</v>
      </c>
    </row>
    <row r="7" spans="2:23" x14ac:dyDescent="0.3">
      <c r="B7" s="194">
        <v>39822</v>
      </c>
      <c r="C7" s="195">
        <v>2.5</v>
      </c>
      <c r="D7" s="183" t="s">
        <v>154</v>
      </c>
      <c r="E7" s="188">
        <v>11484.4</v>
      </c>
      <c r="F7" s="183" t="s">
        <v>154</v>
      </c>
      <c r="G7" s="189">
        <v>66</v>
      </c>
      <c r="H7" s="183" t="s">
        <v>154</v>
      </c>
      <c r="I7" s="189">
        <v>182.2</v>
      </c>
      <c r="J7" s="183" t="s">
        <v>157</v>
      </c>
      <c r="K7" s="190">
        <v>8.07</v>
      </c>
      <c r="L7" s="183" t="s">
        <v>154</v>
      </c>
      <c r="M7" s="190">
        <v>1.69</v>
      </c>
      <c r="N7" s="183" t="s">
        <v>156</v>
      </c>
      <c r="O7" s="215">
        <v>47892330</v>
      </c>
      <c r="P7" s="183" t="s">
        <v>156</v>
      </c>
      <c r="Q7" s="191">
        <v>8.1999999999999993</v>
      </c>
      <c r="R7" s="183" t="s">
        <v>154</v>
      </c>
      <c r="S7" s="217">
        <v>1.3089999999999999</v>
      </c>
      <c r="T7" s="183" t="s">
        <v>153</v>
      </c>
      <c r="U7" s="190">
        <v>96.2</v>
      </c>
      <c r="V7" s="183" t="s">
        <v>166</v>
      </c>
      <c r="W7" s="217">
        <v>0.372</v>
      </c>
    </row>
    <row r="8" spans="2:23" x14ac:dyDescent="0.3">
      <c r="B8" s="194">
        <v>39856</v>
      </c>
      <c r="C8" s="195">
        <v>2</v>
      </c>
      <c r="D8" s="183" t="s">
        <v>155</v>
      </c>
      <c r="E8" s="188">
        <v>13114.6</v>
      </c>
      <c r="F8" s="183" t="s">
        <v>155</v>
      </c>
      <c r="G8" s="189">
        <v>61.3</v>
      </c>
      <c r="H8" s="183" t="s">
        <v>155</v>
      </c>
      <c r="I8" s="189">
        <v>135.44</v>
      </c>
      <c r="J8" s="183" t="s">
        <v>158</v>
      </c>
      <c r="K8" s="190">
        <v>6.55</v>
      </c>
      <c r="L8" s="183" t="s">
        <v>155</v>
      </c>
      <c r="M8" s="190">
        <v>8.26</v>
      </c>
      <c r="N8" s="183" t="s">
        <v>157</v>
      </c>
      <c r="O8" s="215">
        <v>48082519</v>
      </c>
      <c r="P8" s="183" t="s">
        <v>157</v>
      </c>
      <c r="Q8" s="191">
        <v>8.6</v>
      </c>
      <c r="R8" s="183" t="s">
        <v>155</v>
      </c>
      <c r="S8" s="217">
        <v>1.1779999999999999</v>
      </c>
      <c r="T8" s="183" t="s">
        <v>154</v>
      </c>
      <c r="U8" s="190">
        <v>98.3</v>
      </c>
      <c r="V8" s="183" t="s">
        <v>167</v>
      </c>
      <c r="W8" s="217">
        <v>0.36299999999999999</v>
      </c>
    </row>
    <row r="9" spans="2:23" x14ac:dyDescent="0.3">
      <c r="B9" s="194">
        <v>40368</v>
      </c>
      <c r="C9" s="195">
        <v>2.25</v>
      </c>
      <c r="D9" s="183" t="s">
        <v>156</v>
      </c>
      <c r="E9" s="188">
        <v>14618.2</v>
      </c>
      <c r="F9" s="183" t="s">
        <v>156</v>
      </c>
      <c r="G9" s="189">
        <v>64.099999999999994</v>
      </c>
      <c r="H9" s="183" t="s">
        <v>156</v>
      </c>
      <c r="I9" s="189">
        <v>123.39</v>
      </c>
      <c r="J9" s="183" t="s">
        <v>159</v>
      </c>
      <c r="K9" s="190">
        <v>5.79</v>
      </c>
      <c r="L9" s="183" t="s">
        <v>156</v>
      </c>
      <c r="M9" s="190">
        <v>6.12</v>
      </c>
      <c r="N9" s="183" t="s">
        <v>158</v>
      </c>
      <c r="O9" s="215">
        <v>48184561</v>
      </c>
      <c r="P9" s="183" t="s">
        <v>158</v>
      </c>
      <c r="Q9" s="191">
        <v>9</v>
      </c>
      <c r="R9" s="183" t="s">
        <v>156</v>
      </c>
      <c r="S9" s="217">
        <v>1.1910000000000001</v>
      </c>
      <c r="T9" s="183" t="s">
        <v>155</v>
      </c>
      <c r="U9" s="190">
        <v>100.6</v>
      </c>
      <c r="V9" s="183" t="s">
        <v>168</v>
      </c>
      <c r="W9" s="217">
        <v>0.35199999999999998</v>
      </c>
    </row>
    <row r="10" spans="2:23" x14ac:dyDescent="0.3">
      <c r="B10" s="194">
        <v>40498</v>
      </c>
      <c r="C10" s="195">
        <v>2.5</v>
      </c>
      <c r="D10" s="183" t="s">
        <v>157</v>
      </c>
      <c r="E10" s="188">
        <v>16476.900000000001</v>
      </c>
      <c r="F10" s="183" t="s">
        <v>157</v>
      </c>
      <c r="G10" s="189">
        <v>73.2</v>
      </c>
      <c r="H10" s="183" t="s">
        <v>157</v>
      </c>
      <c r="I10" s="189">
        <v>104.24</v>
      </c>
      <c r="J10" s="183" t="s">
        <v>160</v>
      </c>
      <c r="K10" s="190">
        <v>6.24</v>
      </c>
      <c r="L10" s="183" t="s">
        <v>157</v>
      </c>
      <c r="M10" s="190">
        <v>17.100000000000001</v>
      </c>
      <c r="N10" s="183" t="s">
        <v>159</v>
      </c>
      <c r="O10" s="215">
        <v>48438292</v>
      </c>
      <c r="P10" s="183" t="s">
        <v>159</v>
      </c>
      <c r="Q10" s="191">
        <v>9.3000000000000007</v>
      </c>
      <c r="R10" s="183" t="s">
        <v>157</v>
      </c>
      <c r="S10" s="217">
        <v>1.1639999999999999</v>
      </c>
      <c r="T10" s="183" t="s">
        <v>156</v>
      </c>
      <c r="U10" s="190">
        <v>101.2</v>
      </c>
      <c r="V10" s="183" t="s">
        <v>169</v>
      </c>
      <c r="W10" s="217">
        <v>0.35499999999999998</v>
      </c>
    </row>
    <row r="11" spans="2:23" x14ac:dyDescent="0.3">
      <c r="B11" s="194">
        <v>40556</v>
      </c>
      <c r="C11" s="195">
        <v>2.75</v>
      </c>
      <c r="D11" s="183" t="s">
        <v>158</v>
      </c>
      <c r="E11" s="188">
        <v>19261.8</v>
      </c>
      <c r="F11" s="183" t="s">
        <v>158</v>
      </c>
      <c r="G11" s="189">
        <v>72.3</v>
      </c>
      <c r="H11" s="183" t="s">
        <v>158</v>
      </c>
      <c r="I11" s="189">
        <v>100.9</v>
      </c>
      <c r="J11" s="183" t="s">
        <v>161</v>
      </c>
      <c r="K11" s="190">
        <v>3.22</v>
      </c>
      <c r="L11" s="183" t="s">
        <v>158</v>
      </c>
      <c r="M11" s="190">
        <v>5.87</v>
      </c>
      <c r="N11" s="183" t="s">
        <v>160</v>
      </c>
      <c r="O11" s="215">
        <v>48683638</v>
      </c>
      <c r="P11" s="183" t="s">
        <v>160</v>
      </c>
      <c r="Q11" s="191">
        <v>9.8000000000000007</v>
      </c>
      <c r="R11" s="183" t="s">
        <v>158</v>
      </c>
      <c r="S11" s="217">
        <v>1.085</v>
      </c>
      <c r="T11" s="183" t="s">
        <v>157</v>
      </c>
      <c r="U11" s="190">
        <v>102.2</v>
      </c>
      <c r="V11" s="183" t="s">
        <v>170</v>
      </c>
      <c r="W11" s="217">
        <v>0.35399999999999998</v>
      </c>
    </row>
    <row r="12" spans="2:23" x14ac:dyDescent="0.3">
      <c r="B12" s="194">
        <v>40612</v>
      </c>
      <c r="C12" s="195">
        <v>3</v>
      </c>
      <c r="D12" s="183" t="s">
        <v>159</v>
      </c>
      <c r="E12" s="188">
        <v>21663.7</v>
      </c>
      <c r="F12" s="183" t="s">
        <v>159</v>
      </c>
      <c r="G12" s="189">
        <v>74.400000000000006</v>
      </c>
      <c r="H12" s="183" t="s">
        <v>159</v>
      </c>
      <c r="I12" s="189">
        <v>98.88</v>
      </c>
      <c r="J12" s="183" t="s">
        <v>162</v>
      </c>
      <c r="K12" s="190">
        <v>5.69</v>
      </c>
      <c r="L12" s="183" t="s">
        <v>159</v>
      </c>
      <c r="M12" s="190">
        <v>6.26</v>
      </c>
      <c r="N12" s="183" t="s">
        <v>161</v>
      </c>
      <c r="O12" s="215">
        <v>49054708</v>
      </c>
      <c r="P12" s="183" t="s">
        <v>161</v>
      </c>
      <c r="Q12" s="191">
        <v>10.199999999999999</v>
      </c>
      <c r="R12" s="183" t="s">
        <v>159</v>
      </c>
      <c r="S12" s="217">
        <v>1.1319999999999999</v>
      </c>
      <c r="T12" s="183" t="s">
        <v>158</v>
      </c>
      <c r="U12" s="190">
        <v>98.3</v>
      </c>
      <c r="V12" s="183" t="s">
        <v>171</v>
      </c>
      <c r="W12" s="217">
        <v>0.34499999999999997</v>
      </c>
    </row>
    <row r="13" spans="2:23" x14ac:dyDescent="0.3">
      <c r="B13" s="194">
        <v>40704</v>
      </c>
      <c r="C13" s="195">
        <v>3.25</v>
      </c>
      <c r="D13" s="183" t="s">
        <v>160</v>
      </c>
      <c r="E13" s="188">
        <v>24026.799999999999</v>
      </c>
      <c r="F13" s="183" t="s">
        <v>160</v>
      </c>
      <c r="G13" s="189">
        <v>78.099999999999994</v>
      </c>
      <c r="H13" s="183" t="s">
        <v>160</v>
      </c>
      <c r="I13" s="189">
        <v>107.1</v>
      </c>
      <c r="J13" s="183" t="s">
        <v>163</v>
      </c>
      <c r="K13" s="190">
        <v>6.95</v>
      </c>
      <c r="L13" s="183" t="s">
        <v>160</v>
      </c>
      <c r="M13" s="190">
        <v>9.32</v>
      </c>
      <c r="N13" s="183" t="s">
        <v>162</v>
      </c>
      <c r="O13" s="215">
        <v>49307835</v>
      </c>
      <c r="P13" s="183" t="s">
        <v>162</v>
      </c>
      <c r="Q13" s="191">
        <v>10.5</v>
      </c>
      <c r="R13" s="183" t="s">
        <v>160</v>
      </c>
      <c r="S13" s="217">
        <v>1.2589999999999999</v>
      </c>
      <c r="T13" s="183" t="s">
        <v>159</v>
      </c>
      <c r="U13" s="190">
        <v>99.2</v>
      </c>
      <c r="V13" s="183"/>
      <c r="W13" s="217"/>
    </row>
    <row r="14" spans="2:23" x14ac:dyDescent="0.3">
      <c r="B14" s="194">
        <v>41102</v>
      </c>
      <c r="C14" s="195">
        <v>3</v>
      </c>
      <c r="D14" s="183" t="s">
        <v>161</v>
      </c>
      <c r="E14" s="188">
        <v>21345.3</v>
      </c>
      <c r="F14" s="183" t="s">
        <v>161</v>
      </c>
      <c r="G14" s="189">
        <v>99.9</v>
      </c>
      <c r="H14" s="183" t="s">
        <v>161</v>
      </c>
      <c r="I14" s="189">
        <v>123.23</v>
      </c>
      <c r="J14" s="183" t="s">
        <v>164</v>
      </c>
      <c r="K14" s="190">
        <v>5.16</v>
      </c>
      <c r="L14" s="183" t="s">
        <v>161</v>
      </c>
      <c r="M14" s="190">
        <v>20.43</v>
      </c>
      <c r="N14" s="183" t="s">
        <v>163</v>
      </c>
      <c r="O14" s="215">
        <v>49554112</v>
      </c>
      <c r="P14" s="183" t="s">
        <v>163</v>
      </c>
      <c r="Q14" s="191">
        <v>10.8</v>
      </c>
      <c r="R14" s="183" t="s">
        <v>161</v>
      </c>
      <c r="S14" s="217">
        <v>1.1919999999999999</v>
      </c>
      <c r="T14" s="183" t="s">
        <v>160</v>
      </c>
      <c r="U14" s="190">
        <v>99.6</v>
      </c>
      <c r="V14" s="183"/>
      <c r="W14" s="217"/>
    </row>
    <row r="15" spans="2:23" x14ac:dyDescent="0.3">
      <c r="B15" s="194">
        <v>41193</v>
      </c>
      <c r="C15" s="195">
        <v>2.75</v>
      </c>
      <c r="D15" s="183" t="s">
        <v>162</v>
      </c>
      <c r="E15" s="188">
        <v>19122.099999999999</v>
      </c>
      <c r="F15" s="183" t="s">
        <v>162</v>
      </c>
      <c r="G15" s="189">
        <v>90.1</v>
      </c>
      <c r="H15" s="183" t="s">
        <v>162</v>
      </c>
      <c r="I15" s="189">
        <v>116.8</v>
      </c>
      <c r="J15" s="183" t="s">
        <v>165</v>
      </c>
      <c r="K15" s="190">
        <v>5.24</v>
      </c>
      <c r="L15" s="183" t="s">
        <v>162</v>
      </c>
      <c r="M15" s="190">
        <v>0</v>
      </c>
      <c r="N15" s="183" t="s">
        <v>164</v>
      </c>
      <c r="O15" s="215">
        <v>49936638</v>
      </c>
      <c r="P15" s="183" t="s">
        <v>164</v>
      </c>
      <c r="Q15" s="191">
        <v>11</v>
      </c>
      <c r="R15" s="183" t="s">
        <v>162</v>
      </c>
      <c r="S15" s="217">
        <v>1.149</v>
      </c>
      <c r="T15" s="183" t="s">
        <v>161</v>
      </c>
      <c r="U15" s="190">
        <v>100.7</v>
      </c>
      <c r="V15" s="183"/>
      <c r="W15" s="217"/>
    </row>
    <row r="16" spans="2:23" x14ac:dyDescent="0.3">
      <c r="B16" s="194">
        <v>41403</v>
      </c>
      <c r="C16" s="195">
        <v>2.5</v>
      </c>
      <c r="D16" s="183" t="s">
        <v>163</v>
      </c>
      <c r="E16" s="188">
        <v>23117.7</v>
      </c>
      <c r="F16" s="183" t="s">
        <v>163</v>
      </c>
      <c r="G16" s="189">
        <v>95.4</v>
      </c>
      <c r="H16" s="183" t="s">
        <v>163</v>
      </c>
      <c r="I16" s="189">
        <v>108.3</v>
      </c>
      <c r="J16" s="183" t="s">
        <v>166</v>
      </c>
      <c r="K16" s="190">
        <v>4.68</v>
      </c>
      <c r="L16" s="183" t="s">
        <v>163</v>
      </c>
      <c r="M16" s="190">
        <v>18.489999999999998</v>
      </c>
      <c r="N16" s="183" t="s">
        <v>165</v>
      </c>
      <c r="O16" s="215">
        <v>50199853</v>
      </c>
      <c r="P16" s="183" t="s">
        <v>165</v>
      </c>
      <c r="Q16" s="191">
        <v>11.5</v>
      </c>
      <c r="R16" s="183" t="s">
        <v>163</v>
      </c>
      <c r="S16" s="217">
        <v>1.226</v>
      </c>
      <c r="T16" s="183" t="s">
        <v>162</v>
      </c>
      <c r="U16" s="190">
        <v>101.2</v>
      </c>
      <c r="V16" s="183"/>
      <c r="W16" s="217"/>
    </row>
    <row r="17" spans="2:23" x14ac:dyDescent="0.3">
      <c r="B17" s="194">
        <v>41865</v>
      </c>
      <c r="C17" s="195">
        <v>2.25</v>
      </c>
      <c r="D17" s="183" t="s">
        <v>164</v>
      </c>
      <c r="E17" s="188">
        <v>25255.8</v>
      </c>
      <c r="F17" s="183" t="s">
        <v>164</v>
      </c>
      <c r="G17" s="189">
        <v>109</v>
      </c>
      <c r="H17" s="183" t="s">
        <v>164</v>
      </c>
      <c r="I17" s="189">
        <v>109.19</v>
      </c>
      <c r="J17" s="183" t="s">
        <v>167</v>
      </c>
      <c r="K17" s="190">
        <v>4.22</v>
      </c>
      <c r="L17" s="183" t="s">
        <v>164</v>
      </c>
      <c r="M17" s="190">
        <v>13.55</v>
      </c>
      <c r="N17" s="183" t="s">
        <v>166</v>
      </c>
      <c r="O17" s="215">
        <v>50428893</v>
      </c>
      <c r="P17" s="183" t="s">
        <v>166</v>
      </c>
      <c r="Q17" s="191">
        <v>11.9</v>
      </c>
      <c r="R17" s="183" t="s">
        <v>164</v>
      </c>
      <c r="S17" s="217">
        <v>1.244</v>
      </c>
      <c r="T17" s="183" t="s">
        <v>163</v>
      </c>
      <c r="U17" s="190">
        <v>100.5</v>
      </c>
      <c r="V17" s="183"/>
      <c r="W17" s="217"/>
    </row>
    <row r="18" spans="2:23" x14ac:dyDescent="0.3">
      <c r="B18" s="194">
        <v>41927</v>
      </c>
      <c r="C18" s="195">
        <v>2</v>
      </c>
      <c r="D18" s="183" t="s">
        <v>165</v>
      </c>
      <c r="E18" s="188">
        <v>25723.7</v>
      </c>
      <c r="F18" s="183" t="s">
        <v>165</v>
      </c>
      <c r="G18" s="189">
        <v>108.3</v>
      </c>
      <c r="H18" s="183" t="s">
        <v>165</v>
      </c>
      <c r="I18" s="189">
        <v>101.04</v>
      </c>
      <c r="J18" s="183" t="s">
        <v>168</v>
      </c>
      <c r="K18" s="190">
        <v>5</v>
      </c>
      <c r="L18" s="183" t="s">
        <v>165</v>
      </c>
      <c r="M18" s="190">
        <v>4.22</v>
      </c>
      <c r="N18" s="183" t="s">
        <v>167</v>
      </c>
      <c r="O18" s="215">
        <v>50746659</v>
      </c>
      <c r="P18" s="183" t="s">
        <v>167</v>
      </c>
      <c r="Q18" s="191">
        <v>12.4</v>
      </c>
      <c r="R18" s="183" t="s">
        <v>165</v>
      </c>
      <c r="S18" s="217">
        <v>1.2969999999999999</v>
      </c>
      <c r="T18" s="183" t="s">
        <v>164</v>
      </c>
      <c r="U18" s="190">
        <v>100.9</v>
      </c>
      <c r="V18" s="183"/>
      <c r="W18" s="217"/>
    </row>
    <row r="19" spans="2:23" x14ac:dyDescent="0.3">
      <c r="B19" s="194">
        <v>42075</v>
      </c>
      <c r="C19" s="195">
        <v>1.75</v>
      </c>
      <c r="D19" s="183" t="s">
        <v>166</v>
      </c>
      <c r="E19" s="188">
        <v>27351.3</v>
      </c>
      <c r="F19" s="183" t="s">
        <v>166</v>
      </c>
      <c r="G19" s="189">
        <v>101.1</v>
      </c>
      <c r="H19" s="183" t="s">
        <v>166</v>
      </c>
      <c r="I19" s="189">
        <v>92.95</v>
      </c>
      <c r="J19" s="183" t="s">
        <v>169</v>
      </c>
      <c r="K19" s="190">
        <v>6.14</v>
      </c>
      <c r="L19" s="183" t="s">
        <v>166</v>
      </c>
      <c r="M19" s="190">
        <v>0.53</v>
      </c>
      <c r="N19" s="183" t="s">
        <v>168</v>
      </c>
      <c r="O19" s="215">
        <v>51014947</v>
      </c>
      <c r="P19" s="183" t="s">
        <v>168</v>
      </c>
      <c r="Q19" s="191">
        <v>12.8</v>
      </c>
      <c r="R19" s="183" t="s">
        <v>166</v>
      </c>
      <c r="S19" s="217">
        <v>1.18</v>
      </c>
      <c r="T19" s="183" t="s">
        <v>165</v>
      </c>
      <c r="U19" s="190">
        <v>101.1</v>
      </c>
      <c r="V19" s="183"/>
      <c r="W19" s="217"/>
    </row>
    <row r="20" spans="2:23" x14ac:dyDescent="0.3">
      <c r="B20" s="194">
        <v>42166</v>
      </c>
      <c r="C20" s="195">
        <v>1.5</v>
      </c>
      <c r="D20" s="183" t="s">
        <v>167</v>
      </c>
      <c r="E20" s="188">
        <v>29383.9</v>
      </c>
      <c r="F20" s="183" t="s">
        <v>167</v>
      </c>
      <c r="G20" s="189">
        <v>93.8</v>
      </c>
      <c r="H20" s="183" t="s">
        <v>167</v>
      </c>
      <c r="I20" s="189">
        <v>89.24</v>
      </c>
      <c r="J20" s="183" t="s">
        <v>170</v>
      </c>
      <c r="K20" s="190">
        <v>7.94</v>
      </c>
      <c r="L20" s="183" t="s">
        <v>167</v>
      </c>
      <c r="M20" s="190">
        <v>-1.58</v>
      </c>
      <c r="N20" s="183" t="s">
        <v>169</v>
      </c>
      <c r="O20" s="215">
        <v>51217803</v>
      </c>
      <c r="P20" s="183" t="s">
        <v>169</v>
      </c>
      <c r="Q20" s="191">
        <v>13.2</v>
      </c>
      <c r="R20" s="183" t="s">
        <v>167</v>
      </c>
      <c r="S20" s="217">
        <v>1.2050000000000001</v>
      </c>
      <c r="T20" s="183" t="s">
        <v>166</v>
      </c>
      <c r="U20" s="190">
        <v>101.3</v>
      </c>
      <c r="V20" s="183"/>
      <c r="W20" s="217"/>
    </row>
    <row r="21" spans="2:23" x14ac:dyDescent="0.3">
      <c r="B21" s="194">
        <v>42530</v>
      </c>
      <c r="C21" s="195">
        <v>1.25</v>
      </c>
      <c r="D21" s="183" t="s">
        <v>168</v>
      </c>
      <c r="E21" s="188">
        <v>28813.599999999999</v>
      </c>
      <c r="F21" s="183" t="s">
        <v>168</v>
      </c>
      <c r="G21" s="189">
        <v>82</v>
      </c>
      <c r="H21" s="183" t="s">
        <v>168</v>
      </c>
      <c r="I21" s="189">
        <v>85.28</v>
      </c>
      <c r="J21" s="183" t="s">
        <v>171</v>
      </c>
      <c r="K21" s="190">
        <v>7.32</v>
      </c>
      <c r="L21" s="183" t="s">
        <v>168</v>
      </c>
      <c r="M21" s="190">
        <v>-2.82</v>
      </c>
      <c r="N21" s="183" t="s">
        <v>170</v>
      </c>
      <c r="O21" s="215">
        <v>51361911</v>
      </c>
      <c r="P21" s="183" t="s">
        <v>170</v>
      </c>
      <c r="Q21" s="191">
        <v>13.8</v>
      </c>
      <c r="R21" s="183" t="s">
        <v>168</v>
      </c>
      <c r="S21" s="217">
        <v>1.2390000000000001</v>
      </c>
      <c r="T21" s="183" t="s">
        <v>167</v>
      </c>
      <c r="U21" s="190">
        <v>101.9</v>
      </c>
      <c r="V21" s="183"/>
      <c r="W21" s="217"/>
    </row>
    <row r="22" spans="2:23" x14ac:dyDescent="0.3">
      <c r="B22" s="194">
        <v>43069</v>
      </c>
      <c r="C22" s="195">
        <v>1.5</v>
      </c>
      <c r="D22" s="183" t="s">
        <v>169</v>
      </c>
      <c r="E22" s="188">
        <v>29394.3</v>
      </c>
      <c r="F22" s="183" t="s">
        <v>169</v>
      </c>
      <c r="G22" s="189">
        <v>76.599999999999994</v>
      </c>
      <c r="H22" s="183" t="s">
        <v>169</v>
      </c>
      <c r="I22" s="189">
        <v>80.2</v>
      </c>
      <c r="J22" s="183"/>
      <c r="K22" s="190"/>
      <c r="L22" s="183" t="s">
        <v>169</v>
      </c>
      <c r="M22" s="190">
        <v>-0.55000000000000004</v>
      </c>
      <c r="N22" s="183" t="s">
        <v>171</v>
      </c>
      <c r="O22" s="215">
        <v>51606633</v>
      </c>
      <c r="P22" s="183" t="s">
        <v>171</v>
      </c>
      <c r="Q22" s="191">
        <v>14.3</v>
      </c>
      <c r="R22" s="183" t="s">
        <v>169</v>
      </c>
      <c r="S22" s="217">
        <v>1.1719999999999999</v>
      </c>
      <c r="T22" s="183" t="s">
        <v>168</v>
      </c>
      <c r="U22" s="190">
        <v>102.3</v>
      </c>
      <c r="V22" s="183"/>
      <c r="W22" s="217"/>
    </row>
    <row r="23" spans="2:23" x14ac:dyDescent="0.3">
      <c r="B23" s="194">
        <v>43434</v>
      </c>
      <c r="C23" s="195">
        <v>1.75</v>
      </c>
      <c r="D23" s="183" t="s">
        <v>170</v>
      </c>
      <c r="E23" s="188">
        <v>31734.1</v>
      </c>
      <c r="F23" s="183" t="s">
        <v>170</v>
      </c>
      <c r="G23" s="189">
        <v>80.2</v>
      </c>
      <c r="H23" s="183" t="s">
        <v>170</v>
      </c>
      <c r="I23" s="189">
        <v>76.989999999999995</v>
      </c>
      <c r="J23" s="183"/>
      <c r="K23" s="190"/>
      <c r="L23" s="183" t="s">
        <v>170</v>
      </c>
      <c r="M23" s="190">
        <v>9.01</v>
      </c>
      <c r="N23" s="183" t="s">
        <v>179</v>
      </c>
      <c r="O23" s="215">
        <v>51709098</v>
      </c>
      <c r="P23" s="183" t="s">
        <v>179</v>
      </c>
      <c r="Q23" s="191">
        <v>14.9</v>
      </c>
      <c r="R23" s="183" t="s">
        <v>170</v>
      </c>
      <c r="S23" s="217">
        <v>1.052</v>
      </c>
      <c r="T23" s="183" t="s">
        <v>169</v>
      </c>
      <c r="U23" s="190">
        <v>102.6</v>
      </c>
      <c r="V23" s="183"/>
      <c r="W23" s="217"/>
    </row>
    <row r="24" spans="2:23" x14ac:dyDescent="0.3">
      <c r="B24" s="194">
        <v>43664</v>
      </c>
      <c r="C24" s="195">
        <v>1.5</v>
      </c>
      <c r="D24" s="183" t="s">
        <v>171</v>
      </c>
      <c r="E24" s="188">
        <v>33433.599999999999</v>
      </c>
      <c r="F24" s="183" t="s">
        <v>171</v>
      </c>
      <c r="G24" s="189">
        <v>82.4</v>
      </c>
      <c r="H24" s="183" t="s">
        <v>171</v>
      </c>
      <c r="I24" s="189">
        <v>73.55</v>
      </c>
      <c r="J24" s="183"/>
      <c r="K24" s="190"/>
      <c r="L24" s="183" t="s">
        <v>171</v>
      </c>
      <c r="M24" s="190">
        <v>4</v>
      </c>
      <c r="N24" s="183" t="s">
        <v>180</v>
      </c>
      <c r="O24" s="215">
        <v>51780579</v>
      </c>
      <c r="P24" s="183" t="s">
        <v>180</v>
      </c>
      <c r="Q24" s="191">
        <v>15.7</v>
      </c>
      <c r="R24" s="183" t="s">
        <v>171</v>
      </c>
      <c r="S24" s="217">
        <v>0.97699999999999998</v>
      </c>
      <c r="T24" s="183" t="s">
        <v>170</v>
      </c>
      <c r="U24" s="190">
        <v>103.3</v>
      </c>
      <c r="V24" s="183"/>
      <c r="W24" s="217"/>
    </row>
    <row r="25" spans="2:23" s="53" customFormat="1" x14ac:dyDescent="0.3">
      <c r="B25" s="194">
        <v>43754</v>
      </c>
      <c r="C25" s="195">
        <v>1.25</v>
      </c>
      <c r="D25" s="183"/>
      <c r="E25" s="188"/>
      <c r="F25" s="183"/>
      <c r="G25" s="189"/>
      <c r="H25" s="183"/>
      <c r="I25" s="189"/>
      <c r="J25" s="183"/>
      <c r="K25" s="190"/>
      <c r="L25" s="183"/>
      <c r="M25" s="190"/>
      <c r="N25" s="183"/>
      <c r="O25" s="215"/>
      <c r="P25" s="183"/>
      <c r="Q25" s="191"/>
      <c r="R25" s="183" t="s">
        <v>344</v>
      </c>
      <c r="S25" s="217">
        <v>0.92</v>
      </c>
      <c r="T25" s="183"/>
      <c r="U25" s="190"/>
      <c r="V25" s="183"/>
      <c r="W25" s="217"/>
    </row>
    <row r="26" spans="2:23" s="53" customFormat="1" x14ac:dyDescent="0.3">
      <c r="B26" s="194">
        <v>43907</v>
      </c>
      <c r="C26" s="195">
        <v>0.75</v>
      </c>
      <c r="D26" s="183"/>
      <c r="E26" s="188"/>
      <c r="F26" s="183"/>
      <c r="G26" s="189"/>
      <c r="H26" s="183"/>
      <c r="I26" s="189"/>
      <c r="J26" s="183"/>
      <c r="K26" s="190"/>
      <c r="L26" s="183"/>
      <c r="M26" s="190"/>
      <c r="N26" s="183"/>
      <c r="O26" s="215"/>
      <c r="P26" s="183"/>
      <c r="Q26" s="191"/>
      <c r="R26" s="183"/>
      <c r="S26" s="217"/>
      <c r="T26" s="183"/>
      <c r="U26" s="190"/>
      <c r="V26" s="183"/>
      <c r="W26" s="217"/>
    </row>
    <row r="27" spans="2:23" s="53" customFormat="1" x14ac:dyDescent="0.3">
      <c r="B27" s="194"/>
      <c r="C27" s="195"/>
      <c r="D27" s="183"/>
      <c r="E27" s="188"/>
      <c r="F27" s="183"/>
      <c r="G27" s="189"/>
      <c r="H27" s="183"/>
      <c r="I27" s="189"/>
      <c r="J27" s="183"/>
      <c r="K27" s="190"/>
      <c r="L27" s="183"/>
      <c r="M27" s="190"/>
      <c r="N27" s="183"/>
      <c r="O27" s="215"/>
      <c r="P27" s="183"/>
      <c r="Q27" s="191"/>
      <c r="R27" s="183"/>
      <c r="S27" s="217"/>
      <c r="T27" s="183"/>
      <c r="U27" s="190"/>
      <c r="V27" s="183"/>
      <c r="W27" s="217"/>
    </row>
    <row r="28" spans="2:23" s="53" customFormat="1" x14ac:dyDescent="0.3">
      <c r="B28" s="194"/>
      <c r="C28" s="195"/>
      <c r="D28" s="183"/>
      <c r="E28" s="188"/>
      <c r="F28" s="183"/>
      <c r="G28" s="189"/>
      <c r="H28" s="183"/>
      <c r="I28" s="189"/>
      <c r="J28" s="183"/>
      <c r="K28" s="190"/>
      <c r="L28" s="183"/>
      <c r="M28" s="190"/>
      <c r="N28" s="183"/>
      <c r="O28" s="215"/>
      <c r="P28" s="183"/>
      <c r="Q28" s="191"/>
      <c r="R28" s="183"/>
      <c r="S28" s="217"/>
      <c r="T28" s="183"/>
      <c r="U28" s="190"/>
      <c r="V28" s="183"/>
      <c r="W28" s="217"/>
    </row>
    <row r="29" spans="2:23" s="53" customFormat="1" x14ac:dyDescent="0.3">
      <c r="B29" s="194"/>
      <c r="C29" s="195"/>
      <c r="D29" s="183"/>
      <c r="E29" s="188"/>
      <c r="F29" s="183"/>
      <c r="G29" s="189"/>
      <c r="H29" s="183"/>
      <c r="I29" s="189"/>
      <c r="J29" s="183"/>
      <c r="K29" s="190"/>
      <c r="L29" s="183"/>
      <c r="M29" s="190"/>
      <c r="N29" s="183"/>
      <c r="O29" s="215"/>
      <c r="P29" s="183"/>
      <c r="Q29" s="191"/>
      <c r="R29" s="183"/>
      <c r="S29" s="217"/>
      <c r="T29" s="183"/>
      <c r="U29" s="190"/>
      <c r="V29" s="183"/>
      <c r="W29" s="217"/>
    </row>
    <row r="30" spans="2:23" s="53" customFormat="1" x14ac:dyDescent="0.3">
      <c r="B30" s="194"/>
      <c r="C30" s="195"/>
      <c r="D30" s="183"/>
      <c r="E30" s="188"/>
      <c r="F30" s="183"/>
      <c r="G30" s="189"/>
      <c r="H30" s="183"/>
      <c r="I30" s="189"/>
      <c r="J30" s="183"/>
      <c r="K30" s="190"/>
      <c r="L30" s="183"/>
      <c r="M30" s="190"/>
      <c r="N30" s="183"/>
      <c r="O30" s="215"/>
      <c r="P30" s="183"/>
      <c r="Q30" s="191"/>
      <c r="R30" s="183"/>
      <c r="S30" s="217"/>
      <c r="T30" s="183"/>
      <c r="U30" s="190"/>
      <c r="V30" s="183"/>
      <c r="W30" s="217"/>
    </row>
    <row r="31" spans="2:23" s="53" customFormat="1" x14ac:dyDescent="0.3">
      <c r="B31" s="194"/>
      <c r="C31" s="195"/>
      <c r="D31" s="183"/>
      <c r="E31" s="188"/>
      <c r="F31" s="183"/>
      <c r="G31" s="189"/>
      <c r="H31" s="183"/>
      <c r="I31" s="189"/>
      <c r="J31" s="183"/>
      <c r="K31" s="190"/>
      <c r="L31" s="183"/>
      <c r="M31" s="190"/>
      <c r="N31" s="183"/>
      <c r="O31" s="215"/>
      <c r="P31" s="183"/>
      <c r="Q31" s="191"/>
      <c r="R31" s="183"/>
      <c r="S31" s="217"/>
      <c r="T31" s="183"/>
      <c r="U31" s="190"/>
      <c r="V31" s="183"/>
      <c r="W31" s="217"/>
    </row>
    <row r="32" spans="2:23" s="53" customFormat="1" x14ac:dyDescent="0.3">
      <c r="B32" s="194"/>
      <c r="C32" s="195"/>
      <c r="D32" s="183"/>
      <c r="E32" s="188"/>
      <c r="F32" s="183"/>
      <c r="G32" s="189"/>
      <c r="H32" s="183"/>
      <c r="I32" s="189"/>
      <c r="J32" s="183"/>
      <c r="K32" s="190"/>
      <c r="L32" s="183"/>
      <c r="M32" s="190"/>
      <c r="N32" s="183"/>
      <c r="O32" s="215"/>
      <c r="P32" s="183"/>
      <c r="Q32" s="191"/>
      <c r="R32" s="183"/>
      <c r="S32" s="217"/>
      <c r="T32" s="183"/>
      <c r="U32" s="190"/>
      <c r="V32" s="183"/>
      <c r="W32" s="217"/>
    </row>
    <row r="33" spans="2:23" s="53" customFormat="1" x14ac:dyDescent="0.3">
      <c r="B33" s="194"/>
      <c r="C33" s="195"/>
      <c r="D33" s="183"/>
      <c r="E33" s="188"/>
      <c r="F33" s="183"/>
      <c r="G33" s="189"/>
      <c r="H33" s="183"/>
      <c r="I33" s="189"/>
      <c r="J33" s="183"/>
      <c r="K33" s="190"/>
      <c r="L33" s="183"/>
      <c r="M33" s="190"/>
      <c r="N33" s="183"/>
      <c r="O33" s="215"/>
      <c r="P33" s="183"/>
      <c r="Q33" s="191"/>
      <c r="R33" s="183"/>
      <c r="S33" s="217"/>
      <c r="T33" s="183"/>
      <c r="U33" s="190"/>
      <c r="V33" s="183"/>
      <c r="W33" s="217"/>
    </row>
    <row r="34" spans="2:23" s="53" customFormat="1" x14ac:dyDescent="0.3">
      <c r="B34" s="194"/>
      <c r="C34" s="195"/>
      <c r="D34" s="183"/>
      <c r="E34" s="188"/>
      <c r="F34" s="183"/>
      <c r="G34" s="189"/>
      <c r="H34" s="183"/>
      <c r="I34" s="189"/>
      <c r="J34" s="183"/>
      <c r="K34" s="190"/>
      <c r="L34" s="183"/>
      <c r="M34" s="190"/>
      <c r="N34" s="183"/>
      <c r="O34" s="215"/>
      <c r="P34" s="183"/>
      <c r="Q34" s="191"/>
      <c r="R34" s="183"/>
      <c r="S34" s="217"/>
      <c r="T34" s="183"/>
      <c r="U34" s="190"/>
      <c r="V34" s="183"/>
      <c r="W34" s="217"/>
    </row>
    <row r="35" spans="2:23" s="53" customFormat="1" x14ac:dyDescent="0.3">
      <c r="B35" s="194"/>
      <c r="C35" s="195"/>
      <c r="D35" s="183"/>
      <c r="E35" s="188"/>
      <c r="F35" s="183"/>
      <c r="G35" s="189"/>
      <c r="H35" s="183"/>
      <c r="I35" s="189"/>
      <c r="J35" s="183"/>
      <c r="K35" s="190"/>
      <c r="L35" s="183"/>
      <c r="M35" s="190"/>
      <c r="N35" s="183"/>
      <c r="O35" s="215"/>
      <c r="P35" s="183"/>
      <c r="Q35" s="191"/>
      <c r="R35" s="183"/>
      <c r="S35" s="217"/>
      <c r="T35" s="183"/>
      <c r="U35" s="190"/>
      <c r="V35" s="183"/>
      <c r="W35" s="217"/>
    </row>
    <row r="36" spans="2:23" s="53" customFormat="1" x14ac:dyDescent="0.3">
      <c r="B36" s="194"/>
      <c r="C36" s="195"/>
      <c r="D36" s="183"/>
      <c r="E36" s="188"/>
      <c r="F36" s="183"/>
      <c r="G36" s="189"/>
      <c r="H36" s="183"/>
      <c r="I36" s="189"/>
      <c r="J36" s="183"/>
      <c r="K36" s="190"/>
      <c r="L36" s="183"/>
      <c r="M36" s="190"/>
      <c r="N36" s="183"/>
      <c r="O36" s="215"/>
      <c r="P36" s="183"/>
      <c r="Q36" s="191"/>
      <c r="R36" s="183"/>
      <c r="S36" s="217"/>
      <c r="T36" s="183"/>
      <c r="U36" s="190"/>
      <c r="V36" s="183"/>
      <c r="W36" s="217"/>
    </row>
    <row r="37" spans="2:23" s="53" customFormat="1" x14ac:dyDescent="0.3">
      <c r="B37" s="194"/>
      <c r="C37" s="195"/>
      <c r="D37" s="183"/>
      <c r="E37" s="188"/>
      <c r="F37" s="183"/>
      <c r="G37" s="189"/>
      <c r="H37" s="183"/>
      <c r="I37" s="189"/>
      <c r="J37" s="183"/>
      <c r="K37" s="190"/>
      <c r="L37" s="183"/>
      <c r="M37" s="190"/>
      <c r="N37" s="183"/>
      <c r="O37" s="215"/>
      <c r="P37" s="183"/>
      <c r="Q37" s="191"/>
      <c r="R37" s="183"/>
      <c r="S37" s="217"/>
      <c r="T37" s="183"/>
      <c r="U37" s="190"/>
      <c r="V37" s="183"/>
      <c r="W37" s="217"/>
    </row>
    <row r="38" spans="2:23" ht="17.25" thickBot="1" x14ac:dyDescent="0.35">
      <c r="B38" s="194"/>
      <c r="C38" s="195"/>
      <c r="D38" s="183"/>
      <c r="E38" s="188"/>
      <c r="F38" s="183"/>
      <c r="G38" s="189"/>
      <c r="H38" s="183"/>
      <c r="I38" s="189"/>
      <c r="J38" s="192"/>
      <c r="K38" s="190"/>
      <c r="L38" s="192"/>
      <c r="M38" s="190"/>
      <c r="N38" s="192"/>
      <c r="O38" s="215"/>
      <c r="P38" s="192"/>
      <c r="Q38" s="193"/>
      <c r="R38" s="192"/>
      <c r="S38" s="217"/>
      <c r="T38" s="192"/>
      <c r="U38" s="193"/>
      <c r="V38" s="192"/>
      <c r="W38" s="217"/>
    </row>
    <row r="39" spans="2:23" s="53" customFormat="1" ht="18" thickTop="1" thickBot="1" x14ac:dyDescent="0.35">
      <c r="B39" s="596" t="s">
        <v>336</v>
      </c>
      <c r="C39" s="597"/>
      <c r="D39" s="596" t="s">
        <v>343</v>
      </c>
      <c r="E39" s="597"/>
      <c r="F39" s="596" t="s">
        <v>335</v>
      </c>
      <c r="G39" s="597"/>
      <c r="H39" s="585" t="s">
        <v>184</v>
      </c>
      <c r="I39" s="586"/>
      <c r="J39" s="585" t="s">
        <v>185</v>
      </c>
      <c r="K39" s="586"/>
      <c r="L39" s="585" t="s">
        <v>186</v>
      </c>
      <c r="M39" s="586"/>
      <c r="N39" s="585" t="s">
        <v>187</v>
      </c>
      <c r="O39" s="586"/>
    </row>
    <row r="40" spans="2:23" s="53" customFormat="1" ht="17.25" thickTop="1" x14ac:dyDescent="0.3">
      <c r="B40" s="196" t="s">
        <v>189</v>
      </c>
      <c r="C40" s="199">
        <v>0.6</v>
      </c>
      <c r="D40" s="196" t="s">
        <v>189</v>
      </c>
      <c r="E40" s="197">
        <v>396323.5</v>
      </c>
      <c r="F40" s="196" t="s">
        <v>209</v>
      </c>
      <c r="G40" s="218">
        <v>95.072999999999993</v>
      </c>
      <c r="H40" s="196" t="s">
        <v>189</v>
      </c>
      <c r="I40" s="199">
        <v>29.3</v>
      </c>
      <c r="J40" s="196" t="s">
        <v>212</v>
      </c>
      <c r="K40" s="220">
        <v>3965336</v>
      </c>
      <c r="L40" s="196" t="s">
        <v>209</v>
      </c>
      <c r="M40" s="198">
        <v>963794.4</v>
      </c>
      <c r="N40" s="233" t="s">
        <v>209</v>
      </c>
      <c r="O40" s="234">
        <v>408928</v>
      </c>
    </row>
    <row r="41" spans="2:23" s="53" customFormat="1" x14ac:dyDescent="0.3">
      <c r="B41" s="196" t="s">
        <v>190</v>
      </c>
      <c r="C41" s="200">
        <v>0.9</v>
      </c>
      <c r="D41" s="196" t="s">
        <v>190</v>
      </c>
      <c r="E41" s="201">
        <v>409789.5</v>
      </c>
      <c r="F41" s="196" t="s">
        <v>210</v>
      </c>
      <c r="G41" s="219">
        <v>96.042000000000002</v>
      </c>
      <c r="H41" s="196" t="s">
        <v>190</v>
      </c>
      <c r="I41" s="199">
        <v>29.2</v>
      </c>
      <c r="J41" s="196" t="s">
        <v>164</v>
      </c>
      <c r="K41" s="220">
        <v>4198582</v>
      </c>
      <c r="L41" s="196" t="s">
        <v>210</v>
      </c>
      <c r="M41" s="198">
        <v>1019040.5</v>
      </c>
      <c r="N41" s="196" t="s">
        <v>210</v>
      </c>
      <c r="O41" s="235">
        <v>423504.7</v>
      </c>
    </row>
    <row r="42" spans="2:23" s="53" customFormat="1" x14ac:dyDescent="0.3">
      <c r="B42" s="196" t="s">
        <v>191</v>
      </c>
      <c r="C42" s="200">
        <v>0.2</v>
      </c>
      <c r="D42" s="196" t="s">
        <v>191</v>
      </c>
      <c r="E42" s="201">
        <v>411163</v>
      </c>
      <c r="F42" s="196" t="s">
        <v>211</v>
      </c>
      <c r="G42" s="219">
        <v>96.912999999999997</v>
      </c>
      <c r="H42" s="196" t="s">
        <v>191</v>
      </c>
      <c r="I42" s="199">
        <v>29.1</v>
      </c>
      <c r="J42" s="196" t="s">
        <v>165</v>
      </c>
      <c r="K42" s="220">
        <v>4447094</v>
      </c>
      <c r="L42" s="196" t="s">
        <v>211</v>
      </c>
      <c r="M42" s="198">
        <v>1085259.2</v>
      </c>
      <c r="N42" s="196" t="s">
        <v>211</v>
      </c>
      <c r="O42" s="235">
        <v>424325.3</v>
      </c>
    </row>
    <row r="43" spans="2:23" s="53" customFormat="1" x14ac:dyDescent="0.3">
      <c r="B43" s="196" t="s">
        <v>192</v>
      </c>
      <c r="C43" s="200">
        <v>1.5</v>
      </c>
      <c r="D43" s="196" t="s">
        <v>192</v>
      </c>
      <c r="E43" s="201">
        <v>416864.2</v>
      </c>
      <c r="F43" s="196" t="s">
        <v>168</v>
      </c>
      <c r="G43" s="219">
        <v>100</v>
      </c>
      <c r="H43" s="196" t="s">
        <v>192</v>
      </c>
      <c r="I43" s="199">
        <v>29.9</v>
      </c>
      <c r="J43" s="196" t="s">
        <v>166</v>
      </c>
      <c r="K43" s="220">
        <v>4568793</v>
      </c>
      <c r="L43" s="196" t="s">
        <v>168</v>
      </c>
      <c r="M43" s="198">
        <v>1203099.2</v>
      </c>
      <c r="N43" s="196" t="s">
        <v>168</v>
      </c>
      <c r="O43" s="235">
        <v>396058.1</v>
      </c>
    </row>
    <row r="44" spans="2:23" s="53" customFormat="1" x14ac:dyDescent="0.3">
      <c r="B44" s="196" t="s">
        <v>193</v>
      </c>
      <c r="C44" s="200">
        <v>0.7</v>
      </c>
      <c r="D44" s="196" t="s">
        <v>193</v>
      </c>
      <c r="E44" s="201">
        <v>420203.6</v>
      </c>
      <c r="F44" s="196" t="s">
        <v>169</v>
      </c>
      <c r="G44" s="219">
        <v>101.986</v>
      </c>
      <c r="H44" s="196" t="s">
        <v>193</v>
      </c>
      <c r="I44" s="199">
        <v>29.9</v>
      </c>
      <c r="J44" s="196" t="s">
        <v>167</v>
      </c>
      <c r="K44" s="220">
        <v>4704293</v>
      </c>
      <c r="L44" s="196" t="s">
        <v>169</v>
      </c>
      <c r="M44" s="198">
        <v>1342526.8</v>
      </c>
      <c r="N44" s="196" t="s">
        <v>169</v>
      </c>
      <c r="O44" s="235">
        <v>382161.5</v>
      </c>
    </row>
    <row r="45" spans="2:23" s="53" customFormat="1" x14ac:dyDescent="0.3">
      <c r="B45" s="196" t="s">
        <v>194</v>
      </c>
      <c r="C45" s="200">
        <v>0.4</v>
      </c>
      <c r="D45" s="196" t="s">
        <v>194</v>
      </c>
      <c r="E45" s="201">
        <v>429695.3</v>
      </c>
      <c r="F45" s="196" t="s">
        <v>170</v>
      </c>
      <c r="G45" s="219">
        <v>104.253</v>
      </c>
      <c r="H45" s="196" t="s">
        <v>194</v>
      </c>
      <c r="I45" s="199">
        <v>28.4</v>
      </c>
      <c r="J45" s="196" t="s">
        <v>168</v>
      </c>
      <c r="K45" s="220">
        <v>4785259</v>
      </c>
      <c r="L45" s="196" t="s">
        <v>170</v>
      </c>
      <c r="M45" s="198">
        <v>1450627.4</v>
      </c>
      <c r="N45" s="196" t="s">
        <v>170</v>
      </c>
      <c r="O45" s="235">
        <v>412028.4</v>
      </c>
    </row>
    <row r="46" spans="2:23" s="53" customFormat="1" x14ac:dyDescent="0.3">
      <c r="B46" s="196" t="s">
        <v>195</v>
      </c>
      <c r="C46" s="200">
        <v>1</v>
      </c>
      <c r="D46" s="196" t="s">
        <v>195</v>
      </c>
      <c r="E46" s="201">
        <v>434907.7</v>
      </c>
      <c r="F46" s="196" t="s">
        <v>202</v>
      </c>
      <c r="G46" s="219">
        <v>104.864</v>
      </c>
      <c r="H46" s="196" t="s">
        <v>195</v>
      </c>
      <c r="I46" s="199">
        <v>30.2</v>
      </c>
      <c r="J46" s="196" t="s">
        <v>169</v>
      </c>
      <c r="K46" s="220">
        <v>4867817</v>
      </c>
      <c r="L46" s="196" t="s">
        <v>202</v>
      </c>
      <c r="M46" s="198">
        <v>1468242</v>
      </c>
      <c r="N46" s="196" t="s">
        <v>202</v>
      </c>
      <c r="O46" s="235">
        <v>427002.6</v>
      </c>
    </row>
    <row r="47" spans="2:23" s="53" customFormat="1" x14ac:dyDescent="0.3">
      <c r="B47" s="196" t="s">
        <v>196</v>
      </c>
      <c r="C47" s="200">
        <v>0.5</v>
      </c>
      <c r="D47" s="196" t="s">
        <v>196</v>
      </c>
      <c r="E47" s="201">
        <v>434128.4</v>
      </c>
      <c r="F47" s="196" t="s">
        <v>203</v>
      </c>
      <c r="G47" s="219">
        <v>104.611</v>
      </c>
      <c r="H47" s="196" t="s">
        <v>196</v>
      </c>
      <c r="I47" s="199">
        <v>30.8</v>
      </c>
      <c r="J47" s="196" t="s">
        <v>198</v>
      </c>
      <c r="K47" s="220">
        <v>4942837</v>
      </c>
      <c r="L47" s="196" t="s">
        <v>203</v>
      </c>
      <c r="M47" s="198">
        <v>1492352.4</v>
      </c>
      <c r="N47" s="196" t="s">
        <v>203</v>
      </c>
      <c r="O47" s="235">
        <v>433275.1</v>
      </c>
    </row>
    <row r="48" spans="2:23" s="53" customFormat="1" x14ac:dyDescent="0.3">
      <c r="B48" s="196" t="s">
        <v>197</v>
      </c>
      <c r="C48" s="200">
        <v>0.8</v>
      </c>
      <c r="D48" s="196" t="s">
        <v>197</v>
      </c>
      <c r="E48" s="201">
        <v>442048.1</v>
      </c>
      <c r="F48" s="196" t="s">
        <v>204</v>
      </c>
      <c r="G48" s="219">
        <v>106.941</v>
      </c>
      <c r="H48" s="196" t="s">
        <v>197</v>
      </c>
      <c r="I48" s="199">
        <v>31</v>
      </c>
      <c r="J48" s="196" t="s">
        <v>199</v>
      </c>
      <c r="K48" s="220">
        <v>4777570</v>
      </c>
      <c r="L48" s="196" t="s">
        <v>204</v>
      </c>
      <c r="M48" s="198">
        <v>1513890.5</v>
      </c>
      <c r="N48" s="196" t="s">
        <v>204</v>
      </c>
      <c r="O48" s="235">
        <v>441691.5</v>
      </c>
    </row>
    <row r="49" spans="2:15" s="53" customFormat="1" x14ac:dyDescent="0.3">
      <c r="B49" s="196" t="s">
        <v>198</v>
      </c>
      <c r="C49" s="200">
        <v>0.9</v>
      </c>
      <c r="D49" s="196" t="s">
        <v>198</v>
      </c>
      <c r="E49" s="201">
        <v>451042.6</v>
      </c>
      <c r="F49" s="196" t="s">
        <v>205</v>
      </c>
      <c r="G49" s="219">
        <v>102.66800000000001</v>
      </c>
      <c r="H49" s="196" t="s">
        <v>198</v>
      </c>
      <c r="I49" s="199">
        <v>31.7</v>
      </c>
      <c r="J49" s="196" t="s">
        <v>200</v>
      </c>
      <c r="K49" s="220">
        <v>5251482</v>
      </c>
      <c r="L49" s="196" t="s">
        <v>205</v>
      </c>
      <c r="M49" s="198">
        <v>1536712.3</v>
      </c>
      <c r="N49" s="196" t="s">
        <v>205</v>
      </c>
      <c r="O49" s="235">
        <v>440598.5</v>
      </c>
    </row>
    <row r="50" spans="2:15" s="53" customFormat="1" x14ac:dyDescent="0.3">
      <c r="B50" s="196" t="s">
        <v>199</v>
      </c>
      <c r="C50" s="200">
        <v>0.5</v>
      </c>
      <c r="D50" s="196" t="s">
        <v>199</v>
      </c>
      <c r="E50" s="201">
        <v>454503.8</v>
      </c>
      <c r="F50" s="196" t="s">
        <v>206</v>
      </c>
      <c r="G50" s="219">
        <v>104.33499999999999</v>
      </c>
      <c r="H50" s="196" t="s">
        <v>199</v>
      </c>
      <c r="I50" s="199">
        <v>32.700000000000003</v>
      </c>
      <c r="J50" s="196" t="s">
        <v>201</v>
      </c>
      <c r="K50" s="220">
        <v>4708183</v>
      </c>
      <c r="L50" s="196" t="s">
        <v>206</v>
      </c>
      <c r="M50" s="198">
        <v>1539900.5</v>
      </c>
      <c r="N50" s="196" t="s">
        <v>206</v>
      </c>
      <c r="O50" s="235">
        <v>440584.6</v>
      </c>
    </row>
    <row r="51" spans="2:15" s="53" customFormat="1" x14ac:dyDescent="0.3">
      <c r="B51" s="196" t="s">
        <v>200</v>
      </c>
      <c r="C51" s="200">
        <v>1.5</v>
      </c>
      <c r="D51" s="196" t="s">
        <v>200</v>
      </c>
      <c r="E51" s="201">
        <v>467363.5</v>
      </c>
      <c r="F51" s="196" t="s">
        <v>207</v>
      </c>
      <c r="G51" s="219">
        <v>103.895</v>
      </c>
      <c r="H51" s="196" t="s">
        <v>200</v>
      </c>
      <c r="I51" s="199">
        <v>31.9</v>
      </c>
      <c r="J51" s="196" t="s">
        <v>202</v>
      </c>
      <c r="K51" s="220">
        <v>5028695</v>
      </c>
      <c r="L51" s="196" t="s">
        <v>207</v>
      </c>
      <c r="M51" s="198">
        <v>1556726.4</v>
      </c>
      <c r="N51" s="196" t="s">
        <v>207</v>
      </c>
      <c r="O51" s="235">
        <v>462061.9</v>
      </c>
    </row>
    <row r="52" spans="2:15" s="53" customFormat="1" x14ac:dyDescent="0.3">
      <c r="B52" s="196" t="s">
        <v>201</v>
      </c>
      <c r="C52" s="200">
        <v>-0.1</v>
      </c>
      <c r="D52" s="196" t="s">
        <v>201</v>
      </c>
      <c r="E52" s="201">
        <v>462788.4</v>
      </c>
      <c r="F52" s="196" t="s">
        <v>208</v>
      </c>
      <c r="G52" s="219">
        <v>105.203</v>
      </c>
      <c r="H52" s="196" t="s">
        <v>201</v>
      </c>
      <c r="I52" s="199">
        <v>32.799999999999997</v>
      </c>
      <c r="J52" s="196" t="s">
        <v>203</v>
      </c>
      <c r="K52" s="220">
        <v>4873549</v>
      </c>
      <c r="L52" s="196" t="s">
        <v>208</v>
      </c>
      <c r="M52" s="198">
        <v>1572659.9</v>
      </c>
      <c r="N52" s="196" t="s">
        <v>208</v>
      </c>
      <c r="O52" s="235">
        <v>458199.9</v>
      </c>
    </row>
    <row r="53" spans="2:15" s="53" customFormat="1" x14ac:dyDescent="0.3">
      <c r="B53" s="196" t="s">
        <v>202</v>
      </c>
      <c r="C53" s="200">
        <v>1</v>
      </c>
      <c r="D53" s="196" t="s">
        <v>202</v>
      </c>
      <c r="E53" s="201">
        <v>467293.1</v>
      </c>
      <c r="F53" s="196" t="s">
        <v>342</v>
      </c>
      <c r="G53" s="219">
        <v>101.77</v>
      </c>
      <c r="H53" s="196" t="s">
        <v>202</v>
      </c>
      <c r="I53" s="199">
        <v>32.1</v>
      </c>
      <c r="J53" s="196" t="s">
        <v>204</v>
      </c>
      <c r="K53" s="220">
        <v>5584004</v>
      </c>
      <c r="L53" s="196"/>
      <c r="M53" s="198"/>
      <c r="N53" s="196"/>
      <c r="O53" s="235"/>
    </row>
    <row r="54" spans="2:15" s="53" customFormat="1" x14ac:dyDescent="0.3">
      <c r="B54" s="196" t="s">
        <v>203</v>
      </c>
      <c r="C54" s="200">
        <v>0.6</v>
      </c>
      <c r="D54" s="196" t="s">
        <v>203</v>
      </c>
      <c r="E54" s="201">
        <v>472390.6</v>
      </c>
      <c r="F54" s="196"/>
      <c r="G54" s="219"/>
      <c r="H54" s="196" t="s">
        <v>203</v>
      </c>
      <c r="I54" s="199">
        <v>32</v>
      </c>
      <c r="J54" s="196" t="s">
        <v>205</v>
      </c>
      <c r="K54" s="220">
        <v>5071197</v>
      </c>
      <c r="L54" s="196"/>
      <c r="M54" s="198"/>
      <c r="N54" s="196"/>
      <c r="O54" s="235"/>
    </row>
    <row r="55" spans="2:15" s="53" customFormat="1" x14ac:dyDescent="0.3">
      <c r="B55" s="196" t="s">
        <v>204</v>
      </c>
      <c r="C55" s="200">
        <v>0.5</v>
      </c>
      <c r="D55" s="196" t="s">
        <v>204</v>
      </c>
      <c r="E55" s="201">
        <v>477714.5</v>
      </c>
      <c r="F55" s="196"/>
      <c r="G55" s="219"/>
      <c r="H55" s="196" t="s">
        <v>204</v>
      </c>
      <c r="I55" s="199">
        <v>30</v>
      </c>
      <c r="J55" s="196" t="s">
        <v>206</v>
      </c>
      <c r="K55" s="220">
        <v>5407016</v>
      </c>
      <c r="L55" s="196"/>
      <c r="M55" s="198"/>
      <c r="N55" s="196"/>
      <c r="O55" s="235"/>
    </row>
    <row r="56" spans="2:15" s="53" customFormat="1" x14ac:dyDescent="0.3">
      <c r="B56" s="196" t="s">
        <v>205</v>
      </c>
      <c r="C56" s="200">
        <v>0.9</v>
      </c>
      <c r="D56" s="196" t="s">
        <v>205</v>
      </c>
      <c r="E56" s="201">
        <v>476098.8</v>
      </c>
      <c r="F56" s="196"/>
      <c r="G56" s="219"/>
      <c r="H56" s="196" t="s">
        <v>205</v>
      </c>
      <c r="I56" s="199">
        <v>31.4</v>
      </c>
      <c r="J56" s="196" t="s">
        <v>207</v>
      </c>
      <c r="K56" s="220">
        <v>5209170</v>
      </c>
      <c r="L56" s="196"/>
      <c r="M56" s="198"/>
      <c r="N56" s="196"/>
      <c r="O56" s="235"/>
    </row>
    <row r="57" spans="2:15" s="53" customFormat="1" x14ac:dyDescent="0.3">
      <c r="B57" s="196" t="s">
        <v>206</v>
      </c>
      <c r="C57" s="200">
        <v>-0.4</v>
      </c>
      <c r="D57" s="196" t="s">
        <v>206</v>
      </c>
      <c r="E57" s="201">
        <v>472103.9</v>
      </c>
      <c r="F57" s="196"/>
      <c r="G57" s="219"/>
      <c r="H57" s="196" t="s">
        <v>206</v>
      </c>
      <c r="I57" s="199">
        <v>30.7</v>
      </c>
      <c r="J57" s="196" t="s">
        <v>208</v>
      </c>
      <c r="K57" s="220">
        <v>5608362</v>
      </c>
      <c r="L57" s="196"/>
      <c r="M57" s="198"/>
      <c r="N57" s="196"/>
      <c r="O57" s="235"/>
    </row>
    <row r="58" spans="2:15" s="53" customFormat="1" x14ac:dyDescent="0.3">
      <c r="B58" s="196" t="s">
        <v>207</v>
      </c>
      <c r="C58" s="200">
        <v>1</v>
      </c>
      <c r="D58" s="196" t="s">
        <v>207</v>
      </c>
      <c r="E58" s="201">
        <v>479125</v>
      </c>
      <c r="F58" s="196"/>
      <c r="G58" s="219"/>
      <c r="H58" s="196" t="s">
        <v>207</v>
      </c>
      <c r="I58" s="199">
        <v>31.9</v>
      </c>
      <c r="J58" s="196"/>
      <c r="K58" s="220">
        <v>5296373</v>
      </c>
      <c r="L58" s="196"/>
      <c r="M58" s="198"/>
      <c r="N58" s="196"/>
      <c r="O58" s="235"/>
    </row>
    <row r="59" spans="2:15" s="53" customFormat="1" x14ac:dyDescent="0.3">
      <c r="B59" s="196" t="s">
        <v>208</v>
      </c>
      <c r="C59" s="200">
        <v>0.4</v>
      </c>
      <c r="D59" s="196" t="s">
        <v>208</v>
      </c>
      <c r="E59" s="201">
        <v>479487</v>
      </c>
      <c r="F59" s="196"/>
      <c r="G59" s="219"/>
      <c r="H59" s="196" t="s">
        <v>208</v>
      </c>
      <c r="I59" s="199">
        <v>30.4</v>
      </c>
      <c r="J59" s="196"/>
      <c r="K59" s="220">
        <v>5609633</v>
      </c>
      <c r="L59" s="196"/>
      <c r="M59" s="198"/>
      <c r="N59" s="196"/>
      <c r="O59" s="235"/>
    </row>
    <row r="60" spans="2:15" s="53" customFormat="1" x14ac:dyDescent="0.3">
      <c r="B60" s="196" t="s">
        <v>342</v>
      </c>
      <c r="C60" s="200">
        <v>1.3</v>
      </c>
      <c r="D60" s="196" t="s">
        <v>342</v>
      </c>
      <c r="E60" s="201">
        <v>482906.6</v>
      </c>
      <c r="F60" s="196"/>
      <c r="G60" s="219"/>
      <c r="H60" s="196"/>
      <c r="I60" s="199"/>
      <c r="J60" s="196"/>
      <c r="K60" s="220"/>
      <c r="L60" s="196"/>
      <c r="M60" s="198"/>
      <c r="N60" s="196"/>
      <c r="O60" s="235"/>
    </row>
    <row r="61" spans="2:15" s="53" customFormat="1" x14ac:dyDescent="0.3">
      <c r="B61" s="196"/>
      <c r="C61" s="200"/>
      <c r="D61" s="196"/>
      <c r="E61" s="201"/>
      <c r="F61" s="196"/>
      <c r="G61" s="219"/>
      <c r="H61" s="196"/>
      <c r="I61" s="198"/>
      <c r="J61" s="196"/>
      <c r="K61" s="220"/>
      <c r="L61" s="196"/>
      <c r="M61" s="198"/>
      <c r="N61" s="196"/>
      <c r="O61" s="235"/>
    </row>
    <row r="62" spans="2:15" s="53" customFormat="1" x14ac:dyDescent="0.3">
      <c r="B62" s="196"/>
      <c r="C62" s="200"/>
      <c r="D62" s="196"/>
      <c r="E62" s="201"/>
      <c r="F62" s="196"/>
      <c r="G62" s="219"/>
      <c r="H62" s="196"/>
      <c r="I62" s="198"/>
      <c r="J62" s="196"/>
      <c r="K62" s="220"/>
      <c r="L62" s="196"/>
      <c r="M62" s="198"/>
      <c r="N62" s="196"/>
      <c r="O62" s="235"/>
    </row>
    <row r="63" spans="2:15" s="53" customFormat="1" x14ac:dyDescent="0.3">
      <c r="B63" s="196"/>
      <c r="C63" s="200"/>
      <c r="D63" s="196"/>
      <c r="E63" s="201"/>
      <c r="F63" s="196"/>
      <c r="G63" s="219"/>
      <c r="H63" s="196"/>
      <c r="I63" s="198"/>
      <c r="J63" s="196"/>
      <c r="K63" s="220"/>
      <c r="L63" s="196"/>
      <c r="M63" s="198"/>
      <c r="N63" s="196"/>
      <c r="O63" s="235"/>
    </row>
    <row r="64" spans="2:15" s="53" customFormat="1" x14ac:dyDescent="0.3">
      <c r="B64" s="196"/>
      <c r="C64" s="200"/>
      <c r="D64" s="196"/>
      <c r="E64" s="201"/>
      <c r="F64" s="196"/>
      <c r="G64" s="219"/>
      <c r="H64" s="196"/>
      <c r="I64" s="198"/>
      <c r="J64" s="196"/>
      <c r="K64" s="220"/>
      <c r="L64" s="196"/>
      <c r="M64" s="198"/>
      <c r="N64" s="196"/>
      <c r="O64" s="235"/>
    </row>
    <row r="65" spans="2:25" s="53" customFormat="1" x14ac:dyDescent="0.3">
      <c r="B65" s="196"/>
      <c r="C65" s="200"/>
      <c r="D65" s="196"/>
      <c r="E65" s="201"/>
      <c r="F65" s="196"/>
      <c r="G65" s="219"/>
      <c r="H65" s="196"/>
      <c r="I65" s="198"/>
      <c r="J65" s="196"/>
      <c r="K65" s="220"/>
      <c r="L65" s="196"/>
      <c r="M65" s="198"/>
      <c r="N65" s="196"/>
      <c r="O65" s="235"/>
    </row>
    <row r="66" spans="2:25" s="53" customFormat="1" x14ac:dyDescent="0.3">
      <c r="B66" s="196"/>
      <c r="C66" s="200"/>
      <c r="D66" s="196"/>
      <c r="E66" s="201"/>
      <c r="F66" s="196"/>
      <c r="G66" s="219"/>
      <c r="H66" s="196"/>
      <c r="I66" s="198"/>
      <c r="J66" s="196"/>
      <c r="K66" s="220"/>
      <c r="L66" s="196"/>
      <c r="M66" s="198"/>
      <c r="N66" s="196"/>
      <c r="O66" s="235"/>
    </row>
    <row r="67" spans="2:25" s="53" customFormat="1" x14ac:dyDescent="0.3">
      <c r="B67" s="196"/>
      <c r="C67" s="200"/>
      <c r="D67" s="196"/>
      <c r="E67" s="201"/>
      <c r="F67" s="196"/>
      <c r="G67" s="219"/>
      <c r="H67" s="196"/>
      <c r="I67" s="198"/>
      <c r="J67" s="196"/>
      <c r="K67" s="220"/>
      <c r="L67" s="196"/>
      <c r="M67" s="198"/>
      <c r="N67" s="196"/>
      <c r="O67" s="235"/>
    </row>
    <row r="68" spans="2:25" s="53" customFormat="1" x14ac:dyDescent="0.3">
      <c r="B68" s="196"/>
      <c r="C68" s="200"/>
      <c r="D68" s="196"/>
      <c r="E68" s="201"/>
      <c r="F68" s="196"/>
      <c r="G68" s="219"/>
      <c r="H68" s="196"/>
      <c r="I68" s="198"/>
      <c r="J68" s="196"/>
      <c r="K68" s="220"/>
      <c r="L68" s="196"/>
      <c r="M68" s="198"/>
      <c r="N68" s="196"/>
      <c r="O68" s="235"/>
    </row>
    <row r="69" spans="2:25" s="53" customFormat="1" x14ac:dyDescent="0.3">
      <c r="B69" s="196"/>
      <c r="C69" s="200"/>
      <c r="D69" s="196"/>
      <c r="E69" s="201"/>
      <c r="F69" s="196"/>
      <c r="G69" s="219"/>
      <c r="H69" s="196"/>
      <c r="I69" s="198"/>
      <c r="J69" s="196"/>
      <c r="K69" s="220"/>
      <c r="L69" s="196"/>
      <c r="M69" s="198"/>
      <c r="N69" s="196"/>
      <c r="O69" s="235"/>
    </row>
    <row r="70" spans="2:25" s="53" customFormat="1" x14ac:dyDescent="0.3">
      <c r="B70" s="196"/>
      <c r="C70" s="200"/>
      <c r="D70" s="196"/>
      <c r="E70" s="201"/>
      <c r="F70" s="196"/>
      <c r="G70" s="219"/>
      <c r="H70" s="196"/>
      <c r="I70" s="198"/>
      <c r="J70" s="196"/>
      <c r="K70" s="220"/>
      <c r="L70" s="196"/>
      <c r="M70" s="198"/>
      <c r="N70" s="196"/>
      <c r="O70" s="235"/>
    </row>
    <row r="71" spans="2:25" s="53" customFormat="1" x14ac:dyDescent="0.3">
      <c r="B71" s="196"/>
      <c r="C71" s="200"/>
      <c r="D71" s="196"/>
      <c r="E71" s="201"/>
      <c r="F71" s="196"/>
      <c r="G71" s="219"/>
      <c r="H71" s="196"/>
      <c r="I71" s="198"/>
      <c r="J71" s="196"/>
      <c r="K71" s="220"/>
      <c r="L71" s="196"/>
      <c r="M71" s="198"/>
      <c r="N71" s="196"/>
      <c r="O71" s="235"/>
    </row>
    <row r="72" spans="2:25" s="53" customFormat="1" ht="17.25" thickBot="1" x14ac:dyDescent="0.35">
      <c r="B72" s="196"/>
      <c r="C72" s="200"/>
      <c r="D72" s="196"/>
      <c r="E72" s="201"/>
      <c r="F72" s="196"/>
      <c r="G72" s="219"/>
      <c r="H72" s="196"/>
      <c r="I72" s="198"/>
      <c r="J72" s="196"/>
      <c r="K72" s="220"/>
      <c r="L72" s="196"/>
      <c r="M72" s="198"/>
      <c r="N72" s="236"/>
      <c r="O72" s="237"/>
    </row>
    <row r="73" spans="2:25" ht="18" thickTop="1" thickBot="1" x14ac:dyDescent="0.35">
      <c r="B73" s="598" t="s">
        <v>213</v>
      </c>
      <c r="C73" s="599"/>
      <c r="D73" s="598" t="s">
        <v>214</v>
      </c>
      <c r="E73" s="599"/>
      <c r="F73" s="600" t="s">
        <v>215</v>
      </c>
      <c r="G73" s="601"/>
      <c r="H73" s="600" t="s">
        <v>138</v>
      </c>
      <c r="I73" s="601"/>
      <c r="J73" s="600" t="s">
        <v>139</v>
      </c>
      <c r="K73" s="601"/>
      <c r="L73" s="591" t="s">
        <v>140</v>
      </c>
      <c r="M73" s="592"/>
      <c r="N73" s="591" t="s">
        <v>216</v>
      </c>
      <c r="O73" s="592"/>
      <c r="P73" s="591" t="s">
        <v>217</v>
      </c>
      <c r="Q73" s="592"/>
      <c r="R73" s="589" t="s">
        <v>218</v>
      </c>
      <c r="S73" s="590"/>
      <c r="T73" s="589" t="s">
        <v>219</v>
      </c>
      <c r="U73" s="590"/>
      <c r="V73" s="589" t="s">
        <v>220</v>
      </c>
      <c r="W73" s="590"/>
      <c r="X73" s="589" t="s">
        <v>221</v>
      </c>
      <c r="Y73" s="590"/>
    </row>
    <row r="74" spans="2:25" ht="17.25" thickTop="1" x14ac:dyDescent="0.3">
      <c r="B74" s="202">
        <v>43221</v>
      </c>
      <c r="C74" s="203">
        <v>78</v>
      </c>
      <c r="D74" s="202">
        <v>43221</v>
      </c>
      <c r="E74" s="204">
        <v>107.9</v>
      </c>
      <c r="F74" s="202">
        <v>43221</v>
      </c>
      <c r="G74" s="205">
        <v>100.2</v>
      </c>
      <c r="H74" s="202">
        <v>43191</v>
      </c>
      <c r="I74" s="205">
        <v>100.9</v>
      </c>
      <c r="J74" s="202">
        <v>43191</v>
      </c>
      <c r="K74" s="205">
        <v>100.5</v>
      </c>
      <c r="L74" s="206" t="s">
        <v>141</v>
      </c>
      <c r="M74" s="207">
        <v>95.2</v>
      </c>
      <c r="N74" s="206" t="s">
        <v>141</v>
      </c>
      <c r="O74" s="207">
        <v>99.4</v>
      </c>
      <c r="P74" s="206" t="s">
        <v>141</v>
      </c>
      <c r="Q74" s="207">
        <v>93.7</v>
      </c>
      <c r="R74" s="206" t="s">
        <v>141</v>
      </c>
      <c r="S74" s="207">
        <v>97.8</v>
      </c>
      <c r="T74" s="206" t="s">
        <v>141</v>
      </c>
      <c r="U74" s="207">
        <v>73.599999999999994</v>
      </c>
      <c r="V74" s="206" t="s">
        <v>141</v>
      </c>
      <c r="W74" s="207">
        <v>93.5</v>
      </c>
      <c r="X74" s="206" t="s">
        <v>222</v>
      </c>
      <c r="Y74" s="221">
        <v>435583598</v>
      </c>
    </row>
    <row r="75" spans="2:25" x14ac:dyDescent="0.3">
      <c r="B75" s="202">
        <v>43252</v>
      </c>
      <c r="C75" s="210">
        <v>80</v>
      </c>
      <c r="D75" s="202">
        <v>43252</v>
      </c>
      <c r="E75" s="211">
        <v>105.4</v>
      </c>
      <c r="F75" s="202">
        <v>43252</v>
      </c>
      <c r="G75" s="212">
        <v>98.5</v>
      </c>
      <c r="H75" s="202">
        <v>43221</v>
      </c>
      <c r="I75" s="212">
        <v>100.8</v>
      </c>
      <c r="J75" s="202">
        <v>43221</v>
      </c>
      <c r="K75" s="212">
        <v>100.5</v>
      </c>
      <c r="L75" s="206" t="s">
        <v>142</v>
      </c>
      <c r="M75" s="209">
        <v>96.8</v>
      </c>
      <c r="N75" s="206" t="s">
        <v>142</v>
      </c>
      <c r="O75" s="209">
        <v>100</v>
      </c>
      <c r="P75" s="206" t="s">
        <v>142</v>
      </c>
      <c r="Q75" s="209">
        <v>95</v>
      </c>
      <c r="R75" s="206" t="s">
        <v>142</v>
      </c>
      <c r="S75" s="209">
        <v>97.8</v>
      </c>
      <c r="T75" s="206" t="s">
        <v>142</v>
      </c>
      <c r="U75" s="209">
        <v>75.599999999999994</v>
      </c>
      <c r="V75" s="206" t="s">
        <v>142</v>
      </c>
      <c r="W75" s="209">
        <v>94.1</v>
      </c>
      <c r="X75" s="206" t="s">
        <v>223</v>
      </c>
      <c r="Y75" s="222">
        <v>442504943</v>
      </c>
    </row>
    <row r="76" spans="2:25" x14ac:dyDescent="0.3">
      <c r="B76" s="202">
        <v>43282</v>
      </c>
      <c r="C76" s="210">
        <v>74</v>
      </c>
      <c r="D76" s="202">
        <v>43282</v>
      </c>
      <c r="E76" s="211">
        <v>100.8</v>
      </c>
      <c r="F76" s="202">
        <v>43282</v>
      </c>
      <c r="G76" s="212">
        <v>93.3</v>
      </c>
      <c r="H76" s="202">
        <v>43252</v>
      </c>
      <c r="I76" s="212">
        <v>100.7</v>
      </c>
      <c r="J76" s="202">
        <v>43252</v>
      </c>
      <c r="K76" s="212">
        <v>100.5</v>
      </c>
      <c r="L76" s="206" t="s">
        <v>143</v>
      </c>
      <c r="M76" s="209">
        <v>98.2</v>
      </c>
      <c r="N76" s="206" t="s">
        <v>143</v>
      </c>
      <c r="O76" s="209">
        <v>100.3</v>
      </c>
      <c r="P76" s="206" t="s">
        <v>143</v>
      </c>
      <c r="Q76" s="209">
        <v>97.2</v>
      </c>
      <c r="R76" s="206" t="s">
        <v>143</v>
      </c>
      <c r="S76" s="209">
        <v>98.2</v>
      </c>
      <c r="T76" s="206" t="s">
        <v>143</v>
      </c>
      <c r="U76" s="209">
        <v>85.9</v>
      </c>
      <c r="V76" s="206" t="s">
        <v>143</v>
      </c>
      <c r="W76" s="209">
        <v>96.1</v>
      </c>
      <c r="X76" s="206" t="s">
        <v>224</v>
      </c>
      <c r="Y76" s="222">
        <v>450469455</v>
      </c>
    </row>
    <row r="77" spans="2:25" x14ac:dyDescent="0.3">
      <c r="B77" s="202">
        <v>43313</v>
      </c>
      <c r="C77" s="210">
        <v>73</v>
      </c>
      <c r="D77" s="202">
        <v>43313</v>
      </c>
      <c r="E77" s="211">
        <v>98.9</v>
      </c>
      <c r="F77" s="202">
        <v>43313</v>
      </c>
      <c r="G77" s="212">
        <v>94.5</v>
      </c>
      <c r="H77" s="202">
        <v>43282</v>
      </c>
      <c r="I77" s="212">
        <v>100.6</v>
      </c>
      <c r="J77" s="202">
        <v>43282</v>
      </c>
      <c r="K77" s="212">
        <v>100.4</v>
      </c>
      <c r="L77" s="206" t="s">
        <v>144</v>
      </c>
      <c r="M77" s="209">
        <v>100</v>
      </c>
      <c r="N77" s="206" t="s">
        <v>144</v>
      </c>
      <c r="O77" s="209">
        <v>100</v>
      </c>
      <c r="P77" s="206" t="s">
        <v>144</v>
      </c>
      <c r="Q77" s="209">
        <v>100</v>
      </c>
      <c r="R77" s="206" t="s">
        <v>144</v>
      </c>
      <c r="S77" s="209">
        <v>100</v>
      </c>
      <c r="T77" s="206" t="s">
        <v>144</v>
      </c>
      <c r="U77" s="209">
        <v>100</v>
      </c>
      <c r="V77" s="206" t="s">
        <v>144</v>
      </c>
      <c r="W77" s="209">
        <v>100</v>
      </c>
      <c r="X77" s="206" t="s">
        <v>225</v>
      </c>
      <c r="Y77" s="222">
        <v>467380317</v>
      </c>
    </row>
    <row r="78" spans="2:25" x14ac:dyDescent="0.3">
      <c r="B78" s="202">
        <v>43344</v>
      </c>
      <c r="C78" s="210">
        <v>73</v>
      </c>
      <c r="D78" s="202">
        <v>43344</v>
      </c>
      <c r="E78" s="211">
        <v>100</v>
      </c>
      <c r="F78" s="202">
        <v>43344</v>
      </c>
      <c r="G78" s="212">
        <v>97.3</v>
      </c>
      <c r="H78" s="202">
        <v>43313</v>
      </c>
      <c r="I78" s="212">
        <v>100.5</v>
      </c>
      <c r="J78" s="202">
        <v>43313</v>
      </c>
      <c r="K78" s="212">
        <v>100</v>
      </c>
      <c r="L78" s="206" t="s">
        <v>145</v>
      </c>
      <c r="M78" s="209">
        <v>103.13</v>
      </c>
      <c r="N78" s="206" t="s">
        <v>145</v>
      </c>
      <c r="O78" s="209">
        <v>102.3</v>
      </c>
      <c r="P78" s="206" t="s">
        <v>145</v>
      </c>
      <c r="Q78" s="209">
        <v>102.6</v>
      </c>
      <c r="R78" s="206" t="s">
        <v>145</v>
      </c>
      <c r="S78" s="209">
        <v>102.6</v>
      </c>
      <c r="T78" s="206" t="s">
        <v>145</v>
      </c>
      <c r="U78" s="209">
        <v>104.8</v>
      </c>
      <c r="V78" s="206" t="s">
        <v>145</v>
      </c>
      <c r="W78" s="209">
        <v>103.9</v>
      </c>
      <c r="X78" s="206" t="s">
        <v>226</v>
      </c>
      <c r="Y78" s="222">
        <v>503531764</v>
      </c>
    </row>
    <row r="79" spans="2:25" x14ac:dyDescent="0.3">
      <c r="B79" s="202">
        <v>43374</v>
      </c>
      <c r="C79" s="210">
        <v>71</v>
      </c>
      <c r="D79" s="202">
        <v>43374</v>
      </c>
      <c r="E79" s="211">
        <v>99.2</v>
      </c>
      <c r="F79" s="202">
        <v>43374</v>
      </c>
      <c r="G79" s="212">
        <v>92.7</v>
      </c>
      <c r="H79" s="202">
        <v>43344</v>
      </c>
      <c r="I79" s="212">
        <v>100.2</v>
      </c>
      <c r="J79" s="202">
        <v>43344</v>
      </c>
      <c r="K79" s="212">
        <v>99.9</v>
      </c>
      <c r="L79" s="206" t="s">
        <v>146</v>
      </c>
      <c r="M79" s="209">
        <v>105.7</v>
      </c>
      <c r="N79" s="206" t="s">
        <v>146</v>
      </c>
      <c r="O79" s="209">
        <v>104.6</v>
      </c>
      <c r="P79" s="206" t="s">
        <v>146</v>
      </c>
      <c r="Q79" s="209">
        <v>104.5</v>
      </c>
      <c r="R79" s="206" t="s">
        <v>146</v>
      </c>
      <c r="S79" s="209">
        <v>103.3</v>
      </c>
      <c r="T79" s="206" t="s">
        <v>146</v>
      </c>
      <c r="U79" s="209">
        <v>106.1</v>
      </c>
      <c r="V79" s="206" t="s">
        <v>146</v>
      </c>
      <c r="W79" s="209">
        <v>105.9</v>
      </c>
      <c r="X79" s="206" t="s">
        <v>227</v>
      </c>
      <c r="Y79" s="222">
        <v>546173418</v>
      </c>
    </row>
    <row r="80" spans="2:25" x14ac:dyDescent="0.3">
      <c r="B80" s="202">
        <v>43405</v>
      </c>
      <c r="C80" s="210">
        <v>73</v>
      </c>
      <c r="D80" s="202">
        <v>43405</v>
      </c>
      <c r="E80" s="211">
        <v>95.7</v>
      </c>
      <c r="F80" s="202">
        <v>43405</v>
      </c>
      <c r="G80" s="212">
        <v>91.7</v>
      </c>
      <c r="H80" s="202">
        <v>43374</v>
      </c>
      <c r="I80" s="212">
        <v>100.1</v>
      </c>
      <c r="J80" s="202">
        <v>43374</v>
      </c>
      <c r="K80" s="212">
        <v>99.7</v>
      </c>
      <c r="L80" s="206" t="s">
        <v>147</v>
      </c>
      <c r="M80" s="209">
        <v>107.2</v>
      </c>
      <c r="N80" s="206" t="s">
        <v>147</v>
      </c>
      <c r="O80" s="209">
        <v>105.9</v>
      </c>
      <c r="P80" s="206" t="s">
        <v>147</v>
      </c>
      <c r="Q80" s="209">
        <v>106.7</v>
      </c>
      <c r="R80" s="206" t="s">
        <v>147</v>
      </c>
      <c r="S80" s="209">
        <v>104.8</v>
      </c>
      <c r="T80" s="206" t="s">
        <v>147</v>
      </c>
      <c r="U80" s="209">
        <v>111</v>
      </c>
      <c r="V80" s="206" t="s">
        <v>147</v>
      </c>
      <c r="W80" s="209">
        <v>110.5</v>
      </c>
      <c r="X80" s="206" t="s">
        <v>228</v>
      </c>
      <c r="Y80" s="222">
        <v>589002474</v>
      </c>
    </row>
    <row r="81" spans="2:25" x14ac:dyDescent="0.3">
      <c r="B81" s="202">
        <v>43435</v>
      </c>
      <c r="C81" s="210">
        <v>71</v>
      </c>
      <c r="D81" s="202">
        <v>43435</v>
      </c>
      <c r="E81" s="211">
        <v>96.9</v>
      </c>
      <c r="F81" s="202">
        <v>43435</v>
      </c>
      <c r="G81" s="212">
        <v>92</v>
      </c>
      <c r="H81" s="202">
        <v>43405</v>
      </c>
      <c r="I81" s="212">
        <v>100</v>
      </c>
      <c r="J81" s="202">
        <v>43405</v>
      </c>
      <c r="K81" s="212">
        <v>99.5</v>
      </c>
      <c r="L81" s="225" t="s">
        <v>238</v>
      </c>
      <c r="M81" s="226">
        <f>AVERAGE(M82:M92)</f>
        <v>106.5</v>
      </c>
      <c r="N81" s="225" t="s">
        <v>238</v>
      </c>
      <c r="O81" s="226">
        <f>AVERAGE(O82:O92)</f>
        <v>104.56363636363635</v>
      </c>
      <c r="P81" s="225" t="s">
        <v>238</v>
      </c>
      <c r="Q81" s="226">
        <f>AVERAGE(Q82:Q92)</f>
        <v>107.31818181818184</v>
      </c>
      <c r="R81" s="225" t="s">
        <v>238</v>
      </c>
      <c r="S81" s="226">
        <f>AVERAGE(S82:S92)</f>
        <v>104.13636363636361</v>
      </c>
      <c r="T81" s="225" t="s">
        <v>238</v>
      </c>
      <c r="U81" s="226">
        <f>AVERAGE(U82:U92)</f>
        <v>109.75454545454544</v>
      </c>
      <c r="V81" s="225" t="s">
        <v>238</v>
      </c>
      <c r="W81" s="226">
        <f>AVERAGE(W82:W92)</f>
        <v>112.27272727272727</v>
      </c>
      <c r="X81" s="225" t="s">
        <v>238</v>
      </c>
      <c r="Y81" s="227">
        <f>SUM(Y82:Y91)</f>
        <v>514968924</v>
      </c>
    </row>
    <row r="82" spans="2:25" x14ac:dyDescent="0.3">
      <c r="B82" s="202">
        <v>43466</v>
      </c>
      <c r="C82" s="210">
        <v>67</v>
      </c>
      <c r="D82" s="202">
        <v>43466</v>
      </c>
      <c r="E82" s="211">
        <v>97.5</v>
      </c>
      <c r="F82" s="202">
        <v>43466</v>
      </c>
      <c r="G82" s="212">
        <v>89.3</v>
      </c>
      <c r="H82" s="202">
        <v>43435</v>
      </c>
      <c r="I82" s="212">
        <v>99.9</v>
      </c>
      <c r="J82" s="202">
        <v>43435</v>
      </c>
      <c r="K82" s="212">
        <v>99.2</v>
      </c>
      <c r="L82" s="206">
        <v>43466</v>
      </c>
      <c r="M82" s="209">
        <v>104.8</v>
      </c>
      <c r="N82" s="206">
        <v>43466</v>
      </c>
      <c r="O82" s="209">
        <v>103.7</v>
      </c>
      <c r="P82" s="206">
        <v>43466</v>
      </c>
      <c r="Q82" s="209">
        <v>105.5</v>
      </c>
      <c r="R82" s="206">
        <v>43466</v>
      </c>
      <c r="S82" s="209">
        <v>104.9</v>
      </c>
      <c r="T82" s="206">
        <v>43466</v>
      </c>
      <c r="U82" s="209">
        <v>98.5</v>
      </c>
      <c r="V82" s="206">
        <v>43466</v>
      </c>
      <c r="W82" s="209">
        <v>109.8</v>
      </c>
      <c r="X82" s="206">
        <v>43466</v>
      </c>
      <c r="Y82" s="222">
        <v>52039328</v>
      </c>
    </row>
    <row r="83" spans="2:25" x14ac:dyDescent="0.3">
      <c r="B83" s="202">
        <v>43497</v>
      </c>
      <c r="C83" s="210">
        <v>69</v>
      </c>
      <c r="D83" s="202">
        <v>43497</v>
      </c>
      <c r="E83" s="211">
        <v>99.5</v>
      </c>
      <c r="F83" s="202">
        <v>43497</v>
      </c>
      <c r="G83" s="212">
        <v>95.1</v>
      </c>
      <c r="H83" s="202">
        <v>43466</v>
      </c>
      <c r="I83" s="212">
        <v>99.8</v>
      </c>
      <c r="J83" s="202">
        <v>43466</v>
      </c>
      <c r="K83" s="212">
        <v>99.1</v>
      </c>
      <c r="L83" s="206">
        <v>43497</v>
      </c>
      <c r="M83" s="209">
        <v>95.8</v>
      </c>
      <c r="N83" s="206">
        <v>43497</v>
      </c>
      <c r="O83" s="209">
        <v>88</v>
      </c>
      <c r="P83" s="206">
        <v>43497</v>
      </c>
      <c r="Q83" s="209">
        <v>99.4</v>
      </c>
      <c r="R83" s="206">
        <v>43497</v>
      </c>
      <c r="S83" s="209">
        <v>92.3</v>
      </c>
      <c r="T83" s="206">
        <v>43497</v>
      </c>
      <c r="U83" s="209">
        <v>87.7</v>
      </c>
      <c r="V83" s="206">
        <v>43497</v>
      </c>
      <c r="W83" s="209">
        <v>99.8</v>
      </c>
      <c r="X83" s="206">
        <v>43497</v>
      </c>
      <c r="Y83" s="222">
        <v>45466358</v>
      </c>
    </row>
    <row r="84" spans="2:25" x14ac:dyDescent="0.3">
      <c r="B84" s="202">
        <v>43525</v>
      </c>
      <c r="C84" s="210">
        <v>73</v>
      </c>
      <c r="D84" s="202">
        <v>43525</v>
      </c>
      <c r="E84" s="211">
        <v>99.8</v>
      </c>
      <c r="F84" s="202">
        <v>43525</v>
      </c>
      <c r="G84" s="212">
        <v>94.2</v>
      </c>
      <c r="H84" s="202">
        <v>43497</v>
      </c>
      <c r="I84" s="212">
        <v>99.3</v>
      </c>
      <c r="J84" s="202">
        <v>43497</v>
      </c>
      <c r="K84" s="212">
        <v>98.9</v>
      </c>
      <c r="L84" s="206">
        <v>43525</v>
      </c>
      <c r="M84" s="209">
        <v>108.4</v>
      </c>
      <c r="N84" s="206">
        <v>43525</v>
      </c>
      <c r="O84" s="209">
        <v>105.1</v>
      </c>
      <c r="P84" s="206">
        <v>43525</v>
      </c>
      <c r="Q84" s="209">
        <v>108.6</v>
      </c>
      <c r="R84" s="206">
        <v>43525</v>
      </c>
      <c r="S84" s="209">
        <v>107.9</v>
      </c>
      <c r="T84" s="206">
        <v>43525</v>
      </c>
      <c r="U84" s="209">
        <v>115.8</v>
      </c>
      <c r="V84" s="206">
        <v>43525</v>
      </c>
      <c r="W84" s="209">
        <v>116</v>
      </c>
      <c r="X84" s="206">
        <v>43525</v>
      </c>
      <c r="Y84" s="222">
        <v>51678679</v>
      </c>
    </row>
    <row r="85" spans="2:25" x14ac:dyDescent="0.3">
      <c r="B85" s="202">
        <v>43556</v>
      </c>
      <c r="C85" s="210">
        <v>75</v>
      </c>
      <c r="D85" s="202">
        <v>43556</v>
      </c>
      <c r="E85" s="211">
        <v>101.6</v>
      </c>
      <c r="F85" s="202">
        <v>43556</v>
      </c>
      <c r="G85" s="212">
        <v>95.3</v>
      </c>
      <c r="H85" s="202">
        <v>43525</v>
      </c>
      <c r="I85" s="212">
        <v>99.2</v>
      </c>
      <c r="J85" s="202">
        <v>43525</v>
      </c>
      <c r="K85" s="212">
        <v>99</v>
      </c>
      <c r="L85" s="206">
        <v>43556</v>
      </c>
      <c r="M85" s="209">
        <v>107.4</v>
      </c>
      <c r="N85" s="206">
        <v>43556</v>
      </c>
      <c r="O85" s="209">
        <v>106.6</v>
      </c>
      <c r="P85" s="206">
        <v>43556</v>
      </c>
      <c r="Q85" s="209">
        <v>107.6</v>
      </c>
      <c r="R85" s="206">
        <v>43556</v>
      </c>
      <c r="S85" s="209">
        <v>105.4</v>
      </c>
      <c r="T85" s="206">
        <v>43556</v>
      </c>
      <c r="U85" s="209">
        <v>118.4</v>
      </c>
      <c r="V85" s="206">
        <v>43556</v>
      </c>
      <c r="W85" s="209">
        <v>111.4</v>
      </c>
      <c r="X85" s="206">
        <v>43556</v>
      </c>
      <c r="Y85" s="222">
        <v>50723386</v>
      </c>
    </row>
    <row r="86" spans="2:25" x14ac:dyDescent="0.3">
      <c r="B86" s="202">
        <v>43586</v>
      </c>
      <c r="C86" s="210">
        <v>76</v>
      </c>
      <c r="D86" s="202">
        <v>43586</v>
      </c>
      <c r="E86" s="211">
        <v>97.9</v>
      </c>
      <c r="F86" s="202">
        <v>43586</v>
      </c>
      <c r="G86" s="212">
        <v>91.6</v>
      </c>
      <c r="H86" s="202">
        <v>43556</v>
      </c>
      <c r="I86" s="212">
        <v>99.2</v>
      </c>
      <c r="J86" s="202">
        <v>43556</v>
      </c>
      <c r="K86" s="212">
        <v>99</v>
      </c>
      <c r="L86" s="206">
        <v>43586</v>
      </c>
      <c r="M86" s="209">
        <v>108.7</v>
      </c>
      <c r="N86" s="206">
        <v>43586</v>
      </c>
      <c r="O86" s="209">
        <v>108.2</v>
      </c>
      <c r="P86" s="206">
        <v>43586</v>
      </c>
      <c r="Q86" s="209">
        <v>109.4</v>
      </c>
      <c r="R86" s="206">
        <v>43586</v>
      </c>
      <c r="S86" s="209">
        <v>108.1</v>
      </c>
      <c r="T86" s="206">
        <v>43586</v>
      </c>
      <c r="U86" s="209">
        <v>113.9</v>
      </c>
      <c r="V86" s="206">
        <v>43586</v>
      </c>
      <c r="W86" s="209">
        <v>116.6</v>
      </c>
      <c r="X86" s="206">
        <v>43586</v>
      </c>
      <c r="Y86" s="222">
        <v>53425506</v>
      </c>
    </row>
    <row r="87" spans="2:25" x14ac:dyDescent="0.3">
      <c r="B87" s="202">
        <v>43617</v>
      </c>
      <c r="C87" s="210">
        <v>75</v>
      </c>
      <c r="D87" s="202">
        <v>43617</v>
      </c>
      <c r="E87" s="211">
        <v>97.5</v>
      </c>
      <c r="F87" s="202">
        <v>43617</v>
      </c>
      <c r="G87" s="212">
        <v>92.4</v>
      </c>
      <c r="H87" s="202">
        <v>43586</v>
      </c>
      <c r="I87" s="212">
        <v>99.5</v>
      </c>
      <c r="J87" s="202">
        <v>43586</v>
      </c>
      <c r="K87" s="212">
        <v>98.9</v>
      </c>
      <c r="L87" s="206">
        <v>43617</v>
      </c>
      <c r="M87" s="209">
        <v>109</v>
      </c>
      <c r="N87" s="206">
        <v>43617</v>
      </c>
      <c r="O87" s="209">
        <v>105.1</v>
      </c>
      <c r="P87" s="206">
        <v>43617</v>
      </c>
      <c r="Q87" s="209">
        <v>108.1</v>
      </c>
      <c r="R87" s="206">
        <v>43617</v>
      </c>
      <c r="S87" s="209">
        <v>103.8</v>
      </c>
      <c r="T87" s="206">
        <v>43617</v>
      </c>
      <c r="U87" s="209">
        <v>108.1</v>
      </c>
      <c r="V87" s="206">
        <v>43617</v>
      </c>
      <c r="W87" s="209">
        <v>110</v>
      </c>
      <c r="X87" s="206">
        <v>43617</v>
      </c>
      <c r="Y87" s="222">
        <v>50508891</v>
      </c>
    </row>
    <row r="88" spans="2:25" x14ac:dyDescent="0.3">
      <c r="B88" s="202">
        <v>43647</v>
      </c>
      <c r="C88" s="210">
        <v>73</v>
      </c>
      <c r="D88" s="202">
        <v>43647</v>
      </c>
      <c r="E88" s="211">
        <v>95.9</v>
      </c>
      <c r="F88" s="202">
        <v>43647</v>
      </c>
      <c r="G88" s="212">
        <v>89.2</v>
      </c>
      <c r="H88" s="202">
        <v>43617</v>
      </c>
      <c r="I88" s="212">
        <v>99.4</v>
      </c>
      <c r="J88" s="202">
        <v>43617</v>
      </c>
      <c r="K88" s="212">
        <v>98.7</v>
      </c>
      <c r="L88" s="206">
        <v>43647</v>
      </c>
      <c r="M88" s="209">
        <v>107.8</v>
      </c>
      <c r="N88" s="206">
        <v>43647</v>
      </c>
      <c r="O88" s="209">
        <v>109.1</v>
      </c>
      <c r="P88" s="206">
        <v>43647</v>
      </c>
      <c r="Q88" s="209">
        <v>107.9</v>
      </c>
      <c r="R88" s="206">
        <v>43647</v>
      </c>
      <c r="S88" s="209">
        <v>102.9</v>
      </c>
      <c r="T88" s="206">
        <v>43647</v>
      </c>
      <c r="U88" s="209">
        <v>111.7</v>
      </c>
      <c r="V88" s="206">
        <v>43647</v>
      </c>
      <c r="W88" s="209">
        <v>110.5</v>
      </c>
      <c r="X88" s="206">
        <v>43647</v>
      </c>
      <c r="Y88" s="222">
        <v>53730267</v>
      </c>
    </row>
    <row r="89" spans="2:25" x14ac:dyDescent="0.3">
      <c r="B89" s="202">
        <v>43678</v>
      </c>
      <c r="C89" s="210">
        <v>68</v>
      </c>
      <c r="D89" s="202">
        <v>43678</v>
      </c>
      <c r="E89" s="211">
        <v>92.5</v>
      </c>
      <c r="F89" s="202">
        <v>43678</v>
      </c>
      <c r="G89" s="212">
        <v>88.4</v>
      </c>
      <c r="H89" s="202">
        <v>43647</v>
      </c>
      <c r="I89" s="212">
        <v>99.3</v>
      </c>
      <c r="J89" s="202">
        <v>43647</v>
      </c>
      <c r="K89" s="212">
        <v>98.4</v>
      </c>
      <c r="L89" s="206">
        <v>43678</v>
      </c>
      <c r="M89" s="209">
        <v>105.4</v>
      </c>
      <c r="N89" s="206">
        <v>43678</v>
      </c>
      <c r="O89" s="209">
        <v>101.3</v>
      </c>
      <c r="P89" s="206">
        <v>43678</v>
      </c>
      <c r="Q89" s="209">
        <v>108.1</v>
      </c>
      <c r="R89" s="206">
        <v>43678</v>
      </c>
      <c r="S89" s="209">
        <v>102.8</v>
      </c>
      <c r="T89" s="206">
        <v>43678</v>
      </c>
      <c r="U89" s="209">
        <v>103.3</v>
      </c>
      <c r="V89" s="206">
        <v>43678</v>
      </c>
      <c r="W89" s="209">
        <v>111.4</v>
      </c>
      <c r="X89" s="206">
        <v>43678</v>
      </c>
      <c r="Y89" s="222">
        <v>52485647</v>
      </c>
    </row>
    <row r="90" spans="2:25" x14ac:dyDescent="0.3">
      <c r="B90" s="202">
        <v>43709</v>
      </c>
      <c r="C90" s="210">
        <v>71</v>
      </c>
      <c r="D90" s="202">
        <v>43709</v>
      </c>
      <c r="E90" s="211">
        <v>96.9</v>
      </c>
      <c r="F90" s="202">
        <v>43709</v>
      </c>
      <c r="G90" s="212">
        <v>91.3</v>
      </c>
      <c r="H90" s="202">
        <v>43678</v>
      </c>
      <c r="I90" s="212">
        <v>99.5</v>
      </c>
      <c r="J90" s="202">
        <v>43678</v>
      </c>
      <c r="K90" s="212">
        <v>98.3</v>
      </c>
      <c r="L90" s="206">
        <v>43709</v>
      </c>
      <c r="M90" s="209">
        <v>105.3</v>
      </c>
      <c r="N90" s="206">
        <v>43709</v>
      </c>
      <c r="O90" s="209">
        <v>103.3</v>
      </c>
      <c r="P90" s="206">
        <v>43709</v>
      </c>
      <c r="Q90" s="209">
        <v>106.7</v>
      </c>
      <c r="R90" s="206">
        <v>43709</v>
      </c>
      <c r="S90" s="209">
        <v>102.8</v>
      </c>
      <c r="T90" s="206">
        <v>43709</v>
      </c>
      <c r="U90" s="209">
        <v>104.3</v>
      </c>
      <c r="V90" s="206">
        <v>43709</v>
      </c>
      <c r="W90" s="209">
        <v>113.2</v>
      </c>
      <c r="X90" s="206">
        <v>43709</v>
      </c>
      <c r="Y90" s="222">
        <v>50893769</v>
      </c>
    </row>
    <row r="91" spans="2:25" x14ac:dyDescent="0.3">
      <c r="B91" s="202">
        <v>43739</v>
      </c>
      <c r="C91" s="210">
        <v>72</v>
      </c>
      <c r="D91" s="202">
        <v>43739</v>
      </c>
      <c r="E91" s="211">
        <v>98.6</v>
      </c>
      <c r="F91" s="202">
        <v>43739</v>
      </c>
      <c r="G91" s="212">
        <v>90.6</v>
      </c>
      <c r="H91" s="202">
        <v>43709</v>
      </c>
      <c r="I91" s="212">
        <v>99.5</v>
      </c>
      <c r="J91" s="202">
        <v>43709</v>
      </c>
      <c r="K91" s="212">
        <v>98.5</v>
      </c>
      <c r="L91" s="206">
        <v>43739</v>
      </c>
      <c r="M91" s="209">
        <v>109.2</v>
      </c>
      <c r="N91" s="206">
        <v>43739</v>
      </c>
      <c r="O91" s="209">
        <v>110.5</v>
      </c>
      <c r="P91" s="206">
        <v>43739</v>
      </c>
      <c r="Q91" s="209">
        <v>109</v>
      </c>
      <c r="R91" s="206">
        <v>43739</v>
      </c>
      <c r="S91" s="209">
        <v>106</v>
      </c>
      <c r="T91" s="206">
        <v>43739</v>
      </c>
      <c r="U91" s="209">
        <v>121</v>
      </c>
      <c r="V91" s="206">
        <v>43739</v>
      </c>
      <c r="W91" s="209">
        <v>115.8</v>
      </c>
      <c r="X91" s="206">
        <v>43739</v>
      </c>
      <c r="Y91" s="222">
        <v>54017093</v>
      </c>
    </row>
    <row r="92" spans="2:25" x14ac:dyDescent="0.3">
      <c r="B92" s="202">
        <v>43770</v>
      </c>
      <c r="C92" s="210">
        <v>74</v>
      </c>
      <c r="D92" s="202">
        <v>43770</v>
      </c>
      <c r="E92" s="211">
        <v>100.9</v>
      </c>
      <c r="F92" s="202">
        <v>43770</v>
      </c>
      <c r="G92" s="212">
        <v>91.5</v>
      </c>
      <c r="H92" s="202">
        <v>43739</v>
      </c>
      <c r="I92" s="212">
        <v>99.4</v>
      </c>
      <c r="J92" s="202">
        <v>43739</v>
      </c>
      <c r="K92" s="212">
        <v>98.8</v>
      </c>
      <c r="L92" s="206">
        <v>43770</v>
      </c>
      <c r="M92" s="209">
        <v>109.7</v>
      </c>
      <c r="N92" s="206">
        <v>43770</v>
      </c>
      <c r="O92" s="209">
        <v>109.3</v>
      </c>
      <c r="P92" s="206">
        <v>43770</v>
      </c>
      <c r="Q92" s="209">
        <v>110.2</v>
      </c>
      <c r="R92" s="206">
        <v>43770</v>
      </c>
      <c r="S92" s="209">
        <v>108.6</v>
      </c>
      <c r="T92" s="206">
        <v>43770</v>
      </c>
      <c r="U92" s="209">
        <v>124.6</v>
      </c>
      <c r="V92" s="206">
        <v>43770</v>
      </c>
      <c r="W92" s="209">
        <v>120.5</v>
      </c>
      <c r="X92" s="206"/>
      <c r="Y92" s="222"/>
    </row>
    <row r="93" spans="2:25" x14ac:dyDescent="0.3">
      <c r="B93" s="202">
        <v>43800</v>
      </c>
      <c r="C93" s="210">
        <v>74</v>
      </c>
      <c r="D93" s="202">
        <v>43800</v>
      </c>
      <c r="E93" s="211">
        <v>100.4</v>
      </c>
      <c r="F93" s="202">
        <v>43800</v>
      </c>
      <c r="G93" s="212">
        <v>92.4</v>
      </c>
      <c r="H93" s="202">
        <v>43770</v>
      </c>
      <c r="I93" s="212">
        <v>99.3</v>
      </c>
      <c r="J93" s="202">
        <v>43770</v>
      </c>
      <c r="K93" s="212">
        <v>99.2</v>
      </c>
      <c r="L93" s="206"/>
      <c r="M93" s="209"/>
      <c r="N93" s="206"/>
      <c r="O93" s="209"/>
      <c r="P93" s="206"/>
      <c r="Q93" s="209"/>
      <c r="R93" s="206"/>
      <c r="S93" s="209"/>
      <c r="T93" s="206"/>
      <c r="U93" s="209"/>
      <c r="V93" s="206"/>
      <c r="W93" s="209"/>
      <c r="X93" s="206"/>
      <c r="Y93" s="222"/>
    </row>
    <row r="94" spans="2:25" x14ac:dyDescent="0.3">
      <c r="B94" s="206"/>
      <c r="C94" s="209"/>
      <c r="D94" s="206"/>
      <c r="E94" s="209"/>
      <c r="F94" s="206"/>
      <c r="G94" s="209"/>
      <c r="H94" s="206"/>
      <c r="I94" s="209"/>
      <c r="J94" s="206"/>
      <c r="K94" s="209"/>
      <c r="L94" s="206"/>
      <c r="M94" s="209"/>
      <c r="N94" s="206"/>
      <c r="O94" s="209"/>
      <c r="P94" s="206"/>
      <c r="Q94" s="209"/>
      <c r="R94" s="206"/>
      <c r="S94" s="209"/>
      <c r="T94" s="206"/>
      <c r="U94" s="209"/>
      <c r="V94" s="206"/>
      <c r="W94" s="209"/>
      <c r="X94" s="206"/>
      <c r="Y94" s="222"/>
    </row>
    <row r="95" spans="2:25" s="53" customFormat="1" x14ac:dyDescent="0.3">
      <c r="B95" s="206"/>
      <c r="C95" s="209"/>
      <c r="D95" s="206"/>
      <c r="E95" s="209"/>
      <c r="F95" s="206"/>
      <c r="G95" s="209"/>
      <c r="H95" s="206"/>
      <c r="I95" s="209"/>
      <c r="J95" s="206"/>
      <c r="K95" s="209"/>
      <c r="L95" s="206"/>
      <c r="M95" s="209"/>
      <c r="N95" s="206"/>
      <c r="O95" s="209"/>
      <c r="P95" s="206"/>
      <c r="Q95" s="209"/>
      <c r="R95" s="206"/>
      <c r="S95" s="209"/>
      <c r="T95" s="206"/>
      <c r="U95" s="209"/>
      <c r="V95" s="206"/>
      <c r="W95" s="209"/>
      <c r="X95" s="206"/>
      <c r="Y95" s="224"/>
    </row>
    <row r="96" spans="2:25" s="53" customFormat="1" x14ac:dyDescent="0.3">
      <c r="B96" s="206"/>
      <c r="C96" s="209"/>
      <c r="D96" s="206"/>
      <c r="E96" s="209"/>
      <c r="F96" s="206"/>
      <c r="G96" s="209"/>
      <c r="H96" s="206"/>
      <c r="I96" s="209"/>
      <c r="J96" s="206"/>
      <c r="K96" s="209"/>
      <c r="L96" s="206"/>
      <c r="M96" s="209"/>
      <c r="N96" s="206"/>
      <c r="O96" s="209"/>
      <c r="P96" s="206"/>
      <c r="Q96" s="209"/>
      <c r="R96" s="206"/>
      <c r="S96" s="209"/>
      <c r="T96" s="206"/>
      <c r="U96" s="209"/>
      <c r="V96" s="206"/>
      <c r="W96" s="209"/>
      <c r="X96" s="206"/>
      <c r="Y96" s="224"/>
    </row>
    <row r="97" spans="2:25" s="53" customFormat="1" x14ac:dyDescent="0.3">
      <c r="B97" s="206"/>
      <c r="C97" s="209"/>
      <c r="D97" s="206"/>
      <c r="E97" s="209"/>
      <c r="F97" s="206"/>
      <c r="G97" s="209"/>
      <c r="H97" s="206"/>
      <c r="I97" s="209"/>
      <c r="J97" s="206"/>
      <c r="K97" s="209"/>
      <c r="L97" s="206"/>
      <c r="M97" s="209"/>
      <c r="N97" s="206"/>
      <c r="O97" s="209"/>
      <c r="P97" s="206"/>
      <c r="Q97" s="209"/>
      <c r="R97" s="206"/>
      <c r="S97" s="209"/>
      <c r="T97" s="206"/>
      <c r="U97" s="209"/>
      <c r="V97" s="206"/>
      <c r="W97" s="209"/>
      <c r="X97" s="206"/>
      <c r="Y97" s="224"/>
    </row>
    <row r="98" spans="2:25" s="53" customFormat="1" x14ac:dyDescent="0.3">
      <c r="B98" s="206"/>
      <c r="C98" s="209"/>
      <c r="D98" s="206"/>
      <c r="E98" s="209"/>
      <c r="F98" s="206"/>
      <c r="G98" s="209"/>
      <c r="H98" s="206"/>
      <c r="I98" s="209"/>
      <c r="J98" s="206"/>
      <c r="K98" s="209"/>
      <c r="L98" s="206"/>
      <c r="M98" s="209"/>
      <c r="N98" s="206"/>
      <c r="O98" s="209"/>
      <c r="P98" s="206"/>
      <c r="Q98" s="209"/>
      <c r="R98" s="206"/>
      <c r="S98" s="209"/>
      <c r="T98" s="206"/>
      <c r="U98" s="209"/>
      <c r="V98" s="206"/>
      <c r="W98" s="209"/>
      <c r="X98" s="206"/>
      <c r="Y98" s="224"/>
    </row>
    <row r="99" spans="2:25" s="53" customFormat="1" x14ac:dyDescent="0.3">
      <c r="B99" s="206"/>
      <c r="C99" s="209"/>
      <c r="D99" s="206"/>
      <c r="E99" s="209"/>
      <c r="F99" s="206"/>
      <c r="G99" s="209"/>
      <c r="H99" s="206"/>
      <c r="I99" s="209"/>
      <c r="J99" s="206"/>
      <c r="K99" s="209"/>
      <c r="L99" s="206"/>
      <c r="M99" s="209"/>
      <c r="N99" s="206"/>
      <c r="O99" s="209"/>
      <c r="P99" s="206"/>
      <c r="Q99" s="209"/>
      <c r="R99" s="206"/>
      <c r="S99" s="209"/>
      <c r="T99" s="206"/>
      <c r="U99" s="209"/>
      <c r="V99" s="206"/>
      <c r="W99" s="209"/>
      <c r="X99" s="206"/>
      <c r="Y99" s="224"/>
    </row>
    <row r="100" spans="2:25" s="53" customFormat="1" x14ac:dyDescent="0.3">
      <c r="B100" s="206"/>
      <c r="C100" s="209"/>
      <c r="D100" s="206"/>
      <c r="E100" s="209"/>
      <c r="F100" s="206"/>
      <c r="G100" s="209"/>
      <c r="H100" s="206"/>
      <c r="I100" s="209"/>
      <c r="J100" s="206"/>
      <c r="K100" s="209"/>
      <c r="L100" s="206"/>
      <c r="M100" s="209"/>
      <c r="N100" s="206"/>
      <c r="O100" s="209"/>
      <c r="P100" s="206"/>
      <c r="Q100" s="209"/>
      <c r="R100" s="206"/>
      <c r="S100" s="209"/>
      <c r="T100" s="206"/>
      <c r="U100" s="209"/>
      <c r="V100" s="206"/>
      <c r="W100" s="209"/>
      <c r="X100" s="206"/>
      <c r="Y100" s="224"/>
    </row>
    <row r="101" spans="2:25" s="53" customFormat="1" x14ac:dyDescent="0.3">
      <c r="B101" s="206"/>
      <c r="C101" s="209"/>
      <c r="D101" s="206"/>
      <c r="E101" s="209"/>
      <c r="F101" s="206"/>
      <c r="G101" s="209"/>
      <c r="H101" s="206"/>
      <c r="I101" s="209"/>
      <c r="J101" s="206"/>
      <c r="K101" s="209"/>
      <c r="L101" s="206"/>
      <c r="M101" s="209"/>
      <c r="N101" s="206"/>
      <c r="O101" s="209"/>
      <c r="P101" s="206"/>
      <c r="Q101" s="209"/>
      <c r="R101" s="206"/>
      <c r="S101" s="209"/>
      <c r="T101" s="206"/>
      <c r="U101" s="209"/>
      <c r="V101" s="206"/>
      <c r="W101" s="209"/>
      <c r="X101" s="206"/>
      <c r="Y101" s="224"/>
    </row>
    <row r="102" spans="2:25" s="53" customFormat="1" x14ac:dyDescent="0.3">
      <c r="B102" s="206"/>
      <c r="C102" s="209"/>
      <c r="D102" s="206"/>
      <c r="E102" s="209"/>
      <c r="F102" s="206"/>
      <c r="G102" s="209"/>
      <c r="H102" s="206"/>
      <c r="I102" s="209"/>
      <c r="J102" s="206"/>
      <c r="K102" s="209"/>
      <c r="L102" s="206"/>
      <c r="M102" s="209"/>
      <c r="N102" s="206"/>
      <c r="O102" s="209"/>
      <c r="P102" s="206"/>
      <c r="Q102" s="209"/>
      <c r="R102" s="206"/>
      <c r="S102" s="209"/>
      <c r="T102" s="206"/>
      <c r="U102" s="209"/>
      <c r="V102" s="206"/>
      <c r="W102" s="209"/>
      <c r="X102" s="206"/>
      <c r="Y102" s="224"/>
    </row>
    <row r="103" spans="2:25" s="53" customFormat="1" x14ac:dyDescent="0.3">
      <c r="B103" s="206"/>
      <c r="C103" s="209"/>
      <c r="D103" s="206"/>
      <c r="E103" s="209"/>
      <c r="F103" s="206"/>
      <c r="G103" s="209"/>
      <c r="H103" s="206"/>
      <c r="I103" s="209"/>
      <c r="J103" s="206"/>
      <c r="K103" s="209"/>
      <c r="L103" s="206"/>
      <c r="M103" s="209"/>
      <c r="N103" s="206"/>
      <c r="O103" s="209"/>
      <c r="P103" s="206"/>
      <c r="Q103" s="209"/>
      <c r="R103" s="206"/>
      <c r="S103" s="209"/>
      <c r="T103" s="206"/>
      <c r="U103" s="209"/>
      <c r="V103" s="206"/>
      <c r="W103" s="209"/>
      <c r="X103" s="206"/>
      <c r="Y103" s="224"/>
    </row>
    <row r="104" spans="2:25" s="53" customFormat="1" x14ac:dyDescent="0.3">
      <c r="B104" s="206"/>
      <c r="C104" s="209"/>
      <c r="D104" s="206"/>
      <c r="E104" s="209"/>
      <c r="F104" s="206"/>
      <c r="G104" s="209"/>
      <c r="H104" s="206"/>
      <c r="I104" s="209"/>
      <c r="J104" s="206"/>
      <c r="K104" s="209"/>
      <c r="L104" s="206"/>
      <c r="M104" s="209"/>
      <c r="N104" s="206"/>
      <c r="O104" s="209"/>
      <c r="P104" s="206"/>
      <c r="Q104" s="209"/>
      <c r="R104" s="206"/>
      <c r="S104" s="209"/>
      <c r="T104" s="206"/>
      <c r="U104" s="209"/>
      <c r="V104" s="206"/>
      <c r="W104" s="209"/>
      <c r="X104" s="206"/>
      <c r="Y104" s="224"/>
    </row>
    <row r="105" spans="2:25" s="53" customFormat="1" x14ac:dyDescent="0.3">
      <c r="B105" s="206"/>
      <c r="C105" s="209"/>
      <c r="D105" s="206"/>
      <c r="E105" s="209"/>
      <c r="F105" s="206"/>
      <c r="G105" s="209"/>
      <c r="H105" s="206"/>
      <c r="I105" s="209"/>
      <c r="J105" s="206"/>
      <c r="K105" s="209"/>
      <c r="L105" s="206"/>
      <c r="M105" s="209"/>
      <c r="N105" s="206"/>
      <c r="O105" s="209"/>
      <c r="P105" s="206"/>
      <c r="Q105" s="209"/>
      <c r="R105" s="206"/>
      <c r="S105" s="209"/>
      <c r="T105" s="206"/>
      <c r="U105" s="209"/>
      <c r="V105" s="206"/>
      <c r="W105" s="209"/>
      <c r="X105" s="206"/>
      <c r="Y105" s="224"/>
    </row>
    <row r="106" spans="2:25" s="53" customFormat="1" ht="17.25" thickBot="1" x14ac:dyDescent="0.35">
      <c r="B106" s="206"/>
      <c r="C106" s="209"/>
      <c r="D106" s="206"/>
      <c r="E106" s="209"/>
      <c r="F106" s="206"/>
      <c r="G106" s="209"/>
      <c r="H106" s="206"/>
      <c r="I106" s="209"/>
      <c r="J106" s="206"/>
      <c r="K106" s="209"/>
      <c r="L106" s="206"/>
      <c r="M106" s="209"/>
      <c r="N106" s="206"/>
      <c r="O106" s="209"/>
      <c r="P106" s="206"/>
      <c r="Q106" s="209"/>
      <c r="R106" s="206"/>
      <c r="S106" s="209"/>
      <c r="T106" s="206"/>
      <c r="U106" s="209"/>
      <c r="V106" s="206"/>
      <c r="W106" s="209"/>
      <c r="X106" s="206"/>
      <c r="Y106" s="224"/>
    </row>
    <row r="107" spans="2:25" ht="18" thickTop="1" thickBot="1" x14ac:dyDescent="0.35">
      <c r="B107" s="587" t="s">
        <v>333</v>
      </c>
      <c r="C107" s="588"/>
      <c r="D107" s="587" t="s">
        <v>332</v>
      </c>
      <c r="E107" s="588"/>
      <c r="F107" s="587" t="s">
        <v>334</v>
      </c>
      <c r="G107" s="588"/>
      <c r="H107" s="589" t="s">
        <v>240</v>
      </c>
      <c r="I107" s="590"/>
      <c r="J107" s="589" t="s">
        <v>241</v>
      </c>
      <c r="K107" s="590"/>
      <c r="L107" s="589" t="s">
        <v>242</v>
      </c>
      <c r="M107" s="590"/>
      <c r="N107" s="589" t="s">
        <v>243</v>
      </c>
      <c r="O107" s="590"/>
      <c r="P107" s="589" t="s">
        <v>244</v>
      </c>
      <c r="Q107" s="590"/>
      <c r="R107" s="589" t="s">
        <v>245</v>
      </c>
      <c r="S107" s="590"/>
      <c r="T107" s="589" t="s">
        <v>246</v>
      </c>
      <c r="U107" s="590"/>
    </row>
    <row r="108" spans="2:25" ht="17.25" thickTop="1" x14ac:dyDescent="0.3">
      <c r="B108" s="206" t="s">
        <v>209</v>
      </c>
      <c r="C108" s="208">
        <v>24955</v>
      </c>
      <c r="D108" s="206" t="s">
        <v>209</v>
      </c>
      <c r="E108" s="207">
        <v>3.2</v>
      </c>
      <c r="F108" s="206" t="s">
        <v>209</v>
      </c>
      <c r="G108" s="207">
        <v>59.6</v>
      </c>
      <c r="H108" s="206" t="s">
        <v>209</v>
      </c>
      <c r="I108" s="243">
        <v>441963.6</v>
      </c>
      <c r="J108" s="206" t="s">
        <v>209</v>
      </c>
      <c r="K108" s="243">
        <v>1798625.7</v>
      </c>
      <c r="L108" s="206" t="s">
        <v>209</v>
      </c>
      <c r="M108" s="243">
        <v>2379518.7000000002</v>
      </c>
      <c r="N108" s="206" t="s">
        <v>209</v>
      </c>
      <c r="O108" s="243">
        <v>3121879.3</v>
      </c>
      <c r="P108" s="206" t="s">
        <v>209</v>
      </c>
      <c r="Q108" s="243">
        <v>963912.1</v>
      </c>
      <c r="R108" s="206" t="s">
        <v>209</v>
      </c>
      <c r="S108" s="243">
        <v>1082988.2</v>
      </c>
      <c r="T108" s="206" t="s">
        <v>209</v>
      </c>
      <c r="U108" s="238">
        <v>0.8</v>
      </c>
    </row>
    <row r="109" spans="2:25" x14ac:dyDescent="0.3">
      <c r="B109" s="206" t="s">
        <v>166</v>
      </c>
      <c r="C109" s="213">
        <v>25299</v>
      </c>
      <c r="D109" s="206" t="s">
        <v>166</v>
      </c>
      <c r="E109" s="209">
        <v>3.1</v>
      </c>
      <c r="F109" s="206" t="s">
        <v>166</v>
      </c>
      <c r="G109" s="209">
        <v>59.8</v>
      </c>
      <c r="H109" s="206" t="s">
        <v>166</v>
      </c>
      <c r="I109" s="211">
        <v>484062.9</v>
      </c>
      <c r="J109" s="206" t="s">
        <v>166</v>
      </c>
      <c r="K109" s="211">
        <v>1885781.3</v>
      </c>
      <c r="L109" s="206" t="s">
        <v>166</v>
      </c>
      <c r="M109" s="211">
        <v>2543232.5</v>
      </c>
      <c r="N109" s="206" t="s">
        <v>166</v>
      </c>
      <c r="O109" s="211">
        <v>3350482.5</v>
      </c>
      <c r="P109" s="206" t="s">
        <v>166</v>
      </c>
      <c r="Q109" s="211">
        <v>993469.5</v>
      </c>
      <c r="R109" s="206" t="s">
        <v>166</v>
      </c>
      <c r="S109" s="211">
        <v>1124129</v>
      </c>
      <c r="T109" s="206" t="s">
        <v>166</v>
      </c>
      <c r="U109" s="239">
        <v>0.7</v>
      </c>
    </row>
    <row r="110" spans="2:25" x14ac:dyDescent="0.3">
      <c r="B110" s="206" t="s">
        <v>167</v>
      </c>
      <c r="C110" s="213">
        <v>25897</v>
      </c>
      <c r="D110" s="206" t="s">
        <v>167</v>
      </c>
      <c r="E110" s="209">
        <v>3.5</v>
      </c>
      <c r="F110" s="206" t="s">
        <v>167</v>
      </c>
      <c r="G110" s="209">
        <v>60.5</v>
      </c>
      <c r="H110" s="206" t="s">
        <v>167</v>
      </c>
      <c r="I110" s="211">
        <v>536733.4</v>
      </c>
      <c r="J110" s="206" t="s">
        <v>167</v>
      </c>
      <c r="K110" s="211">
        <v>2009576.3</v>
      </c>
      <c r="L110" s="206" t="s">
        <v>167</v>
      </c>
      <c r="M110" s="211">
        <v>2721502.2</v>
      </c>
      <c r="N110" s="206" t="s">
        <v>167</v>
      </c>
      <c r="O110" s="211">
        <v>3635757.6</v>
      </c>
      <c r="P110" s="206" t="s">
        <v>167</v>
      </c>
      <c r="Q110" s="211">
        <v>1037923.6</v>
      </c>
      <c r="R110" s="206" t="s">
        <v>167</v>
      </c>
      <c r="S110" s="211">
        <v>1197899.5</v>
      </c>
      <c r="T110" s="206" t="s">
        <v>167</v>
      </c>
      <c r="U110" s="239">
        <v>0.5</v>
      </c>
    </row>
    <row r="111" spans="2:25" x14ac:dyDescent="0.3">
      <c r="B111" s="206" t="s">
        <v>168</v>
      </c>
      <c r="C111" s="213">
        <v>26178</v>
      </c>
      <c r="D111" s="206" t="s">
        <v>168</v>
      </c>
      <c r="E111" s="209">
        <v>3.6</v>
      </c>
      <c r="F111" s="206" t="s">
        <v>168</v>
      </c>
      <c r="G111" s="209">
        <v>60.5</v>
      </c>
      <c r="H111" s="206" t="s">
        <v>168</v>
      </c>
      <c r="I111" s="211">
        <v>636639</v>
      </c>
      <c r="J111" s="206" t="s">
        <v>168</v>
      </c>
      <c r="K111" s="211">
        <v>2182911.9</v>
      </c>
      <c r="L111" s="206" t="s">
        <v>168</v>
      </c>
      <c r="M111" s="211">
        <v>2986699.4</v>
      </c>
      <c r="N111" s="206" t="s">
        <v>168</v>
      </c>
      <c r="O111" s="211">
        <v>3947914.3</v>
      </c>
      <c r="P111" s="206" t="s">
        <v>168</v>
      </c>
      <c r="Q111" s="211">
        <v>1108885.2</v>
      </c>
      <c r="R111" s="206" t="s">
        <v>168</v>
      </c>
      <c r="S111" s="211">
        <v>1293771.1000000001</v>
      </c>
      <c r="T111" s="206" t="s">
        <v>168</v>
      </c>
      <c r="U111" s="239">
        <v>0.4</v>
      </c>
    </row>
    <row r="112" spans="2:25" x14ac:dyDescent="0.3">
      <c r="B112" s="206" t="s">
        <v>169</v>
      </c>
      <c r="C112" s="213">
        <v>26409</v>
      </c>
      <c r="D112" s="206" t="s">
        <v>169</v>
      </c>
      <c r="E112" s="209">
        <v>3.7</v>
      </c>
      <c r="F112" s="206" t="s">
        <v>169</v>
      </c>
      <c r="G112" s="209">
        <v>60.6</v>
      </c>
      <c r="H112" s="206" t="s">
        <v>169</v>
      </c>
      <c r="I112" s="211">
        <v>734411.8</v>
      </c>
      <c r="J112" s="206" t="s">
        <v>169</v>
      </c>
      <c r="K112" s="211">
        <v>2342621.2999999998</v>
      </c>
      <c r="L112" s="206" t="s">
        <v>169</v>
      </c>
      <c r="M112" s="211">
        <v>3229857.2</v>
      </c>
      <c r="N112" s="206" t="s">
        <v>169</v>
      </c>
      <c r="O112" s="211">
        <v>4259952.8</v>
      </c>
      <c r="P112" s="206" t="s">
        <v>169</v>
      </c>
      <c r="Q112" s="211">
        <v>1190993.8999999999</v>
      </c>
      <c r="R112" s="206" t="s">
        <v>169</v>
      </c>
      <c r="S112" s="211">
        <v>1389465.4</v>
      </c>
      <c r="T112" s="206" t="s">
        <v>169</v>
      </c>
      <c r="U112" s="239">
        <v>0.3</v>
      </c>
    </row>
    <row r="113" spans="2:21" x14ac:dyDescent="0.3">
      <c r="B113" s="206" t="s">
        <v>170</v>
      </c>
      <c r="C113" s="213">
        <v>26725</v>
      </c>
      <c r="D113" s="206" t="s">
        <v>170</v>
      </c>
      <c r="E113" s="209">
        <v>3.7</v>
      </c>
      <c r="F113" s="206" t="s">
        <v>170</v>
      </c>
      <c r="G113" s="209">
        <v>60.8</v>
      </c>
      <c r="H113" s="206" t="s">
        <v>170</v>
      </c>
      <c r="I113" s="211">
        <v>802016.5</v>
      </c>
      <c r="J113" s="206" t="s">
        <v>170</v>
      </c>
      <c r="K113" s="211">
        <v>2471225.6</v>
      </c>
      <c r="L113" s="206" t="s">
        <v>170</v>
      </c>
      <c r="M113" s="211">
        <v>3445685</v>
      </c>
      <c r="N113" s="206" t="s">
        <v>170</v>
      </c>
      <c r="O113" s="211">
        <v>4551374.5999999996</v>
      </c>
      <c r="P113" s="206" t="s">
        <v>170</v>
      </c>
      <c r="Q113" s="211">
        <v>1254997.1000000001</v>
      </c>
      <c r="R113" s="206" t="s">
        <v>170</v>
      </c>
      <c r="S113" s="211">
        <v>1460136.2</v>
      </c>
      <c r="T113" s="206" t="s">
        <v>170</v>
      </c>
      <c r="U113" s="239">
        <v>0.2</v>
      </c>
    </row>
    <row r="114" spans="2:21" x14ac:dyDescent="0.3">
      <c r="B114" s="206" t="s">
        <v>171</v>
      </c>
      <c r="C114" s="213">
        <v>26822</v>
      </c>
      <c r="D114" s="206" t="s">
        <v>171</v>
      </c>
      <c r="E114" s="209">
        <v>3.8</v>
      </c>
      <c r="F114" s="206" t="s">
        <v>171</v>
      </c>
      <c r="G114" s="209">
        <v>60.7</v>
      </c>
      <c r="H114" s="206" t="s">
        <v>171</v>
      </c>
      <c r="I114" s="211">
        <v>841014.4</v>
      </c>
      <c r="J114" s="206" t="s">
        <v>171</v>
      </c>
      <c r="K114" s="211">
        <v>2626902</v>
      </c>
      <c r="L114" s="206" t="s">
        <v>171</v>
      </c>
      <c r="M114" s="211">
        <v>3686392.2</v>
      </c>
      <c r="N114" s="206" t="s">
        <v>171</v>
      </c>
      <c r="O114" s="211">
        <v>4849985.3</v>
      </c>
      <c r="P114" s="206" t="s">
        <v>171</v>
      </c>
      <c r="Q114" s="211">
        <v>1337943.3999999999</v>
      </c>
      <c r="R114" s="206" t="s">
        <v>171</v>
      </c>
      <c r="S114" s="211">
        <v>1551609.8</v>
      </c>
      <c r="T114" s="206" t="s">
        <v>171</v>
      </c>
      <c r="U114" s="239">
        <v>0.3</v>
      </c>
    </row>
    <row r="115" spans="2:21" x14ac:dyDescent="0.3">
      <c r="B115" s="225" t="s">
        <v>239</v>
      </c>
      <c r="C115" s="242">
        <f>AVERAGE(C116:C126)</f>
        <v>27120.909090909092</v>
      </c>
      <c r="D115" s="225" t="s">
        <v>239</v>
      </c>
      <c r="E115" s="226">
        <f>AVERAGE(E116:E126)</f>
        <v>3.8181818181818183</v>
      </c>
      <c r="F115" s="225" t="s">
        <v>239</v>
      </c>
      <c r="G115" s="226">
        <f>AVERAGE(G116:G126)</f>
        <v>60.972727272727276</v>
      </c>
      <c r="H115" s="225" t="s">
        <v>239</v>
      </c>
      <c r="I115" s="226">
        <f>AVERAGE(I116:I126)</f>
        <v>869759.74</v>
      </c>
      <c r="J115" s="225" t="s">
        <v>239</v>
      </c>
      <c r="K115" s="244">
        <f>AVERAGE(K116:K126)</f>
        <v>2790542.47</v>
      </c>
      <c r="L115" s="225" t="s">
        <v>239</v>
      </c>
      <c r="M115" s="244">
        <f>AVERAGE(M116:M126)</f>
        <v>3952220.84</v>
      </c>
      <c r="N115" s="225" t="s">
        <v>239</v>
      </c>
      <c r="O115" s="244">
        <f>AVERAGE(O116:O126)</f>
        <v>5023142.6499999994</v>
      </c>
      <c r="P115" s="225" t="s">
        <v>239</v>
      </c>
      <c r="Q115" s="244">
        <f>AVERAGE(Q116:Q126)</f>
        <v>1430578.35</v>
      </c>
      <c r="R115" s="225" t="s">
        <v>239</v>
      </c>
      <c r="S115" s="244">
        <f>AVERAGE(S116:S126)</f>
        <v>1635247.3</v>
      </c>
      <c r="T115" s="225" t="s">
        <v>239</v>
      </c>
      <c r="U115" s="239">
        <v>0.3</v>
      </c>
    </row>
    <row r="116" spans="2:21" x14ac:dyDescent="0.3">
      <c r="B116" s="206">
        <v>43466</v>
      </c>
      <c r="C116" s="213">
        <v>26232</v>
      </c>
      <c r="D116" s="206">
        <v>43466</v>
      </c>
      <c r="E116" s="209">
        <v>4.5</v>
      </c>
      <c r="F116" s="206">
        <v>43466</v>
      </c>
      <c r="G116" s="209">
        <v>59.2</v>
      </c>
      <c r="H116" s="206">
        <v>43466</v>
      </c>
      <c r="I116" s="211">
        <v>847765.3</v>
      </c>
      <c r="J116" s="206">
        <v>43466</v>
      </c>
      <c r="K116" s="211">
        <v>2716722</v>
      </c>
      <c r="L116" s="206">
        <v>43466</v>
      </c>
      <c r="M116" s="211">
        <v>3838826.3</v>
      </c>
      <c r="N116" s="206">
        <v>43466</v>
      </c>
      <c r="O116" s="211">
        <v>4876918.0999999996</v>
      </c>
      <c r="P116" s="206">
        <v>43466</v>
      </c>
      <c r="Q116" s="211">
        <v>1379694</v>
      </c>
      <c r="R116" s="206">
        <v>43466</v>
      </c>
      <c r="S116" s="211">
        <v>1603128.8</v>
      </c>
      <c r="T116" s="206">
        <v>43466</v>
      </c>
      <c r="U116" s="239">
        <v>0.3</v>
      </c>
    </row>
    <row r="117" spans="2:21" x14ac:dyDescent="0.3">
      <c r="B117" s="206">
        <v>43497</v>
      </c>
      <c r="C117" s="213">
        <v>26346</v>
      </c>
      <c r="D117" s="206">
        <v>43497</v>
      </c>
      <c r="E117" s="209">
        <v>4.7</v>
      </c>
      <c r="F117" s="206">
        <v>43497</v>
      </c>
      <c r="G117" s="209">
        <v>59.4</v>
      </c>
      <c r="H117" s="206">
        <v>43497</v>
      </c>
      <c r="I117" s="211">
        <v>855633.1</v>
      </c>
      <c r="J117" s="206">
        <v>43497</v>
      </c>
      <c r="K117" s="211">
        <v>2730481.9</v>
      </c>
      <c r="L117" s="206">
        <v>43497</v>
      </c>
      <c r="M117" s="211">
        <v>3850189.3</v>
      </c>
      <c r="N117" s="206">
        <v>43497</v>
      </c>
      <c r="O117" s="211">
        <v>4917734.5999999996</v>
      </c>
      <c r="P117" s="206">
        <v>43497</v>
      </c>
      <c r="Q117" s="211">
        <v>1390616.8</v>
      </c>
      <c r="R117" s="206">
        <v>43497</v>
      </c>
      <c r="S117" s="211">
        <v>1608510</v>
      </c>
      <c r="T117" s="206">
        <v>43497</v>
      </c>
      <c r="U117" s="239">
        <v>0.3</v>
      </c>
    </row>
    <row r="118" spans="2:21" x14ac:dyDescent="0.3">
      <c r="B118" s="206">
        <v>43525</v>
      </c>
      <c r="C118" s="213">
        <v>26805</v>
      </c>
      <c r="D118" s="206">
        <v>43525</v>
      </c>
      <c r="E118" s="209">
        <v>4.3</v>
      </c>
      <c r="F118" s="206">
        <v>43525</v>
      </c>
      <c r="G118" s="209">
        <v>60.4</v>
      </c>
      <c r="H118" s="206">
        <v>43525</v>
      </c>
      <c r="I118" s="211">
        <v>862572.7</v>
      </c>
      <c r="J118" s="206">
        <v>43525</v>
      </c>
      <c r="K118" s="211">
        <v>2752723.9</v>
      </c>
      <c r="L118" s="206">
        <v>43525</v>
      </c>
      <c r="M118" s="211">
        <v>3889792.1</v>
      </c>
      <c r="N118" s="206">
        <v>43525</v>
      </c>
      <c r="O118" s="211">
        <v>4955831.3</v>
      </c>
      <c r="P118" s="206">
        <v>43525</v>
      </c>
      <c r="Q118" s="211">
        <v>1409569</v>
      </c>
      <c r="R118" s="206">
        <v>43525</v>
      </c>
      <c r="S118" s="211">
        <v>1614279.2</v>
      </c>
      <c r="T118" s="206">
        <v>43525</v>
      </c>
      <c r="U118" s="239">
        <v>0.3</v>
      </c>
    </row>
    <row r="119" spans="2:21" x14ac:dyDescent="0.3">
      <c r="B119" s="206">
        <v>43556</v>
      </c>
      <c r="C119" s="213">
        <v>27038</v>
      </c>
      <c r="D119" s="206">
        <v>43556</v>
      </c>
      <c r="E119" s="209">
        <v>4.4000000000000004</v>
      </c>
      <c r="F119" s="206">
        <v>43556</v>
      </c>
      <c r="G119" s="209">
        <v>60.8</v>
      </c>
      <c r="H119" s="206">
        <v>43556</v>
      </c>
      <c r="I119" s="211">
        <v>866144.1</v>
      </c>
      <c r="J119" s="206">
        <v>43556</v>
      </c>
      <c r="K119" s="211">
        <v>2763058</v>
      </c>
      <c r="L119" s="206">
        <v>43556</v>
      </c>
      <c r="M119" s="211">
        <v>3909977.2</v>
      </c>
      <c r="N119" s="206">
        <v>43556</v>
      </c>
      <c r="O119" s="211">
        <v>4969387.9000000004</v>
      </c>
      <c r="P119" s="206">
        <v>43556</v>
      </c>
      <c r="Q119" s="211">
        <v>1415725.6</v>
      </c>
      <c r="R119" s="206">
        <v>43556</v>
      </c>
      <c r="S119" s="211">
        <v>1620417.5</v>
      </c>
      <c r="T119" s="206">
        <v>43556</v>
      </c>
      <c r="U119" s="239">
        <v>0.3</v>
      </c>
    </row>
    <row r="120" spans="2:21" x14ac:dyDescent="0.3">
      <c r="B120" s="206">
        <v>43586</v>
      </c>
      <c r="C120" s="213">
        <v>27322</v>
      </c>
      <c r="D120" s="206">
        <v>43586</v>
      </c>
      <c r="E120" s="209">
        <v>4</v>
      </c>
      <c r="F120" s="206">
        <v>43586</v>
      </c>
      <c r="G120" s="209">
        <v>61.5</v>
      </c>
      <c r="H120" s="206">
        <v>43586</v>
      </c>
      <c r="I120" s="211">
        <v>866643.4</v>
      </c>
      <c r="J120" s="206">
        <v>43586</v>
      </c>
      <c r="K120" s="211">
        <v>2771633</v>
      </c>
      <c r="L120" s="206">
        <v>43586</v>
      </c>
      <c r="M120" s="211">
        <v>3929454.2</v>
      </c>
      <c r="N120" s="206">
        <v>43586</v>
      </c>
      <c r="O120" s="211">
        <v>5000225.9000000004</v>
      </c>
      <c r="P120" s="206">
        <v>43586</v>
      </c>
      <c r="Q120" s="211">
        <v>1420759.5</v>
      </c>
      <c r="R120" s="206">
        <v>43586</v>
      </c>
      <c r="S120" s="211">
        <v>1631490.8</v>
      </c>
      <c r="T120" s="206">
        <v>43586</v>
      </c>
      <c r="U120" s="239">
        <v>0.3</v>
      </c>
    </row>
    <row r="121" spans="2:21" x14ac:dyDescent="0.3">
      <c r="B121" s="206">
        <v>43617</v>
      </c>
      <c r="C121" s="213">
        <v>27408</v>
      </c>
      <c r="D121" s="206">
        <v>43617</v>
      </c>
      <c r="E121" s="209">
        <v>4</v>
      </c>
      <c r="F121" s="206">
        <v>43617</v>
      </c>
      <c r="G121" s="209">
        <v>61.6</v>
      </c>
      <c r="H121" s="206">
        <v>43617</v>
      </c>
      <c r="I121" s="211">
        <v>873802.8</v>
      </c>
      <c r="J121" s="206">
        <v>43617</v>
      </c>
      <c r="K121" s="211">
        <v>2799248</v>
      </c>
      <c r="L121" s="206">
        <v>43617</v>
      </c>
      <c r="M121" s="211">
        <v>3965907</v>
      </c>
      <c r="N121" s="206">
        <v>43617</v>
      </c>
      <c r="O121" s="211">
        <v>5060698.8</v>
      </c>
      <c r="P121" s="206">
        <v>43617</v>
      </c>
      <c r="Q121" s="211">
        <v>1435940.8</v>
      </c>
      <c r="R121" s="206">
        <v>43617</v>
      </c>
      <c r="S121" s="211">
        <v>1640021.9</v>
      </c>
      <c r="T121" s="206">
        <v>43617</v>
      </c>
      <c r="U121" s="239">
        <v>0.3</v>
      </c>
    </row>
    <row r="122" spans="2:21" x14ac:dyDescent="0.3">
      <c r="B122" s="206">
        <v>43647</v>
      </c>
      <c r="C122" s="213">
        <v>27383</v>
      </c>
      <c r="D122" s="206">
        <v>43647</v>
      </c>
      <c r="E122" s="209">
        <v>3.9</v>
      </c>
      <c r="F122" s="206">
        <v>43647</v>
      </c>
      <c r="G122" s="209">
        <v>61.5</v>
      </c>
      <c r="H122" s="206">
        <v>43647</v>
      </c>
      <c r="I122" s="211">
        <v>875495.7</v>
      </c>
      <c r="J122" s="206">
        <v>43647</v>
      </c>
      <c r="K122" s="211">
        <v>2811543.7</v>
      </c>
      <c r="L122" s="206">
        <v>43647</v>
      </c>
      <c r="M122" s="211">
        <v>3993671</v>
      </c>
      <c r="N122" s="206">
        <v>43647</v>
      </c>
      <c r="O122" s="211">
        <v>5060796.3</v>
      </c>
      <c r="P122" s="206">
        <v>43647</v>
      </c>
      <c r="Q122" s="211">
        <v>1443206.3</v>
      </c>
      <c r="R122" s="206">
        <v>43647</v>
      </c>
      <c r="S122" s="211">
        <v>1642979.1</v>
      </c>
      <c r="T122" s="206">
        <v>43647</v>
      </c>
      <c r="U122" s="239">
        <v>0.3</v>
      </c>
    </row>
    <row r="123" spans="2:21" x14ac:dyDescent="0.3">
      <c r="B123" s="206">
        <v>43678</v>
      </c>
      <c r="C123" s="213">
        <v>27358</v>
      </c>
      <c r="D123" s="206">
        <v>43678</v>
      </c>
      <c r="E123" s="209">
        <v>3</v>
      </c>
      <c r="F123" s="206">
        <v>43678</v>
      </c>
      <c r="G123" s="209">
        <v>61.4</v>
      </c>
      <c r="H123" s="206">
        <v>43678</v>
      </c>
      <c r="I123" s="211">
        <v>877062.9</v>
      </c>
      <c r="J123" s="206">
        <v>43678</v>
      </c>
      <c r="K123" s="211">
        <v>2832566.1</v>
      </c>
      <c r="L123" s="206">
        <v>43678</v>
      </c>
      <c r="M123" s="211">
        <v>4023019.6</v>
      </c>
      <c r="N123" s="206">
        <v>43678</v>
      </c>
      <c r="O123" s="211">
        <v>5112572.3</v>
      </c>
      <c r="P123" s="206">
        <v>43678</v>
      </c>
      <c r="Q123" s="211">
        <v>1459047.7</v>
      </c>
      <c r="R123" s="206">
        <v>43678</v>
      </c>
      <c r="S123" s="211">
        <v>1652701.9</v>
      </c>
      <c r="T123" s="206">
        <v>43678</v>
      </c>
      <c r="U123" s="239">
        <v>0.3</v>
      </c>
    </row>
    <row r="124" spans="2:21" x14ac:dyDescent="0.3">
      <c r="B124" s="206">
        <v>43709</v>
      </c>
      <c r="C124" s="213">
        <v>27404</v>
      </c>
      <c r="D124" s="206">
        <v>43709</v>
      </c>
      <c r="E124" s="209">
        <v>3.1</v>
      </c>
      <c r="F124" s="206">
        <v>43709</v>
      </c>
      <c r="G124" s="209">
        <v>61.5</v>
      </c>
      <c r="H124" s="206">
        <v>43709</v>
      </c>
      <c r="I124" s="211">
        <v>887411.7</v>
      </c>
      <c r="J124" s="206">
        <v>43709</v>
      </c>
      <c r="K124" s="211">
        <v>2853272</v>
      </c>
      <c r="L124" s="206">
        <v>43709</v>
      </c>
      <c r="M124" s="211">
        <v>4048352.3</v>
      </c>
      <c r="N124" s="206">
        <v>43709</v>
      </c>
      <c r="O124" s="211">
        <v>5123440.9000000004</v>
      </c>
      <c r="P124" s="206">
        <v>43709</v>
      </c>
      <c r="Q124" s="211">
        <v>1471258.9</v>
      </c>
      <c r="R124" s="206">
        <v>43709</v>
      </c>
      <c r="S124" s="211">
        <v>1664164</v>
      </c>
      <c r="T124" s="206">
        <v>43709</v>
      </c>
      <c r="U124" s="239">
        <v>0.3</v>
      </c>
    </row>
    <row r="125" spans="2:21" x14ac:dyDescent="0.3">
      <c r="B125" s="206">
        <v>43739</v>
      </c>
      <c r="C125" s="213">
        <v>27509</v>
      </c>
      <c r="D125" s="206">
        <v>43739</v>
      </c>
      <c r="E125" s="209">
        <v>3</v>
      </c>
      <c r="F125" s="206">
        <v>43739</v>
      </c>
      <c r="G125" s="209">
        <v>61.7</v>
      </c>
      <c r="H125" s="206">
        <v>43739</v>
      </c>
      <c r="I125" s="211">
        <v>885065.7</v>
      </c>
      <c r="J125" s="206">
        <v>43739</v>
      </c>
      <c r="K125" s="211">
        <v>2874176.1</v>
      </c>
      <c r="L125" s="206">
        <v>43739</v>
      </c>
      <c r="M125" s="211">
        <v>4073019.4</v>
      </c>
      <c r="N125" s="206">
        <v>43739</v>
      </c>
      <c r="O125" s="211">
        <v>5153820.4000000004</v>
      </c>
      <c r="P125" s="206">
        <v>43739</v>
      </c>
      <c r="Q125" s="211">
        <v>1479964.9</v>
      </c>
      <c r="R125" s="206">
        <v>43739</v>
      </c>
      <c r="S125" s="211">
        <v>1674779.8</v>
      </c>
      <c r="T125" s="206">
        <v>43739</v>
      </c>
      <c r="U125" s="239">
        <v>0.3</v>
      </c>
    </row>
    <row r="126" spans="2:21" x14ac:dyDescent="0.3">
      <c r="B126" s="206">
        <v>43770</v>
      </c>
      <c r="C126" s="213">
        <v>27525</v>
      </c>
      <c r="D126" s="206">
        <v>43770</v>
      </c>
      <c r="E126" s="209">
        <v>3.1</v>
      </c>
      <c r="F126" s="206">
        <v>43770</v>
      </c>
      <c r="G126" s="209">
        <v>61.7</v>
      </c>
      <c r="H126" s="206"/>
      <c r="I126" s="211"/>
      <c r="J126" s="206"/>
      <c r="K126" s="211"/>
      <c r="L126" s="206"/>
      <c r="M126" s="211"/>
      <c r="N126" s="206"/>
      <c r="O126" s="211"/>
      <c r="P126" s="206"/>
      <c r="Q126" s="209"/>
      <c r="R126" s="206"/>
      <c r="S126" s="211"/>
      <c r="T126" s="202"/>
      <c r="U126" s="239"/>
    </row>
    <row r="127" spans="2:21" s="53" customFormat="1" x14ac:dyDescent="0.3">
      <c r="B127" s="206">
        <v>43800</v>
      </c>
      <c r="C127" s="213">
        <v>27154</v>
      </c>
      <c r="D127" s="206">
        <v>43800</v>
      </c>
      <c r="E127" s="209">
        <v>3.4</v>
      </c>
      <c r="F127" s="206">
        <v>43800</v>
      </c>
      <c r="G127" s="209">
        <v>60.8</v>
      </c>
      <c r="H127" s="206"/>
      <c r="I127" s="211"/>
      <c r="J127" s="206"/>
      <c r="K127" s="211"/>
      <c r="L127" s="206"/>
      <c r="M127" s="211"/>
      <c r="N127" s="206"/>
      <c r="O127" s="211"/>
      <c r="P127" s="206"/>
      <c r="Q127" s="209"/>
      <c r="R127" s="206"/>
      <c r="S127" s="211"/>
      <c r="T127" s="202"/>
      <c r="U127" s="239"/>
    </row>
    <row r="128" spans="2:21" s="53" customFormat="1" x14ac:dyDescent="0.3">
      <c r="B128" s="206">
        <v>43831</v>
      </c>
      <c r="C128" s="213">
        <v>26800</v>
      </c>
      <c r="D128" s="206">
        <v>43831</v>
      </c>
      <c r="E128" s="209">
        <v>4.0999999999999996</v>
      </c>
      <c r="F128" s="206">
        <v>43831</v>
      </c>
      <c r="G128" s="209">
        <v>60</v>
      </c>
      <c r="H128" s="206"/>
      <c r="I128" s="211"/>
      <c r="J128" s="206"/>
      <c r="K128" s="211"/>
      <c r="L128" s="206"/>
      <c r="M128" s="211"/>
      <c r="N128" s="206"/>
      <c r="O128" s="211"/>
      <c r="P128" s="206"/>
      <c r="Q128" s="209"/>
      <c r="R128" s="206"/>
      <c r="S128" s="211"/>
      <c r="T128" s="202"/>
      <c r="U128" s="239"/>
    </row>
    <row r="129" spans="2:25" s="53" customFormat="1" x14ac:dyDescent="0.3">
      <c r="B129" s="206">
        <v>43862</v>
      </c>
      <c r="C129" s="213">
        <v>26838</v>
      </c>
      <c r="D129" s="206">
        <v>43862</v>
      </c>
      <c r="E129" s="209">
        <v>4.0999999999999996</v>
      </c>
      <c r="F129" s="206">
        <v>43862</v>
      </c>
      <c r="G129" s="209">
        <v>60</v>
      </c>
      <c r="H129" s="206"/>
      <c r="I129" s="211"/>
      <c r="J129" s="206"/>
      <c r="K129" s="211"/>
      <c r="L129" s="206"/>
      <c r="M129" s="211"/>
      <c r="N129" s="206"/>
      <c r="O129" s="211"/>
      <c r="P129" s="206"/>
      <c r="Q129" s="209"/>
      <c r="R129" s="206"/>
      <c r="S129" s="211"/>
      <c r="T129" s="202"/>
      <c r="U129" s="239"/>
    </row>
    <row r="130" spans="2:25" x14ac:dyDescent="0.3">
      <c r="B130" s="206"/>
      <c r="C130" s="213"/>
      <c r="D130" s="206"/>
      <c r="E130" s="209"/>
      <c r="F130" s="206"/>
      <c r="G130" s="209"/>
      <c r="H130" s="206"/>
      <c r="I130" s="211"/>
      <c r="J130" s="206"/>
      <c r="K130" s="211"/>
      <c r="L130" s="206"/>
      <c r="M130" s="211"/>
      <c r="N130" s="206"/>
      <c r="O130" s="211"/>
      <c r="P130" s="206"/>
      <c r="Q130" s="209"/>
      <c r="R130" s="206"/>
      <c r="S130" s="211"/>
      <c r="T130" s="202"/>
      <c r="U130" s="239"/>
    </row>
    <row r="131" spans="2:25" x14ac:dyDescent="0.3">
      <c r="B131" s="206"/>
      <c r="C131" s="213"/>
      <c r="D131" s="206"/>
      <c r="E131" s="209"/>
      <c r="F131" s="206"/>
      <c r="G131" s="209"/>
      <c r="H131" s="206"/>
      <c r="I131" s="211"/>
      <c r="J131" s="206"/>
      <c r="K131" s="211"/>
      <c r="L131" s="206"/>
      <c r="M131" s="211"/>
      <c r="N131" s="206"/>
      <c r="O131" s="211"/>
      <c r="P131" s="206"/>
      <c r="Q131" s="209"/>
      <c r="R131" s="206"/>
      <c r="S131" s="211"/>
      <c r="T131" s="202"/>
      <c r="U131" s="239"/>
    </row>
    <row r="132" spans="2:25" x14ac:dyDescent="0.3">
      <c r="B132" s="202"/>
      <c r="C132" s="213"/>
      <c r="D132" s="202"/>
      <c r="E132" s="209"/>
      <c r="F132" s="202"/>
      <c r="G132" s="211"/>
      <c r="H132" s="206"/>
      <c r="I132" s="211"/>
      <c r="J132" s="206"/>
      <c r="K132" s="211"/>
      <c r="L132" s="206"/>
      <c r="M132" s="211"/>
      <c r="N132" s="206"/>
      <c r="O132" s="211"/>
      <c r="P132" s="206"/>
      <c r="Q132" s="209"/>
      <c r="R132" s="206"/>
      <c r="S132" s="211"/>
      <c r="T132" s="202"/>
      <c r="U132" s="239"/>
    </row>
    <row r="133" spans="2:25" x14ac:dyDescent="0.3">
      <c r="B133" s="202"/>
      <c r="C133" s="213"/>
      <c r="D133" s="202"/>
      <c r="E133" s="209"/>
      <c r="F133" s="202"/>
      <c r="G133" s="211"/>
      <c r="H133" s="206"/>
      <c r="I133" s="211"/>
      <c r="J133" s="206"/>
      <c r="K133" s="211"/>
      <c r="L133" s="206"/>
      <c r="M133" s="211"/>
      <c r="N133" s="206"/>
      <c r="O133" s="211"/>
      <c r="P133" s="206"/>
      <c r="Q133" s="209"/>
      <c r="R133" s="206"/>
      <c r="S133" s="211"/>
      <c r="T133" s="202"/>
      <c r="U133" s="239"/>
    </row>
    <row r="134" spans="2:25" x14ac:dyDescent="0.3">
      <c r="B134" s="202"/>
      <c r="C134" s="213"/>
      <c r="D134" s="202"/>
      <c r="E134" s="209"/>
      <c r="F134" s="202"/>
      <c r="G134" s="211"/>
      <c r="H134" s="206"/>
      <c r="I134" s="211"/>
      <c r="J134" s="206"/>
      <c r="K134" s="211"/>
      <c r="L134" s="206"/>
      <c r="M134" s="211"/>
      <c r="N134" s="206"/>
      <c r="O134" s="211"/>
      <c r="P134" s="206"/>
      <c r="Q134" s="209"/>
      <c r="R134" s="206"/>
      <c r="S134" s="211"/>
      <c r="T134" s="202"/>
      <c r="U134" s="239"/>
    </row>
    <row r="135" spans="2:25" x14ac:dyDescent="0.3">
      <c r="B135" s="202"/>
      <c r="C135" s="213"/>
      <c r="D135" s="202"/>
      <c r="E135" s="209"/>
      <c r="F135" s="202"/>
      <c r="G135" s="211"/>
      <c r="H135" s="206"/>
      <c r="I135" s="211"/>
      <c r="J135" s="206"/>
      <c r="K135" s="211"/>
      <c r="L135" s="206"/>
      <c r="M135" s="211"/>
      <c r="N135" s="206"/>
      <c r="O135" s="211"/>
      <c r="P135" s="206"/>
      <c r="Q135" s="209"/>
      <c r="R135" s="206"/>
      <c r="S135" s="211"/>
      <c r="T135" s="202"/>
      <c r="U135" s="239"/>
    </row>
    <row r="136" spans="2:25" s="53" customFormat="1" x14ac:dyDescent="0.3">
      <c r="B136" s="202"/>
      <c r="C136" s="213"/>
      <c r="D136" s="202"/>
      <c r="E136" s="209"/>
      <c r="F136" s="202"/>
      <c r="G136" s="211"/>
      <c r="H136" s="206"/>
      <c r="I136" s="211"/>
      <c r="J136" s="206"/>
      <c r="K136" s="211"/>
      <c r="L136" s="206"/>
      <c r="M136" s="211"/>
      <c r="N136" s="206"/>
      <c r="O136" s="211"/>
      <c r="P136" s="206"/>
      <c r="Q136" s="209"/>
      <c r="R136" s="206"/>
      <c r="S136" s="211"/>
      <c r="T136" s="255"/>
      <c r="U136" s="256"/>
    </row>
    <row r="137" spans="2:25" s="53" customFormat="1" x14ac:dyDescent="0.3">
      <c r="B137" s="202"/>
      <c r="C137" s="213"/>
      <c r="D137" s="202"/>
      <c r="E137" s="209"/>
      <c r="F137" s="202"/>
      <c r="G137" s="211"/>
      <c r="H137" s="206"/>
      <c r="I137" s="211"/>
      <c r="J137" s="206"/>
      <c r="K137" s="211"/>
      <c r="L137" s="206"/>
      <c r="M137" s="211"/>
      <c r="N137" s="206"/>
      <c r="O137" s="211"/>
      <c r="P137" s="206"/>
      <c r="Q137" s="209"/>
      <c r="R137" s="206"/>
      <c r="S137" s="211"/>
      <c r="T137" s="255"/>
      <c r="U137" s="256"/>
    </row>
    <row r="138" spans="2:25" s="53" customFormat="1" x14ac:dyDescent="0.3">
      <c r="B138" s="202"/>
      <c r="C138" s="213"/>
      <c r="D138" s="202"/>
      <c r="E138" s="209"/>
      <c r="F138" s="202"/>
      <c r="G138" s="211"/>
      <c r="H138" s="206"/>
      <c r="I138" s="211"/>
      <c r="J138" s="206"/>
      <c r="K138" s="211"/>
      <c r="L138" s="206"/>
      <c r="M138" s="211"/>
      <c r="N138" s="206"/>
      <c r="O138" s="211"/>
      <c r="P138" s="206"/>
      <c r="Q138" s="209"/>
      <c r="R138" s="206"/>
      <c r="S138" s="211"/>
      <c r="T138" s="255"/>
      <c r="U138" s="256"/>
    </row>
    <row r="139" spans="2:25" s="53" customFormat="1" x14ac:dyDescent="0.3">
      <c r="B139" s="202"/>
      <c r="C139" s="213"/>
      <c r="D139" s="202"/>
      <c r="E139" s="209"/>
      <c r="F139" s="202"/>
      <c r="G139" s="211"/>
      <c r="H139" s="206"/>
      <c r="I139" s="211"/>
      <c r="J139" s="206"/>
      <c r="K139" s="211"/>
      <c r="L139" s="206"/>
      <c r="M139" s="211"/>
      <c r="N139" s="206"/>
      <c r="O139" s="211"/>
      <c r="P139" s="206"/>
      <c r="Q139" s="209"/>
      <c r="R139" s="206"/>
      <c r="S139" s="211"/>
      <c r="T139" s="255"/>
      <c r="U139" s="256"/>
    </row>
    <row r="140" spans="2:25" s="53" customFormat="1" x14ac:dyDescent="0.3">
      <c r="B140" s="202"/>
      <c r="C140" s="213"/>
      <c r="D140" s="202"/>
      <c r="E140" s="209"/>
      <c r="F140" s="202"/>
      <c r="G140" s="211"/>
      <c r="H140" s="206"/>
      <c r="I140" s="211"/>
      <c r="J140" s="206"/>
      <c r="K140" s="211"/>
      <c r="L140" s="206"/>
      <c r="M140" s="211"/>
      <c r="N140" s="206"/>
      <c r="O140" s="211"/>
      <c r="P140" s="206"/>
      <c r="Q140" s="209"/>
      <c r="R140" s="206"/>
      <c r="S140" s="211"/>
      <c r="T140" s="255"/>
      <c r="U140" s="256"/>
    </row>
    <row r="141" spans="2:25" s="53" customFormat="1" ht="17.25" thickBot="1" x14ac:dyDescent="0.35">
      <c r="B141" s="202"/>
      <c r="C141" s="213"/>
      <c r="D141" s="202"/>
      <c r="E141" s="209"/>
      <c r="F141" s="202"/>
      <c r="G141" s="211"/>
      <c r="H141" s="206"/>
      <c r="I141" s="211"/>
      <c r="J141" s="206"/>
      <c r="K141" s="211"/>
      <c r="L141" s="206"/>
      <c r="M141" s="211"/>
      <c r="N141" s="206"/>
      <c r="O141" s="211"/>
      <c r="P141" s="206"/>
      <c r="Q141" s="209"/>
      <c r="R141" s="206"/>
      <c r="S141" s="211"/>
      <c r="T141" s="255"/>
      <c r="U141" s="256"/>
    </row>
    <row r="142" spans="2:25" ht="18" thickTop="1" thickBot="1" x14ac:dyDescent="0.35">
      <c r="B142" s="600" t="s">
        <v>247</v>
      </c>
      <c r="C142" s="601"/>
      <c r="D142" s="600" t="s">
        <v>248</v>
      </c>
      <c r="E142" s="601"/>
      <c r="F142" s="591" t="s">
        <v>249</v>
      </c>
      <c r="G142" s="592"/>
      <c r="H142" s="589" t="s">
        <v>250</v>
      </c>
      <c r="I142" s="590"/>
      <c r="J142" s="591" t="s">
        <v>251</v>
      </c>
      <c r="K142" s="592"/>
      <c r="L142" s="605" t="s">
        <v>229</v>
      </c>
      <c r="M142" s="606"/>
      <c r="N142" s="607" t="s">
        <v>230</v>
      </c>
      <c r="O142" s="608"/>
      <c r="P142" s="607" t="s">
        <v>231</v>
      </c>
      <c r="Q142" s="608"/>
      <c r="R142" s="607" t="s">
        <v>232</v>
      </c>
      <c r="S142" s="608"/>
      <c r="T142" s="607" t="s">
        <v>233</v>
      </c>
      <c r="U142" s="608"/>
      <c r="V142" s="607" t="s">
        <v>234</v>
      </c>
      <c r="W142" s="608"/>
      <c r="X142" s="607" t="s">
        <v>235</v>
      </c>
      <c r="Y142" s="608"/>
    </row>
    <row r="143" spans="2:25" ht="17.25" thickTop="1" x14ac:dyDescent="0.3">
      <c r="B143" s="206" t="s">
        <v>209</v>
      </c>
      <c r="C143" s="245">
        <v>3.43</v>
      </c>
      <c r="D143" s="206" t="s">
        <v>209</v>
      </c>
      <c r="E143" s="245">
        <v>5.4</v>
      </c>
      <c r="F143" s="206" t="s">
        <v>209</v>
      </c>
      <c r="G143" s="213">
        <v>119626</v>
      </c>
      <c r="H143" s="206" t="s">
        <v>209</v>
      </c>
      <c r="I143" s="213">
        <v>137636</v>
      </c>
      <c r="J143" s="206" t="s">
        <v>209</v>
      </c>
      <c r="K143" s="212">
        <v>79666.600000000006</v>
      </c>
      <c r="L143" s="206" t="s">
        <v>210</v>
      </c>
      <c r="M143" s="247">
        <v>98.048000000000002</v>
      </c>
      <c r="N143" s="206" t="s">
        <v>210</v>
      </c>
      <c r="O143" s="247">
        <v>99.382999999999996</v>
      </c>
      <c r="P143" s="206" t="s">
        <v>209</v>
      </c>
      <c r="Q143" s="245">
        <v>106.44</v>
      </c>
      <c r="R143" s="206" t="s">
        <v>210</v>
      </c>
      <c r="S143" s="245">
        <v>112.19</v>
      </c>
      <c r="T143" s="206" t="s">
        <v>210</v>
      </c>
      <c r="U143" s="245">
        <v>127.76</v>
      </c>
      <c r="V143" s="249">
        <v>43221</v>
      </c>
      <c r="W143" s="240">
        <v>100.6</v>
      </c>
      <c r="X143" s="249">
        <v>43221</v>
      </c>
      <c r="Y143" s="240">
        <v>99.2</v>
      </c>
    </row>
    <row r="144" spans="2:25" x14ac:dyDescent="0.3">
      <c r="B144" s="206" t="s">
        <v>166</v>
      </c>
      <c r="C144" s="245">
        <v>2.73</v>
      </c>
      <c r="D144" s="206" t="s">
        <v>166</v>
      </c>
      <c r="E144" s="245">
        <v>4.6399999999999997</v>
      </c>
      <c r="F144" s="206" t="s">
        <v>166</v>
      </c>
      <c r="G144" s="213">
        <v>98637</v>
      </c>
      <c r="H144" s="206" t="s">
        <v>166</v>
      </c>
      <c r="I144" s="213">
        <v>132198</v>
      </c>
      <c r="J144" s="206" t="s">
        <v>166</v>
      </c>
      <c r="K144" s="212">
        <v>88382.5</v>
      </c>
      <c r="L144" s="206" t="s">
        <v>167</v>
      </c>
      <c r="M144" s="247">
        <v>99.298000000000002</v>
      </c>
      <c r="N144" s="206" t="s">
        <v>167</v>
      </c>
      <c r="O144" s="247">
        <v>100.22</v>
      </c>
      <c r="P144" s="206" t="s">
        <v>210</v>
      </c>
      <c r="Q144" s="245">
        <v>104.74</v>
      </c>
      <c r="R144" s="206" t="s">
        <v>167</v>
      </c>
      <c r="S144" s="245">
        <v>105.5</v>
      </c>
      <c r="T144" s="206" t="s">
        <v>167</v>
      </c>
      <c r="U144" s="245">
        <v>118.12</v>
      </c>
      <c r="V144" s="250">
        <v>43252</v>
      </c>
      <c r="W144" s="209">
        <v>100.6</v>
      </c>
      <c r="X144" s="250">
        <v>43252</v>
      </c>
      <c r="Y144" s="209">
        <v>99</v>
      </c>
    </row>
    <row r="145" spans="2:25" x14ac:dyDescent="0.3">
      <c r="B145" s="206" t="s">
        <v>167</v>
      </c>
      <c r="C145" s="245">
        <v>2.4300000000000002</v>
      </c>
      <c r="D145" s="206" t="s">
        <v>167</v>
      </c>
      <c r="E145" s="245">
        <v>4.26</v>
      </c>
      <c r="F145" s="206" t="s">
        <v>167</v>
      </c>
      <c r="G145" s="213">
        <v>97597</v>
      </c>
      <c r="H145" s="206" t="s">
        <v>167</v>
      </c>
      <c r="I145" s="213">
        <v>139489</v>
      </c>
      <c r="J145" s="206" t="s">
        <v>167</v>
      </c>
      <c r="K145" s="212">
        <v>97466.2</v>
      </c>
      <c r="L145" s="206" t="s">
        <v>168</v>
      </c>
      <c r="M145" s="247">
        <v>100</v>
      </c>
      <c r="N145" s="206" t="s">
        <v>168</v>
      </c>
      <c r="O145" s="247">
        <v>100</v>
      </c>
      <c r="P145" s="206" t="s">
        <v>167</v>
      </c>
      <c r="Q145" s="245">
        <v>104.18</v>
      </c>
      <c r="R145" s="206" t="s">
        <v>168</v>
      </c>
      <c r="S145" s="245">
        <v>100</v>
      </c>
      <c r="T145" s="206" t="s">
        <v>168</v>
      </c>
      <c r="U145" s="245">
        <v>100</v>
      </c>
      <c r="V145" s="250">
        <v>43282</v>
      </c>
      <c r="W145" s="209">
        <v>100.6</v>
      </c>
      <c r="X145" s="250">
        <v>43282</v>
      </c>
      <c r="Y145" s="209">
        <v>98.8</v>
      </c>
    </row>
    <row r="146" spans="2:25" x14ac:dyDescent="0.3">
      <c r="B146" s="206" t="s">
        <v>168</v>
      </c>
      <c r="C146" s="245">
        <v>1.74</v>
      </c>
      <c r="D146" s="206" t="s">
        <v>168</v>
      </c>
      <c r="E146" s="245">
        <v>3.53</v>
      </c>
      <c r="F146" s="206" t="s">
        <v>168</v>
      </c>
      <c r="G146" s="213">
        <v>132722</v>
      </c>
      <c r="H146" s="206" t="s">
        <v>168</v>
      </c>
      <c r="I146" s="213">
        <v>179223</v>
      </c>
      <c r="J146" s="206" t="s">
        <v>168</v>
      </c>
      <c r="K146" s="212">
        <v>109289</v>
      </c>
      <c r="L146" s="206" t="s">
        <v>169</v>
      </c>
      <c r="M146" s="247">
        <v>100.97</v>
      </c>
      <c r="N146" s="206" t="s">
        <v>169</v>
      </c>
      <c r="O146" s="247">
        <v>100.67</v>
      </c>
      <c r="P146" s="206" t="s">
        <v>168</v>
      </c>
      <c r="Q146" s="245">
        <v>100</v>
      </c>
      <c r="R146" s="206" t="s">
        <v>169</v>
      </c>
      <c r="S146" s="245">
        <v>96.7</v>
      </c>
      <c r="T146" s="206" t="s">
        <v>169</v>
      </c>
      <c r="U146" s="245">
        <v>95.78</v>
      </c>
      <c r="V146" s="250">
        <v>43313</v>
      </c>
      <c r="W146" s="209">
        <v>100.6</v>
      </c>
      <c r="X146" s="250">
        <v>43313</v>
      </c>
      <c r="Y146" s="209">
        <v>98.6</v>
      </c>
    </row>
    <row r="147" spans="2:25" x14ac:dyDescent="0.3">
      <c r="B147" s="206" t="s">
        <v>169</v>
      </c>
      <c r="C147" s="245">
        <v>1.48</v>
      </c>
      <c r="D147" s="206" t="s">
        <v>169</v>
      </c>
      <c r="E147" s="245">
        <v>3.37</v>
      </c>
      <c r="F147" s="206" t="s">
        <v>169</v>
      </c>
      <c r="G147" s="213">
        <v>11266</v>
      </c>
      <c r="H147" s="206" t="s">
        <v>169</v>
      </c>
      <c r="I147" s="213">
        <v>324500</v>
      </c>
      <c r="J147" s="206" t="s">
        <v>169</v>
      </c>
      <c r="K147" s="212">
        <v>101124.1</v>
      </c>
      <c r="L147" s="206" t="s">
        <v>170</v>
      </c>
      <c r="M147" s="247">
        <v>102.93</v>
      </c>
      <c r="N147" s="206" t="s">
        <v>170</v>
      </c>
      <c r="O147" s="247">
        <v>103.14</v>
      </c>
      <c r="P147" s="206" t="s">
        <v>169</v>
      </c>
      <c r="Q147" s="245">
        <v>98.18</v>
      </c>
      <c r="R147" s="206" t="s">
        <v>170</v>
      </c>
      <c r="S147" s="245">
        <v>102.64</v>
      </c>
      <c r="T147" s="206" t="s">
        <v>170</v>
      </c>
      <c r="U147" s="245">
        <v>102.04</v>
      </c>
      <c r="V147" s="250">
        <v>43344</v>
      </c>
      <c r="W147" s="209">
        <v>100.9</v>
      </c>
      <c r="X147" s="250">
        <v>43344</v>
      </c>
      <c r="Y147" s="209">
        <v>98.5</v>
      </c>
    </row>
    <row r="148" spans="2:25" x14ac:dyDescent="0.3">
      <c r="B148" s="206" t="s">
        <v>170</v>
      </c>
      <c r="C148" s="245">
        <v>1.56</v>
      </c>
      <c r="D148" s="206" t="s">
        <v>170</v>
      </c>
      <c r="E148" s="245">
        <v>3.48</v>
      </c>
      <c r="F148" s="206" t="s">
        <v>170</v>
      </c>
      <c r="G148" s="213">
        <v>129415</v>
      </c>
      <c r="H148" s="206" t="s">
        <v>170</v>
      </c>
      <c r="I148" s="213">
        <v>241054</v>
      </c>
      <c r="J148" s="206" t="s">
        <v>170</v>
      </c>
      <c r="K148" s="212">
        <v>100792</v>
      </c>
      <c r="L148" s="206" t="s">
        <v>171</v>
      </c>
      <c r="M148" s="247">
        <v>104.45</v>
      </c>
      <c r="N148" s="206" t="s">
        <v>171</v>
      </c>
      <c r="O148" s="247">
        <v>104.77</v>
      </c>
      <c r="P148" s="206" t="s">
        <v>170</v>
      </c>
      <c r="Q148" s="245">
        <v>101.57</v>
      </c>
      <c r="R148" s="206" t="s">
        <v>171</v>
      </c>
      <c r="S148" s="245">
        <v>103.41</v>
      </c>
      <c r="T148" s="206" t="s">
        <v>171</v>
      </c>
      <c r="U148" s="245">
        <v>108.43</v>
      </c>
      <c r="V148" s="250">
        <v>43374</v>
      </c>
      <c r="W148" s="209">
        <v>101.1</v>
      </c>
      <c r="X148" s="250">
        <v>43374</v>
      </c>
      <c r="Y148" s="209">
        <v>98.5</v>
      </c>
    </row>
    <row r="149" spans="2:25" x14ac:dyDescent="0.3">
      <c r="B149" s="206" t="s">
        <v>171</v>
      </c>
      <c r="C149" s="245">
        <v>1.87</v>
      </c>
      <c r="D149" s="206" t="s">
        <v>171</v>
      </c>
      <c r="E149" s="245">
        <v>3.66</v>
      </c>
      <c r="F149" s="206" t="s">
        <v>171</v>
      </c>
      <c r="G149" s="213">
        <v>159786</v>
      </c>
      <c r="H149" s="206" t="s">
        <v>171</v>
      </c>
      <c r="I149" s="213">
        <v>240725</v>
      </c>
      <c r="J149" s="206" t="s">
        <v>171</v>
      </c>
      <c r="K149" s="212">
        <v>97406</v>
      </c>
      <c r="L149" s="206" t="s">
        <v>179</v>
      </c>
      <c r="M149" s="247">
        <v>104.85</v>
      </c>
      <c r="N149" s="206" t="s">
        <v>179</v>
      </c>
      <c r="O149" s="247">
        <v>104.99</v>
      </c>
      <c r="P149" s="206" t="s">
        <v>171</v>
      </c>
      <c r="Q149" s="245">
        <v>103.48</v>
      </c>
      <c r="R149" s="206" t="s">
        <v>179</v>
      </c>
      <c r="S149" s="248">
        <v>99.95</v>
      </c>
      <c r="T149" s="206" t="s">
        <v>179</v>
      </c>
      <c r="U149" s="248">
        <v>109.34</v>
      </c>
      <c r="V149" s="250">
        <v>43405</v>
      </c>
      <c r="W149" s="209">
        <v>101.2</v>
      </c>
      <c r="X149" s="250">
        <v>43405</v>
      </c>
      <c r="Y149" s="209">
        <v>98.4</v>
      </c>
    </row>
    <row r="150" spans="2:25" x14ac:dyDescent="0.3">
      <c r="B150" s="225" t="s">
        <v>239</v>
      </c>
      <c r="C150" s="246">
        <f>AVERAGE(C151:C161)</f>
        <v>1.76</v>
      </c>
      <c r="D150" s="225" t="s">
        <v>239</v>
      </c>
      <c r="E150" s="246">
        <f>AVERAGE(E151:E161)</f>
        <v>3.4663636363636368</v>
      </c>
      <c r="F150" s="225" t="s">
        <v>239</v>
      </c>
      <c r="G150" s="213">
        <f>SUM(G151:G161)</f>
        <v>112611</v>
      </c>
      <c r="H150" s="225" t="s">
        <v>239</v>
      </c>
      <c r="I150" s="213">
        <f>SUM(I151:I161)</f>
        <v>212233</v>
      </c>
      <c r="J150" s="225" t="s">
        <v>239</v>
      </c>
      <c r="K150" s="212">
        <f>SUM(K151:K161)</f>
        <v>99416</v>
      </c>
      <c r="L150" s="206"/>
      <c r="M150" s="247"/>
      <c r="N150" s="206"/>
      <c r="O150" s="209"/>
      <c r="P150" s="225" t="s">
        <v>239</v>
      </c>
      <c r="Q150" s="246">
        <f>AVERAGE(Q151:Q161)</f>
        <v>103.48636363636363</v>
      </c>
      <c r="R150" s="206"/>
      <c r="S150" s="245"/>
      <c r="T150" s="206"/>
      <c r="U150" s="245"/>
      <c r="V150" s="250">
        <v>43435</v>
      </c>
      <c r="W150" s="209">
        <v>101.2</v>
      </c>
      <c r="X150" s="250">
        <v>43435</v>
      </c>
      <c r="Y150" s="209">
        <v>98.2</v>
      </c>
    </row>
    <row r="151" spans="2:25" x14ac:dyDescent="0.3">
      <c r="B151" s="206">
        <v>43466</v>
      </c>
      <c r="C151" s="245">
        <v>2</v>
      </c>
      <c r="D151" s="206">
        <v>43466</v>
      </c>
      <c r="E151" s="245">
        <v>3.73</v>
      </c>
      <c r="F151" s="206">
        <v>43466</v>
      </c>
      <c r="G151" s="213">
        <v>12326</v>
      </c>
      <c r="H151" s="206">
        <v>43466</v>
      </c>
      <c r="I151" s="213">
        <v>14023</v>
      </c>
      <c r="J151" s="206">
        <v>43466</v>
      </c>
      <c r="K151" s="212">
        <v>13177</v>
      </c>
      <c r="L151" s="206"/>
      <c r="M151" s="247"/>
      <c r="N151" s="206"/>
      <c r="O151" s="209"/>
      <c r="P151" s="206">
        <v>43466</v>
      </c>
      <c r="Q151" s="245">
        <v>102.92</v>
      </c>
      <c r="R151" s="206"/>
      <c r="S151" s="245"/>
      <c r="T151" s="206"/>
      <c r="U151" s="245"/>
      <c r="V151" s="250">
        <v>43466</v>
      </c>
      <c r="W151" s="209">
        <v>101.1</v>
      </c>
      <c r="X151" s="250">
        <v>43466</v>
      </c>
      <c r="Y151" s="209">
        <v>98</v>
      </c>
    </row>
    <row r="152" spans="2:25" x14ac:dyDescent="0.3">
      <c r="B152" s="206">
        <v>43497</v>
      </c>
      <c r="C152" s="245">
        <v>1.93</v>
      </c>
      <c r="D152" s="206">
        <v>43497</v>
      </c>
      <c r="E152" s="245">
        <v>3.7</v>
      </c>
      <c r="F152" s="206">
        <v>43497</v>
      </c>
      <c r="G152" s="213">
        <v>9552</v>
      </c>
      <c r="H152" s="206">
        <v>43497</v>
      </c>
      <c r="I152" s="213">
        <v>10347</v>
      </c>
      <c r="J152" s="206">
        <v>43497</v>
      </c>
      <c r="K152" s="212">
        <v>5756</v>
      </c>
      <c r="L152" s="206"/>
      <c r="M152" s="247"/>
      <c r="N152" s="206"/>
      <c r="O152" s="209"/>
      <c r="P152" s="206">
        <v>43497</v>
      </c>
      <c r="Q152" s="245">
        <v>103.02</v>
      </c>
      <c r="R152" s="206"/>
      <c r="S152" s="245"/>
      <c r="T152" s="206"/>
      <c r="U152" s="245"/>
      <c r="V152" s="250">
        <v>43497</v>
      </c>
      <c r="W152" s="209">
        <v>100.9</v>
      </c>
      <c r="X152" s="250">
        <v>43497</v>
      </c>
      <c r="Y152" s="209">
        <v>97.7</v>
      </c>
    </row>
    <row r="153" spans="2:25" x14ac:dyDescent="0.3">
      <c r="B153" s="206">
        <v>43525</v>
      </c>
      <c r="C153" s="245">
        <v>1.95</v>
      </c>
      <c r="D153" s="206">
        <v>43525</v>
      </c>
      <c r="E153" s="245">
        <v>3.66</v>
      </c>
      <c r="F153" s="206">
        <v>43525</v>
      </c>
      <c r="G153" s="213">
        <v>9843</v>
      </c>
      <c r="H153" s="206">
        <v>43525</v>
      </c>
      <c r="I153" s="213">
        <v>17687</v>
      </c>
      <c r="J153" s="206">
        <v>43525</v>
      </c>
      <c r="K153" s="212">
        <v>9931</v>
      </c>
      <c r="L153" s="206"/>
      <c r="M153" s="247"/>
      <c r="N153" s="206"/>
      <c r="O153" s="209"/>
      <c r="P153" s="206">
        <v>43525</v>
      </c>
      <c r="Q153" s="245">
        <v>103.38</v>
      </c>
      <c r="R153" s="206"/>
      <c r="S153" s="245"/>
      <c r="T153" s="206"/>
      <c r="U153" s="245"/>
      <c r="V153" s="250">
        <v>43525</v>
      </c>
      <c r="W153" s="209">
        <v>100.8</v>
      </c>
      <c r="X153" s="250">
        <v>43525</v>
      </c>
      <c r="Y153" s="209">
        <v>97.5</v>
      </c>
    </row>
    <row r="154" spans="2:25" x14ac:dyDescent="0.3">
      <c r="B154" s="206">
        <v>43556</v>
      </c>
      <c r="C154" s="245">
        <v>1.88</v>
      </c>
      <c r="D154" s="206">
        <v>43556</v>
      </c>
      <c r="E154" s="245">
        <v>3.65</v>
      </c>
      <c r="F154" s="206">
        <v>43556</v>
      </c>
      <c r="G154" s="213">
        <v>11832</v>
      </c>
      <c r="H154" s="206">
        <v>43556</v>
      </c>
      <c r="I154" s="213">
        <v>24379</v>
      </c>
      <c r="J154" s="206">
        <v>43556</v>
      </c>
      <c r="K154" s="212">
        <v>8762</v>
      </c>
      <c r="L154" s="206"/>
      <c r="M154" s="247"/>
      <c r="N154" s="206"/>
      <c r="O154" s="209"/>
      <c r="P154" s="206">
        <v>43556</v>
      </c>
      <c r="Q154" s="245">
        <v>103.68</v>
      </c>
      <c r="R154" s="206"/>
      <c r="S154" s="245"/>
      <c r="T154" s="206"/>
      <c r="U154" s="245"/>
      <c r="V154" s="250">
        <v>43556</v>
      </c>
      <c r="W154" s="209">
        <v>100.6</v>
      </c>
      <c r="X154" s="250">
        <v>43556</v>
      </c>
      <c r="Y154" s="209">
        <v>97.2</v>
      </c>
    </row>
    <row r="155" spans="2:25" x14ac:dyDescent="0.3">
      <c r="B155" s="206">
        <v>43586</v>
      </c>
      <c r="C155" s="245">
        <v>1.86</v>
      </c>
      <c r="D155" s="206">
        <v>43586</v>
      </c>
      <c r="E155" s="245">
        <v>3.62</v>
      </c>
      <c r="F155" s="206">
        <v>43586</v>
      </c>
      <c r="G155" s="213">
        <v>11303</v>
      </c>
      <c r="H155" s="206">
        <v>43586</v>
      </c>
      <c r="I155" s="213">
        <v>16576</v>
      </c>
      <c r="J155" s="206">
        <v>43586</v>
      </c>
      <c r="K155" s="212">
        <v>10243</v>
      </c>
      <c r="L155" s="206"/>
      <c r="M155" s="247"/>
      <c r="N155" s="206"/>
      <c r="O155" s="209"/>
      <c r="P155" s="206">
        <v>43586</v>
      </c>
      <c r="Q155" s="245">
        <v>103.79</v>
      </c>
      <c r="R155" s="206"/>
      <c r="S155" s="245"/>
      <c r="T155" s="206"/>
      <c r="U155" s="245"/>
      <c r="V155" s="250">
        <v>43586</v>
      </c>
      <c r="W155" s="209">
        <v>100.4</v>
      </c>
      <c r="X155" s="250">
        <v>43586</v>
      </c>
      <c r="Y155" s="209">
        <v>97</v>
      </c>
    </row>
    <row r="156" spans="2:25" x14ac:dyDescent="0.3">
      <c r="B156" s="206">
        <v>43617</v>
      </c>
      <c r="C156" s="245">
        <v>1.79</v>
      </c>
      <c r="D156" s="206">
        <v>43617</v>
      </c>
      <c r="E156" s="245">
        <v>3.49</v>
      </c>
      <c r="F156" s="206">
        <v>43617</v>
      </c>
      <c r="G156" s="213">
        <v>8740</v>
      </c>
      <c r="H156" s="206">
        <v>43617</v>
      </c>
      <c r="I156" s="213">
        <v>21251</v>
      </c>
      <c r="J156" s="206">
        <v>43617</v>
      </c>
      <c r="K156" s="212">
        <v>10547</v>
      </c>
      <c r="L156" s="206"/>
      <c r="M156" s="247"/>
      <c r="N156" s="206"/>
      <c r="O156" s="209"/>
      <c r="P156" s="206">
        <v>43617</v>
      </c>
      <c r="Q156" s="245">
        <v>103.5</v>
      </c>
      <c r="R156" s="206"/>
      <c r="S156" s="245"/>
      <c r="T156" s="206"/>
      <c r="U156" s="245"/>
      <c r="V156" s="250">
        <v>43617</v>
      </c>
      <c r="W156" s="209">
        <v>100.3</v>
      </c>
      <c r="X156" s="250">
        <v>43617</v>
      </c>
      <c r="Y156" s="209">
        <v>96.8</v>
      </c>
    </row>
    <row r="157" spans="2:25" x14ac:dyDescent="0.3">
      <c r="B157" s="206">
        <v>43647</v>
      </c>
      <c r="C157" s="245">
        <v>1.69</v>
      </c>
      <c r="D157" s="206">
        <v>43647</v>
      </c>
      <c r="E157" s="245">
        <v>3.4</v>
      </c>
      <c r="F157" s="206">
        <v>43647</v>
      </c>
      <c r="G157" s="213">
        <v>10186</v>
      </c>
      <c r="H157" s="206">
        <v>43647</v>
      </c>
      <c r="I157" s="213">
        <v>20765</v>
      </c>
      <c r="J157" s="206">
        <v>43647</v>
      </c>
      <c r="K157" s="212">
        <v>10461</v>
      </c>
      <c r="L157" s="206"/>
      <c r="M157" s="247"/>
      <c r="N157" s="206"/>
      <c r="O157" s="209"/>
      <c r="P157" s="206">
        <v>43647</v>
      </c>
      <c r="Q157" s="245">
        <v>103.5</v>
      </c>
      <c r="R157" s="206"/>
      <c r="S157" s="245"/>
      <c r="T157" s="206"/>
      <c r="U157" s="245"/>
      <c r="V157" s="250">
        <v>43647</v>
      </c>
      <c r="W157" s="209">
        <v>100.2</v>
      </c>
      <c r="X157" s="250">
        <v>43647</v>
      </c>
      <c r="Y157" s="209">
        <v>96.6</v>
      </c>
    </row>
    <row r="158" spans="2:25" x14ac:dyDescent="0.3">
      <c r="B158" s="206">
        <v>43678</v>
      </c>
      <c r="C158" s="245">
        <v>1.52</v>
      </c>
      <c r="D158" s="206">
        <v>43678</v>
      </c>
      <c r="E158" s="245">
        <v>3.19</v>
      </c>
      <c r="F158" s="206">
        <v>43678</v>
      </c>
      <c r="G158" s="213">
        <v>9791</v>
      </c>
      <c r="H158" s="206">
        <v>43678</v>
      </c>
      <c r="I158" s="213">
        <v>26781</v>
      </c>
      <c r="J158" s="206">
        <v>43678</v>
      </c>
      <c r="K158" s="212">
        <v>8166</v>
      </c>
      <c r="L158" s="206"/>
      <c r="M158" s="247"/>
      <c r="N158" s="206"/>
      <c r="O158" s="209"/>
      <c r="P158" s="206">
        <v>43678</v>
      </c>
      <c r="Q158" s="245">
        <v>103.74</v>
      </c>
      <c r="R158" s="206"/>
      <c r="S158" s="245"/>
      <c r="T158" s="206"/>
      <c r="U158" s="245"/>
      <c r="V158" s="250">
        <v>43678</v>
      </c>
      <c r="W158" s="209">
        <v>100.1</v>
      </c>
      <c r="X158" s="250">
        <v>43678</v>
      </c>
      <c r="Y158" s="209">
        <v>96.5</v>
      </c>
    </row>
    <row r="159" spans="2:25" x14ac:dyDescent="0.3">
      <c r="B159" s="206">
        <v>43709</v>
      </c>
      <c r="C159" s="245">
        <v>1.57</v>
      </c>
      <c r="D159" s="206">
        <v>43709</v>
      </c>
      <c r="E159" s="245">
        <v>3.31</v>
      </c>
      <c r="F159" s="206">
        <v>43709</v>
      </c>
      <c r="G159" s="213">
        <v>8589</v>
      </c>
      <c r="H159" s="206">
        <v>43709</v>
      </c>
      <c r="I159" s="213">
        <v>18595</v>
      </c>
      <c r="J159" s="206">
        <v>43709</v>
      </c>
      <c r="K159" s="212">
        <v>4628</v>
      </c>
      <c r="L159" s="206"/>
      <c r="M159" s="247"/>
      <c r="N159" s="206"/>
      <c r="O159" s="209"/>
      <c r="P159" s="206">
        <v>43709</v>
      </c>
      <c r="Q159" s="245">
        <v>103.8</v>
      </c>
      <c r="R159" s="206"/>
      <c r="S159" s="245"/>
      <c r="T159" s="206"/>
      <c r="U159" s="245"/>
      <c r="V159" s="250">
        <v>43709</v>
      </c>
      <c r="W159" s="209">
        <v>100.2</v>
      </c>
      <c r="X159" s="250">
        <v>43709</v>
      </c>
      <c r="Y159" s="209">
        <v>96.5</v>
      </c>
    </row>
    <row r="160" spans="2:25" x14ac:dyDescent="0.3">
      <c r="B160" s="206">
        <v>43739</v>
      </c>
      <c r="C160" s="245">
        <v>1.55</v>
      </c>
      <c r="D160" s="206">
        <v>43739</v>
      </c>
      <c r="E160" s="245">
        <v>3.2</v>
      </c>
      <c r="F160" s="206">
        <v>43739</v>
      </c>
      <c r="G160" s="213">
        <v>9284</v>
      </c>
      <c r="H160" s="206">
        <v>43739</v>
      </c>
      <c r="I160" s="213">
        <v>21597</v>
      </c>
      <c r="J160" s="206">
        <v>43739</v>
      </c>
      <c r="K160" s="212">
        <v>10296</v>
      </c>
      <c r="L160" s="206"/>
      <c r="M160" s="247"/>
      <c r="N160" s="206"/>
      <c r="O160" s="209"/>
      <c r="P160" s="206">
        <v>43739</v>
      </c>
      <c r="Q160" s="245">
        <v>103.56</v>
      </c>
      <c r="R160" s="206"/>
      <c r="S160" s="245"/>
      <c r="T160" s="206"/>
      <c r="U160" s="245"/>
      <c r="V160" s="250">
        <v>43739</v>
      </c>
      <c r="W160" s="209">
        <v>100.3</v>
      </c>
      <c r="X160" s="250">
        <v>43739</v>
      </c>
      <c r="Y160" s="209">
        <v>96.6</v>
      </c>
    </row>
    <row r="161" spans="2:25" x14ac:dyDescent="0.3">
      <c r="B161" s="206">
        <v>43770</v>
      </c>
      <c r="C161" s="245">
        <v>1.62</v>
      </c>
      <c r="D161" s="206">
        <v>43770</v>
      </c>
      <c r="E161" s="245">
        <v>3.18</v>
      </c>
      <c r="F161" s="206">
        <v>43770</v>
      </c>
      <c r="G161" s="213">
        <v>11165</v>
      </c>
      <c r="H161" s="206">
        <v>43770</v>
      </c>
      <c r="I161" s="213">
        <v>20232</v>
      </c>
      <c r="J161" s="206">
        <v>43770</v>
      </c>
      <c r="K161" s="212">
        <v>7449</v>
      </c>
      <c r="L161" s="206"/>
      <c r="M161" s="247"/>
      <c r="N161" s="206"/>
      <c r="O161" s="209"/>
      <c r="P161" s="206">
        <v>43770</v>
      </c>
      <c r="Q161" s="245">
        <v>103.46</v>
      </c>
      <c r="R161" s="206"/>
      <c r="S161" s="245"/>
      <c r="T161" s="206"/>
      <c r="U161" s="245"/>
      <c r="V161" s="250">
        <v>43770</v>
      </c>
      <c r="W161" s="209">
        <v>100.5</v>
      </c>
      <c r="X161" s="250">
        <v>43770</v>
      </c>
      <c r="Y161" s="209">
        <v>96.7</v>
      </c>
    </row>
    <row r="162" spans="2:25" x14ac:dyDescent="0.3">
      <c r="B162" s="202"/>
      <c r="C162" s="245"/>
      <c r="D162" s="202"/>
      <c r="E162" s="245"/>
      <c r="F162" s="202"/>
      <c r="G162" s="213"/>
      <c r="H162" s="206">
        <v>43800</v>
      </c>
      <c r="I162" s="213">
        <v>12150</v>
      </c>
      <c r="J162" s="206"/>
      <c r="K162" s="212"/>
      <c r="L162" s="206"/>
      <c r="M162" s="247"/>
      <c r="N162" s="206"/>
      <c r="O162" s="209"/>
      <c r="P162" s="206"/>
      <c r="Q162" s="245"/>
      <c r="R162" s="206"/>
      <c r="S162" s="245"/>
      <c r="T162" s="206"/>
      <c r="U162" s="245"/>
      <c r="V162" s="250">
        <v>43800</v>
      </c>
      <c r="W162" s="209">
        <v>100.9</v>
      </c>
      <c r="X162" s="250">
        <v>43800</v>
      </c>
      <c r="Y162" s="209">
        <v>96.9</v>
      </c>
    </row>
    <row r="163" spans="2:25" x14ac:dyDescent="0.3">
      <c r="B163" s="202"/>
      <c r="C163" s="245"/>
      <c r="D163" s="202"/>
      <c r="E163" s="245"/>
      <c r="F163" s="202"/>
      <c r="G163" s="213"/>
      <c r="H163" s="206"/>
      <c r="I163" s="213"/>
      <c r="J163" s="206"/>
      <c r="K163" s="212"/>
      <c r="L163" s="206"/>
      <c r="M163" s="247"/>
      <c r="N163" s="206"/>
      <c r="O163" s="209"/>
      <c r="P163" s="206"/>
      <c r="Q163" s="245"/>
      <c r="R163" s="206"/>
      <c r="S163" s="245"/>
      <c r="T163" s="206"/>
      <c r="U163" s="245"/>
      <c r="V163" s="250"/>
      <c r="W163" s="209"/>
      <c r="X163" s="206"/>
      <c r="Y163" s="222"/>
    </row>
    <row r="164" spans="2:25" x14ac:dyDescent="0.3">
      <c r="B164" s="202"/>
      <c r="C164" s="245"/>
      <c r="D164" s="202"/>
      <c r="E164" s="245"/>
      <c r="F164" s="202"/>
      <c r="G164" s="213"/>
      <c r="H164" s="206"/>
      <c r="I164" s="213"/>
      <c r="J164" s="206"/>
      <c r="K164" s="212"/>
      <c r="L164" s="206"/>
      <c r="M164" s="247"/>
      <c r="N164" s="206"/>
      <c r="O164" s="209"/>
      <c r="P164" s="206"/>
      <c r="Q164" s="245"/>
      <c r="R164" s="206"/>
      <c r="S164" s="245"/>
      <c r="T164" s="206"/>
      <c r="U164" s="245"/>
      <c r="V164" s="250"/>
      <c r="W164" s="209"/>
      <c r="X164" s="206"/>
      <c r="Y164" s="224"/>
    </row>
    <row r="165" spans="2:25" x14ac:dyDescent="0.3">
      <c r="B165" s="202"/>
      <c r="C165" s="245"/>
      <c r="D165" s="202"/>
      <c r="E165" s="245"/>
      <c r="F165" s="202"/>
      <c r="G165" s="213"/>
      <c r="H165" s="206"/>
      <c r="I165" s="213"/>
      <c r="J165" s="206"/>
      <c r="K165" s="212"/>
      <c r="L165" s="206"/>
      <c r="M165" s="247"/>
      <c r="N165" s="206"/>
      <c r="O165" s="209"/>
      <c r="P165" s="206"/>
      <c r="Q165" s="245"/>
      <c r="R165" s="206"/>
      <c r="S165" s="245"/>
      <c r="T165" s="206"/>
      <c r="U165" s="245"/>
      <c r="V165" s="250"/>
      <c r="W165" s="209"/>
      <c r="X165" s="206"/>
      <c r="Y165" s="224"/>
    </row>
    <row r="166" spans="2:25" x14ac:dyDescent="0.3">
      <c r="B166" s="202"/>
      <c r="C166" s="245"/>
      <c r="D166" s="202"/>
      <c r="E166" s="245"/>
      <c r="F166" s="202"/>
      <c r="G166" s="213"/>
      <c r="H166" s="206"/>
      <c r="I166" s="213"/>
      <c r="J166" s="206"/>
      <c r="K166" s="212"/>
      <c r="L166" s="206"/>
      <c r="M166" s="247"/>
      <c r="N166" s="206"/>
      <c r="O166" s="209"/>
      <c r="P166" s="206"/>
      <c r="Q166" s="245"/>
      <c r="R166" s="206"/>
      <c r="S166" s="245"/>
      <c r="T166" s="206"/>
      <c r="U166" s="245"/>
      <c r="V166" s="250"/>
      <c r="W166" s="209"/>
      <c r="X166" s="206"/>
      <c r="Y166" s="224"/>
    </row>
    <row r="167" spans="2:25" x14ac:dyDescent="0.3">
      <c r="B167" s="202"/>
      <c r="C167" s="245"/>
      <c r="D167" s="202"/>
      <c r="E167" s="245"/>
      <c r="F167" s="202"/>
      <c r="G167" s="213"/>
      <c r="H167" s="206"/>
      <c r="I167" s="213"/>
      <c r="J167" s="206"/>
      <c r="K167" s="212"/>
      <c r="L167" s="206"/>
      <c r="M167" s="247"/>
      <c r="N167" s="206"/>
      <c r="O167" s="209"/>
      <c r="P167" s="206"/>
      <c r="Q167" s="245"/>
      <c r="R167" s="206"/>
      <c r="S167" s="245"/>
      <c r="T167" s="206"/>
      <c r="U167" s="245"/>
      <c r="V167" s="250"/>
      <c r="W167" s="209"/>
      <c r="X167" s="206"/>
      <c r="Y167" s="224"/>
    </row>
    <row r="168" spans="2:25" x14ac:dyDescent="0.3">
      <c r="B168" s="202"/>
      <c r="C168" s="245"/>
      <c r="D168" s="202"/>
      <c r="E168" s="245"/>
      <c r="F168" s="202"/>
      <c r="G168" s="213"/>
      <c r="H168" s="206"/>
      <c r="I168" s="213"/>
      <c r="J168" s="206"/>
      <c r="K168" s="212"/>
      <c r="L168" s="206"/>
      <c r="M168" s="247"/>
      <c r="N168" s="206"/>
      <c r="O168" s="209"/>
      <c r="P168" s="206"/>
      <c r="Q168" s="245"/>
      <c r="R168" s="206"/>
      <c r="S168" s="245"/>
      <c r="T168" s="206"/>
      <c r="U168" s="245"/>
      <c r="V168" s="250"/>
      <c r="W168" s="209"/>
      <c r="X168" s="206"/>
      <c r="Y168" s="224"/>
    </row>
    <row r="169" spans="2:25" x14ac:dyDescent="0.3">
      <c r="B169" s="202"/>
      <c r="C169" s="245"/>
      <c r="D169" s="202"/>
      <c r="E169" s="245"/>
      <c r="F169" s="202"/>
      <c r="G169" s="213"/>
      <c r="H169" s="206"/>
      <c r="I169" s="213"/>
      <c r="J169" s="206"/>
      <c r="K169" s="212"/>
      <c r="L169" s="206"/>
      <c r="M169" s="247"/>
      <c r="N169" s="206"/>
      <c r="O169" s="209"/>
      <c r="P169" s="206"/>
      <c r="Q169" s="245"/>
      <c r="R169" s="206"/>
      <c r="S169" s="245"/>
      <c r="T169" s="206"/>
      <c r="U169" s="245"/>
      <c r="V169" s="202"/>
      <c r="W169" s="209"/>
      <c r="X169" s="206"/>
      <c r="Y169" s="224"/>
    </row>
    <row r="170" spans="2:25" x14ac:dyDescent="0.3">
      <c r="B170" s="202"/>
      <c r="C170" s="245"/>
      <c r="D170" s="202"/>
      <c r="E170" s="245"/>
      <c r="F170" s="202"/>
      <c r="G170" s="213"/>
      <c r="H170" s="206"/>
      <c r="I170" s="213"/>
      <c r="J170" s="206"/>
      <c r="K170" s="212"/>
      <c r="L170" s="206"/>
      <c r="M170" s="247"/>
      <c r="N170" s="206"/>
      <c r="O170" s="209"/>
      <c r="P170" s="206"/>
      <c r="Q170" s="245"/>
      <c r="R170" s="206"/>
      <c r="S170" s="245"/>
      <c r="T170" s="206"/>
      <c r="U170" s="245"/>
      <c r="V170" s="202"/>
      <c r="W170" s="209"/>
      <c r="X170" s="206"/>
      <c r="Y170" s="224"/>
    </row>
    <row r="171" spans="2:25" x14ac:dyDescent="0.3">
      <c r="B171" s="202"/>
      <c r="C171" s="245"/>
      <c r="D171" s="202"/>
      <c r="E171" s="245"/>
      <c r="F171" s="202"/>
      <c r="G171" s="213"/>
      <c r="H171" s="206"/>
      <c r="I171" s="213"/>
      <c r="J171" s="206"/>
      <c r="K171" s="212"/>
      <c r="L171" s="206"/>
      <c r="M171" s="247"/>
      <c r="N171" s="206"/>
      <c r="O171" s="209"/>
      <c r="P171" s="206"/>
      <c r="Q171" s="245"/>
      <c r="R171" s="206"/>
      <c r="S171" s="245"/>
      <c r="T171" s="206"/>
      <c r="U171" s="245"/>
      <c r="V171" s="202"/>
      <c r="W171" s="209"/>
      <c r="X171" s="206"/>
      <c r="Y171" s="224"/>
    </row>
    <row r="172" spans="2:25" x14ac:dyDescent="0.3">
      <c r="B172" s="202"/>
      <c r="C172" s="245"/>
      <c r="D172" s="202"/>
      <c r="E172" s="245"/>
      <c r="F172" s="202"/>
      <c r="G172" s="213"/>
      <c r="H172" s="206"/>
      <c r="I172" s="213"/>
      <c r="J172" s="206"/>
      <c r="K172" s="212"/>
      <c r="L172" s="206"/>
      <c r="M172" s="247"/>
      <c r="N172" s="206"/>
      <c r="O172" s="209"/>
      <c r="P172" s="206"/>
      <c r="Q172" s="245"/>
      <c r="R172" s="206"/>
      <c r="S172" s="245"/>
      <c r="T172" s="206"/>
      <c r="U172" s="245"/>
      <c r="V172" s="202"/>
      <c r="W172" s="209"/>
      <c r="X172" s="206"/>
      <c r="Y172" s="224"/>
    </row>
    <row r="173" spans="2:25" x14ac:dyDescent="0.3">
      <c r="B173" s="202"/>
      <c r="C173" s="245"/>
      <c r="D173" s="202"/>
      <c r="E173" s="245"/>
      <c r="F173" s="202"/>
      <c r="G173" s="213"/>
      <c r="H173" s="228"/>
      <c r="I173" s="213"/>
      <c r="J173" s="228"/>
      <c r="K173" s="212"/>
      <c r="L173" s="228"/>
      <c r="M173" s="247"/>
      <c r="N173" s="206"/>
      <c r="O173" s="209"/>
      <c r="P173" s="206"/>
      <c r="Q173" s="245"/>
      <c r="R173" s="206"/>
      <c r="S173" s="245"/>
      <c r="T173" s="206"/>
      <c r="U173" s="245"/>
      <c r="V173" s="202"/>
      <c r="W173" s="209"/>
      <c r="X173" s="206"/>
      <c r="Y173" s="224"/>
    </row>
    <row r="174" spans="2:25" ht="17.25" thickBot="1" x14ac:dyDescent="0.35">
      <c r="B174" s="202"/>
      <c r="C174" s="245"/>
      <c r="D174" s="202"/>
      <c r="E174" s="245"/>
      <c r="F174" s="202"/>
      <c r="G174" s="213"/>
      <c r="H174" s="206"/>
      <c r="I174" s="213"/>
      <c r="J174" s="206"/>
      <c r="K174" s="212"/>
      <c r="L174" s="206"/>
      <c r="M174" s="247"/>
      <c r="N174" s="206"/>
      <c r="O174" s="209"/>
      <c r="P174" s="206"/>
      <c r="Q174" s="245"/>
      <c r="R174" s="206"/>
      <c r="S174" s="245"/>
      <c r="T174" s="206"/>
      <c r="U174" s="245"/>
      <c r="V174" s="202"/>
      <c r="W174" s="209"/>
      <c r="X174" s="206"/>
      <c r="Y174" s="224"/>
    </row>
    <row r="175" spans="2:25" ht="18" thickTop="1" thickBot="1" x14ac:dyDescent="0.35">
      <c r="B175" s="609" t="s">
        <v>331</v>
      </c>
      <c r="C175" s="610"/>
      <c r="D175" s="611" t="s">
        <v>252</v>
      </c>
      <c r="E175" s="612"/>
      <c r="F175" s="611" t="s">
        <v>253</v>
      </c>
      <c r="G175" s="612"/>
      <c r="H175" s="613" t="s">
        <v>254</v>
      </c>
      <c r="I175" s="614"/>
      <c r="J175" s="611" t="s">
        <v>236</v>
      </c>
      <c r="K175" s="612"/>
      <c r="L175" s="611" t="s">
        <v>237</v>
      </c>
      <c r="M175" s="612"/>
      <c r="N175" s="609" t="s">
        <v>330</v>
      </c>
      <c r="O175" s="610"/>
    </row>
    <row r="176" spans="2:25" ht="17.25" thickTop="1" x14ac:dyDescent="0.3">
      <c r="B176" s="206" t="s">
        <v>209</v>
      </c>
      <c r="C176" s="210">
        <v>48790.6</v>
      </c>
      <c r="D176" s="206" t="s">
        <v>209</v>
      </c>
      <c r="E176" s="210">
        <v>48389.3</v>
      </c>
      <c r="F176" s="206" t="s">
        <v>209</v>
      </c>
      <c r="G176" s="211">
        <v>30598.7</v>
      </c>
      <c r="H176" s="206" t="s">
        <v>209</v>
      </c>
      <c r="I176" s="211">
        <v>9495.9</v>
      </c>
      <c r="J176" s="206" t="s">
        <v>209</v>
      </c>
      <c r="K176" s="212">
        <v>104.99</v>
      </c>
      <c r="L176" s="206" t="s">
        <v>209</v>
      </c>
      <c r="M176" s="212">
        <v>120.1</v>
      </c>
      <c r="N176" s="206" t="s">
        <v>166</v>
      </c>
      <c r="O176" s="253">
        <v>346459569</v>
      </c>
    </row>
    <row r="177" spans="2:15" x14ac:dyDescent="0.3">
      <c r="B177" s="206" t="s">
        <v>166</v>
      </c>
      <c r="C177" s="210">
        <v>77258.899999999994</v>
      </c>
      <c r="D177" s="206" t="s">
        <v>166</v>
      </c>
      <c r="E177" s="210">
        <v>78260.7</v>
      </c>
      <c r="F177" s="206" t="s">
        <v>166</v>
      </c>
      <c r="G177" s="211">
        <v>28317.8</v>
      </c>
      <c r="H177" s="206" t="s">
        <v>166</v>
      </c>
      <c r="I177" s="211">
        <v>12766.6</v>
      </c>
      <c r="J177" s="206" t="s">
        <v>166</v>
      </c>
      <c r="K177" s="212">
        <v>107.89</v>
      </c>
      <c r="L177" s="206" t="s">
        <v>166</v>
      </c>
      <c r="M177" s="212">
        <v>119.23</v>
      </c>
      <c r="N177" s="206" t="s">
        <v>167</v>
      </c>
      <c r="O177" s="222">
        <v>363592748</v>
      </c>
    </row>
    <row r="178" spans="2:15" x14ac:dyDescent="0.3">
      <c r="B178" s="206" t="s">
        <v>167</v>
      </c>
      <c r="C178" s="210">
        <v>83029.600000000006</v>
      </c>
      <c r="D178" s="206" t="s">
        <v>167</v>
      </c>
      <c r="E178" s="210">
        <v>86349.4</v>
      </c>
      <c r="F178" s="206" t="s">
        <v>167</v>
      </c>
      <c r="G178" s="211">
        <v>27998.5</v>
      </c>
      <c r="H178" s="206" t="s">
        <v>167</v>
      </c>
      <c r="I178" s="211">
        <v>9273.6</v>
      </c>
      <c r="J178" s="206" t="s">
        <v>167</v>
      </c>
      <c r="K178" s="212">
        <v>110.02</v>
      </c>
      <c r="L178" s="206" t="s">
        <v>167</v>
      </c>
      <c r="M178" s="212">
        <v>121.42</v>
      </c>
      <c r="N178" s="206" t="s">
        <v>168</v>
      </c>
      <c r="O178" s="222">
        <v>367961865</v>
      </c>
    </row>
    <row r="179" spans="2:15" x14ac:dyDescent="0.3">
      <c r="B179" s="206" t="s">
        <v>168</v>
      </c>
      <c r="C179" s="210">
        <v>105118.6</v>
      </c>
      <c r="D179" s="206" t="s">
        <v>168</v>
      </c>
      <c r="E179" s="210">
        <v>102784.5</v>
      </c>
      <c r="F179" s="206" t="s">
        <v>168</v>
      </c>
      <c r="G179" s="211">
        <v>23687.1</v>
      </c>
      <c r="H179" s="206" t="s">
        <v>168</v>
      </c>
      <c r="I179" s="211">
        <v>4104.1000000000004</v>
      </c>
      <c r="J179" s="206" t="s">
        <v>168</v>
      </c>
      <c r="K179" s="212">
        <v>100</v>
      </c>
      <c r="L179" s="206" t="s">
        <v>168</v>
      </c>
      <c r="M179" s="212">
        <v>100</v>
      </c>
      <c r="N179" s="206" t="s">
        <v>169</v>
      </c>
      <c r="O179" s="222">
        <v>371101605</v>
      </c>
    </row>
    <row r="180" spans="2:15" x14ac:dyDescent="0.3">
      <c r="B180" s="206" t="s">
        <v>169</v>
      </c>
      <c r="C180" s="210">
        <v>97923.7</v>
      </c>
      <c r="D180" s="206" t="s">
        <v>169</v>
      </c>
      <c r="E180" s="210">
        <v>99811.3</v>
      </c>
      <c r="F180" s="206" t="s">
        <v>169</v>
      </c>
      <c r="G180" s="211">
        <v>29889.5</v>
      </c>
      <c r="H180" s="206" t="s">
        <v>169</v>
      </c>
      <c r="I180" s="211">
        <v>12104.3</v>
      </c>
      <c r="J180" s="206" t="s">
        <v>169</v>
      </c>
      <c r="K180" s="212">
        <v>94.57</v>
      </c>
      <c r="L180" s="206" t="s">
        <v>169</v>
      </c>
      <c r="M180" s="212">
        <v>92.78</v>
      </c>
      <c r="N180" s="206" t="s">
        <v>170</v>
      </c>
      <c r="O180" s="222">
        <v>389266683</v>
      </c>
    </row>
    <row r="181" spans="2:15" x14ac:dyDescent="0.3">
      <c r="B181" s="206" t="s">
        <v>170</v>
      </c>
      <c r="C181" s="210">
        <v>75230.899999999994</v>
      </c>
      <c r="D181" s="206" t="s">
        <v>170</v>
      </c>
      <c r="E181" s="210">
        <v>84425.3</v>
      </c>
      <c r="F181" s="206" t="s">
        <v>170</v>
      </c>
      <c r="G181" s="211">
        <v>34069.4</v>
      </c>
      <c r="H181" s="206" t="s">
        <v>170</v>
      </c>
      <c r="I181" s="211">
        <v>17912.900000000001</v>
      </c>
      <c r="J181" s="206" t="s">
        <v>170</v>
      </c>
      <c r="K181" s="212">
        <v>108.35</v>
      </c>
      <c r="L181" s="206" t="s">
        <v>170</v>
      </c>
      <c r="M181" s="212">
        <v>110.48</v>
      </c>
      <c r="N181" s="206" t="s">
        <v>171</v>
      </c>
      <c r="O181" s="222">
        <v>403694264</v>
      </c>
    </row>
    <row r="182" spans="2:15" x14ac:dyDescent="0.3">
      <c r="B182" s="206" t="s">
        <v>171</v>
      </c>
      <c r="C182" s="210">
        <v>77466.5</v>
      </c>
      <c r="D182" s="206" t="s">
        <v>171</v>
      </c>
      <c r="E182" s="210">
        <v>76934.399999999994</v>
      </c>
      <c r="F182" s="206" t="s">
        <v>171</v>
      </c>
      <c r="G182" s="211">
        <v>38220.400000000001</v>
      </c>
      <c r="H182" s="206" t="s">
        <v>171</v>
      </c>
      <c r="I182" s="211">
        <v>12182.6</v>
      </c>
      <c r="J182" s="206" t="s">
        <v>171</v>
      </c>
      <c r="K182" s="212">
        <v>119.75</v>
      </c>
      <c r="L182" s="206" t="s">
        <v>171</v>
      </c>
      <c r="M182" s="212">
        <v>123.73</v>
      </c>
      <c r="N182" s="206" t="s">
        <v>255</v>
      </c>
      <c r="O182" s="222">
        <v>408816146</v>
      </c>
    </row>
    <row r="183" spans="2:15" x14ac:dyDescent="0.3">
      <c r="B183" s="225" t="s">
        <v>239</v>
      </c>
      <c r="C183" s="251">
        <f>SUM(C184:C195)</f>
        <v>59971.199999999997</v>
      </c>
      <c r="D183" s="225" t="s">
        <v>239</v>
      </c>
      <c r="E183" s="251">
        <f>SUM(E184:E194)</f>
        <v>55242.899999999994</v>
      </c>
      <c r="F183" s="225" t="s">
        <v>239</v>
      </c>
      <c r="G183" s="244">
        <f>SUM(G184:G194)</f>
        <v>31369.899999999998</v>
      </c>
      <c r="H183" s="225" t="s">
        <v>239</v>
      </c>
      <c r="I183" s="244">
        <f>SUM(I184:I194)</f>
        <v>7166.4</v>
      </c>
      <c r="J183" s="225" t="s">
        <v>239</v>
      </c>
      <c r="K183" s="252">
        <f>AVERAGE(K184:K194)</f>
        <v>107.17727272727271</v>
      </c>
      <c r="L183" s="225" t="s">
        <v>239</v>
      </c>
      <c r="M183" s="252">
        <f>AVERAGE(M184:M194)</f>
        <v>115.52636363636363</v>
      </c>
      <c r="N183" s="206">
        <v>43831</v>
      </c>
      <c r="O183" s="321">
        <v>409652586</v>
      </c>
    </row>
    <row r="184" spans="2:15" x14ac:dyDescent="0.3">
      <c r="B184" s="206">
        <v>43466</v>
      </c>
      <c r="C184" s="210">
        <v>3296.4</v>
      </c>
      <c r="D184" s="206">
        <v>43466</v>
      </c>
      <c r="E184" s="210">
        <v>2739.3</v>
      </c>
      <c r="F184" s="206">
        <v>43466</v>
      </c>
      <c r="G184" s="211">
        <v>3153.5</v>
      </c>
      <c r="H184" s="206">
        <v>43466</v>
      </c>
      <c r="I184" s="211">
        <v>1586.9</v>
      </c>
      <c r="J184" s="206">
        <v>43466</v>
      </c>
      <c r="K184" s="212">
        <v>109.34</v>
      </c>
      <c r="L184" s="206">
        <v>43466</v>
      </c>
      <c r="M184" s="212">
        <v>125.19</v>
      </c>
      <c r="N184" s="206">
        <v>43862</v>
      </c>
      <c r="O184" s="222">
        <v>409171436</v>
      </c>
    </row>
    <row r="185" spans="2:15" x14ac:dyDescent="0.3">
      <c r="B185" s="206">
        <v>43497</v>
      </c>
      <c r="C185" s="210">
        <v>3850.3</v>
      </c>
      <c r="D185" s="206">
        <v>43497</v>
      </c>
      <c r="E185" s="210">
        <v>3071.4</v>
      </c>
      <c r="F185" s="206">
        <v>43497</v>
      </c>
      <c r="G185" s="211">
        <v>1507.7</v>
      </c>
      <c r="H185" s="206">
        <v>43497</v>
      </c>
      <c r="I185" s="211">
        <v>-991.6</v>
      </c>
      <c r="J185" s="206">
        <v>43497</v>
      </c>
      <c r="K185" s="212">
        <v>94.02</v>
      </c>
      <c r="L185" s="206">
        <v>43497</v>
      </c>
      <c r="M185" s="212">
        <v>101.77</v>
      </c>
      <c r="N185" s="206">
        <v>43891</v>
      </c>
      <c r="O185" s="222">
        <v>400214398</v>
      </c>
    </row>
    <row r="186" spans="2:15" x14ac:dyDescent="0.3">
      <c r="B186" s="206">
        <v>43525</v>
      </c>
      <c r="C186" s="210">
        <v>5039.6000000000004</v>
      </c>
      <c r="D186" s="206">
        <v>43525</v>
      </c>
      <c r="E186" s="210">
        <v>6295.4</v>
      </c>
      <c r="F186" s="206">
        <v>43525</v>
      </c>
      <c r="G186" s="211">
        <v>4608</v>
      </c>
      <c r="H186" s="206">
        <v>43525</v>
      </c>
      <c r="I186" s="211">
        <v>970.5</v>
      </c>
      <c r="J186" s="206">
        <v>43525</v>
      </c>
      <c r="K186" s="212">
        <v>111.1</v>
      </c>
      <c r="L186" s="206">
        <v>43525</v>
      </c>
      <c r="M186" s="212">
        <v>115.34</v>
      </c>
      <c r="N186" s="206"/>
      <c r="O186" s="222"/>
    </row>
    <row r="187" spans="2:15" x14ac:dyDescent="0.3">
      <c r="B187" s="206">
        <v>43556</v>
      </c>
      <c r="C187" s="210">
        <v>-393.2</v>
      </c>
      <c r="D187" s="206">
        <v>43556</v>
      </c>
      <c r="E187" s="210">
        <v>674.7</v>
      </c>
      <c r="F187" s="206">
        <v>43556</v>
      </c>
      <c r="G187" s="211">
        <v>3773</v>
      </c>
      <c r="H187" s="206">
        <v>43556</v>
      </c>
      <c r="I187" s="211">
        <v>167.8</v>
      </c>
      <c r="J187" s="206">
        <v>43556</v>
      </c>
      <c r="K187" s="212">
        <v>113.49</v>
      </c>
      <c r="L187" s="206">
        <v>43556</v>
      </c>
      <c r="M187" s="212">
        <v>123.97</v>
      </c>
      <c r="N187" s="206"/>
      <c r="O187" s="222"/>
    </row>
    <row r="188" spans="2:15" x14ac:dyDescent="0.3">
      <c r="B188" s="206">
        <v>43586</v>
      </c>
      <c r="C188" s="210">
        <v>5175.5</v>
      </c>
      <c r="D188" s="206">
        <v>43586</v>
      </c>
      <c r="E188" s="210">
        <v>4911.8999999999996</v>
      </c>
      <c r="F188" s="206">
        <v>43586</v>
      </c>
      <c r="G188" s="211">
        <v>3761.3</v>
      </c>
      <c r="H188" s="206">
        <v>43586</v>
      </c>
      <c r="I188" s="211">
        <v>1142.8</v>
      </c>
      <c r="J188" s="206">
        <v>43586</v>
      </c>
      <c r="K188" s="212">
        <v>109.77</v>
      </c>
      <c r="L188" s="206">
        <v>43586</v>
      </c>
      <c r="M188" s="212">
        <v>120.32</v>
      </c>
      <c r="N188" s="206"/>
      <c r="O188" s="222"/>
    </row>
    <row r="189" spans="2:15" x14ac:dyDescent="0.3">
      <c r="B189" s="206">
        <v>43617</v>
      </c>
      <c r="C189" s="210">
        <v>5665.3</v>
      </c>
      <c r="D189" s="206">
        <v>43617</v>
      </c>
      <c r="E189" s="210">
        <v>5935.4</v>
      </c>
      <c r="F189" s="206">
        <v>43617</v>
      </c>
      <c r="G189" s="211">
        <v>2133.3000000000002</v>
      </c>
      <c r="H189" s="206">
        <v>43617</v>
      </c>
      <c r="I189" s="211">
        <v>1588.2</v>
      </c>
      <c r="J189" s="206">
        <v>43617</v>
      </c>
      <c r="K189" s="212">
        <v>103.54</v>
      </c>
      <c r="L189" s="206">
        <v>43617</v>
      </c>
      <c r="M189" s="212">
        <v>111.33</v>
      </c>
      <c r="N189" s="206"/>
      <c r="O189" s="222"/>
    </row>
    <row r="190" spans="2:15" x14ac:dyDescent="0.3">
      <c r="B190" s="206">
        <v>43647</v>
      </c>
      <c r="C190" s="210">
        <v>6584.6</v>
      </c>
      <c r="D190" s="206">
        <v>43647</v>
      </c>
      <c r="E190" s="210">
        <v>5792.5</v>
      </c>
      <c r="F190" s="206">
        <v>43647</v>
      </c>
      <c r="G190" s="211">
        <v>2102.6999999999998</v>
      </c>
      <c r="H190" s="206">
        <v>43647</v>
      </c>
      <c r="I190" s="211">
        <v>698.6</v>
      </c>
      <c r="J190" s="206">
        <v>43647</v>
      </c>
      <c r="K190" s="212">
        <v>110.06</v>
      </c>
      <c r="L190" s="206">
        <v>43647</v>
      </c>
      <c r="M190" s="212">
        <v>120.56</v>
      </c>
      <c r="N190" s="206"/>
      <c r="O190" s="222"/>
    </row>
    <row r="191" spans="2:15" x14ac:dyDescent="0.3">
      <c r="B191" s="206">
        <v>43678</v>
      </c>
      <c r="C191" s="210">
        <v>4860.7</v>
      </c>
      <c r="D191" s="206">
        <v>43678</v>
      </c>
      <c r="E191" s="210">
        <v>4167.1000000000004</v>
      </c>
      <c r="F191" s="206">
        <v>43678</v>
      </c>
      <c r="G191" s="211">
        <v>1672.1</v>
      </c>
      <c r="H191" s="206">
        <v>43678</v>
      </c>
      <c r="I191" s="211">
        <v>601.20000000000005</v>
      </c>
      <c r="J191" s="206">
        <v>43678</v>
      </c>
      <c r="K191" s="212">
        <v>104.32</v>
      </c>
      <c r="L191" s="206">
        <v>43678</v>
      </c>
      <c r="M191" s="212">
        <v>116.99</v>
      </c>
      <c r="N191" s="206"/>
      <c r="O191" s="222"/>
    </row>
    <row r="192" spans="2:15" x14ac:dyDescent="0.3">
      <c r="B192" s="206">
        <v>43709</v>
      </c>
      <c r="C192" s="210">
        <v>7759.1</v>
      </c>
      <c r="D192" s="206">
        <v>43709</v>
      </c>
      <c r="E192" s="210">
        <v>6071.9</v>
      </c>
      <c r="F192" s="206">
        <v>43709</v>
      </c>
      <c r="G192" s="211">
        <v>2272.1</v>
      </c>
      <c r="H192" s="206">
        <v>43709</v>
      </c>
      <c r="I192" s="211">
        <v>57.9</v>
      </c>
      <c r="J192" s="206">
        <v>43709</v>
      </c>
      <c r="K192" s="212">
        <v>105.8</v>
      </c>
      <c r="L192" s="206">
        <v>43709</v>
      </c>
      <c r="M192" s="212">
        <v>107.54</v>
      </c>
      <c r="N192" s="206"/>
      <c r="O192" s="222"/>
    </row>
    <row r="193" spans="2:15" x14ac:dyDescent="0.3">
      <c r="B193" s="206">
        <v>43739</v>
      </c>
      <c r="C193" s="210">
        <v>7827.2</v>
      </c>
      <c r="D193" s="206">
        <v>43739</v>
      </c>
      <c r="E193" s="210">
        <v>10242.299999999999</v>
      </c>
      <c r="F193" s="206">
        <v>43739</v>
      </c>
      <c r="G193" s="211">
        <v>2239</v>
      </c>
      <c r="H193" s="206">
        <v>43739</v>
      </c>
      <c r="I193" s="211">
        <v>1200.0999999999999</v>
      </c>
      <c r="J193" s="206">
        <v>43739</v>
      </c>
      <c r="K193" s="212">
        <v>110.89</v>
      </c>
      <c r="L193" s="206">
        <v>43739</v>
      </c>
      <c r="M193" s="212">
        <v>115.67</v>
      </c>
      <c r="N193" s="206"/>
      <c r="O193" s="222"/>
    </row>
    <row r="194" spans="2:15" x14ac:dyDescent="0.3">
      <c r="B194" s="206">
        <v>43770</v>
      </c>
      <c r="C194" s="210">
        <v>5974.8</v>
      </c>
      <c r="D194" s="206">
        <v>43770</v>
      </c>
      <c r="E194" s="210">
        <v>5341</v>
      </c>
      <c r="F194" s="206">
        <v>43770</v>
      </c>
      <c r="G194" s="211">
        <v>4147.2</v>
      </c>
      <c r="H194" s="206">
        <v>43770</v>
      </c>
      <c r="I194" s="211">
        <v>144</v>
      </c>
      <c r="J194" s="206">
        <v>43770</v>
      </c>
      <c r="K194" s="212">
        <v>106.62</v>
      </c>
      <c r="L194" s="206">
        <v>43770</v>
      </c>
      <c r="M194" s="212">
        <v>112.11</v>
      </c>
      <c r="N194" s="206"/>
      <c r="O194" s="222"/>
    </row>
    <row r="195" spans="2:15" s="53" customFormat="1" x14ac:dyDescent="0.3">
      <c r="B195" s="206">
        <v>43800</v>
      </c>
      <c r="C195" s="210">
        <v>4330.8999999999996</v>
      </c>
      <c r="D195" s="206"/>
      <c r="E195" s="210"/>
      <c r="F195" s="206"/>
      <c r="G195" s="211"/>
      <c r="H195" s="206"/>
      <c r="I195" s="211"/>
      <c r="J195" s="206"/>
      <c r="K195" s="212"/>
      <c r="L195" s="206"/>
      <c r="M195" s="212"/>
      <c r="N195" s="206"/>
      <c r="O195" s="222"/>
    </row>
    <row r="196" spans="2:15" s="53" customFormat="1" x14ac:dyDescent="0.3">
      <c r="B196" s="206">
        <v>43831</v>
      </c>
      <c r="C196" s="210">
        <v>1006.5</v>
      </c>
      <c r="D196" s="206"/>
      <c r="E196" s="210"/>
      <c r="F196" s="206"/>
      <c r="G196" s="211"/>
      <c r="H196" s="206"/>
      <c r="I196" s="211"/>
      <c r="J196" s="206"/>
      <c r="K196" s="212"/>
      <c r="L196" s="206"/>
      <c r="M196" s="212"/>
      <c r="N196" s="206"/>
      <c r="O196" s="222"/>
    </row>
    <row r="197" spans="2:15" s="53" customFormat="1" x14ac:dyDescent="0.3">
      <c r="B197" s="206">
        <v>43862</v>
      </c>
      <c r="C197" s="210">
        <v>6409.2</v>
      </c>
      <c r="D197" s="206"/>
      <c r="E197" s="210"/>
      <c r="F197" s="206"/>
      <c r="G197" s="211"/>
      <c r="H197" s="206"/>
      <c r="I197" s="211"/>
      <c r="J197" s="206"/>
      <c r="K197" s="212"/>
      <c r="L197" s="206"/>
      <c r="M197" s="212"/>
      <c r="N197" s="206"/>
      <c r="O197" s="222"/>
    </row>
    <row r="198" spans="2:15" x14ac:dyDescent="0.3">
      <c r="B198" s="202"/>
      <c r="C198" s="210"/>
      <c r="D198" s="202"/>
      <c r="E198" s="210"/>
      <c r="F198" s="202"/>
      <c r="G198" s="211"/>
      <c r="H198" s="206"/>
      <c r="I198" s="212"/>
      <c r="J198" s="206"/>
      <c r="K198" s="212"/>
      <c r="L198" s="206"/>
      <c r="M198" s="212"/>
      <c r="N198" s="206"/>
      <c r="O198" s="222"/>
    </row>
    <row r="199" spans="2:15" x14ac:dyDescent="0.3">
      <c r="B199" s="202"/>
      <c r="C199" s="210"/>
      <c r="D199" s="202"/>
      <c r="E199" s="210"/>
      <c r="F199" s="202"/>
      <c r="G199" s="211"/>
      <c r="H199" s="228"/>
      <c r="I199" s="229"/>
      <c r="J199" s="228"/>
      <c r="K199" s="229"/>
      <c r="L199" s="228"/>
      <c r="M199" s="229"/>
      <c r="N199" s="206"/>
      <c r="O199" s="254"/>
    </row>
    <row r="200" spans="2:15" x14ac:dyDescent="0.3">
      <c r="B200" s="202"/>
      <c r="C200" s="210"/>
      <c r="D200" s="202"/>
      <c r="E200" s="210"/>
      <c r="F200" s="202"/>
      <c r="G200" s="211"/>
      <c r="H200" s="206"/>
      <c r="I200" s="229"/>
      <c r="J200" s="206"/>
      <c r="K200" s="229"/>
      <c r="L200" s="206"/>
      <c r="M200" s="229"/>
      <c r="N200" s="206"/>
      <c r="O200" s="254"/>
    </row>
    <row r="201" spans="2:15" x14ac:dyDescent="0.3">
      <c r="B201" s="202"/>
      <c r="C201" s="210"/>
      <c r="D201" s="202"/>
      <c r="E201" s="210"/>
      <c r="F201" s="202"/>
      <c r="G201" s="211"/>
      <c r="H201" s="206"/>
      <c r="I201" s="229"/>
      <c r="J201" s="206"/>
      <c r="K201" s="229"/>
      <c r="L201" s="206"/>
      <c r="M201" s="229"/>
      <c r="N201" s="206"/>
      <c r="O201" s="254"/>
    </row>
    <row r="202" spans="2:15" x14ac:dyDescent="0.3">
      <c r="B202" s="202"/>
      <c r="C202" s="210"/>
      <c r="D202" s="202"/>
      <c r="E202" s="210"/>
      <c r="F202" s="202"/>
      <c r="G202" s="211"/>
      <c r="H202" s="206"/>
      <c r="I202" s="229"/>
      <c r="J202" s="206"/>
      <c r="K202" s="229"/>
      <c r="L202" s="206"/>
      <c r="M202" s="229"/>
      <c r="N202" s="206"/>
      <c r="O202" s="254"/>
    </row>
    <row r="203" spans="2:15" x14ac:dyDescent="0.3">
      <c r="B203" s="202"/>
      <c r="C203" s="210"/>
      <c r="D203" s="202"/>
      <c r="E203" s="210"/>
      <c r="F203" s="202"/>
      <c r="G203" s="211"/>
      <c r="H203" s="206"/>
      <c r="I203" s="229"/>
      <c r="J203" s="206"/>
      <c r="K203" s="229"/>
      <c r="L203" s="206"/>
      <c r="M203" s="229"/>
      <c r="N203" s="206"/>
      <c r="O203" s="254"/>
    </row>
    <row r="204" spans="2:15" x14ac:dyDescent="0.3">
      <c r="B204" s="202"/>
      <c r="C204" s="210"/>
      <c r="D204" s="202"/>
      <c r="E204" s="210"/>
      <c r="F204" s="202"/>
      <c r="G204" s="211"/>
      <c r="H204" s="206"/>
      <c r="I204" s="229"/>
      <c r="J204" s="206"/>
      <c r="K204" s="229"/>
      <c r="L204" s="206"/>
      <c r="M204" s="229"/>
      <c r="N204" s="206"/>
      <c r="O204" s="254"/>
    </row>
    <row r="205" spans="2:15" ht="17.25" thickBot="1" x14ac:dyDescent="0.35">
      <c r="B205" s="223"/>
      <c r="C205" s="230"/>
      <c r="D205" s="223"/>
      <c r="E205" s="230"/>
      <c r="F205" s="223"/>
      <c r="G205" s="231"/>
      <c r="H205" s="223"/>
      <c r="I205" s="232"/>
      <c r="J205" s="223"/>
      <c r="K205" s="232"/>
      <c r="L205" s="223"/>
      <c r="M205" s="232"/>
      <c r="N205" s="223"/>
      <c r="O205" s="241"/>
    </row>
    <row r="206" spans="2:15" ht="17.25" thickTop="1" x14ac:dyDescent="0.3"/>
  </sheetData>
  <mergeCells count="63">
    <mergeCell ref="X142:Y142"/>
    <mergeCell ref="B175:C175"/>
    <mergeCell ref="D175:E175"/>
    <mergeCell ref="F175:G175"/>
    <mergeCell ref="H175:I175"/>
    <mergeCell ref="J175:K175"/>
    <mergeCell ref="L175:M175"/>
    <mergeCell ref="N175:O175"/>
    <mergeCell ref="V142:W142"/>
    <mergeCell ref="P107:Q107"/>
    <mergeCell ref="R107:S107"/>
    <mergeCell ref="T107:U107"/>
    <mergeCell ref="B142:C142"/>
    <mergeCell ref="D142:E142"/>
    <mergeCell ref="F142:G142"/>
    <mergeCell ref="H142:I142"/>
    <mergeCell ref="J142:K142"/>
    <mergeCell ref="L142:M142"/>
    <mergeCell ref="N142:O142"/>
    <mergeCell ref="P142:Q142"/>
    <mergeCell ref="R142:S142"/>
    <mergeCell ref="T142:U142"/>
    <mergeCell ref="L107:M107"/>
    <mergeCell ref="N107:O107"/>
    <mergeCell ref="B107:C107"/>
    <mergeCell ref="P73:Q73"/>
    <mergeCell ref="R73:S73"/>
    <mergeCell ref="T73:U73"/>
    <mergeCell ref="V73:W73"/>
    <mergeCell ref="X73:Y73"/>
    <mergeCell ref="B2:W2"/>
    <mergeCell ref="V4:W4"/>
    <mergeCell ref="T4:U4"/>
    <mergeCell ref="B4:C4"/>
    <mergeCell ref="D4:E4"/>
    <mergeCell ref="F4:G4"/>
    <mergeCell ref="H4:I4"/>
    <mergeCell ref="J4:K4"/>
    <mergeCell ref="L4:M4"/>
    <mergeCell ref="N4:O4"/>
    <mergeCell ref="P4:Q4"/>
    <mergeCell ref="R4:S4"/>
    <mergeCell ref="N3:W3"/>
    <mergeCell ref="L73:M73"/>
    <mergeCell ref="N73:O73"/>
    <mergeCell ref="D3:M3"/>
    <mergeCell ref="B39:C39"/>
    <mergeCell ref="D39:E39"/>
    <mergeCell ref="F39:G39"/>
    <mergeCell ref="B3:C3"/>
    <mergeCell ref="H39:I39"/>
    <mergeCell ref="B73:C73"/>
    <mergeCell ref="D73:E73"/>
    <mergeCell ref="F73:G73"/>
    <mergeCell ref="H73:I73"/>
    <mergeCell ref="J73:K73"/>
    <mergeCell ref="L39:M39"/>
    <mergeCell ref="N39:O39"/>
    <mergeCell ref="D107:E107"/>
    <mergeCell ref="F107:G107"/>
    <mergeCell ref="H107:I107"/>
    <mergeCell ref="J107:K107"/>
    <mergeCell ref="J39:K39"/>
  </mergeCells>
  <phoneticPr fontId="1"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뉴스</vt:lpstr>
      <vt:lpstr>국내</vt:lpstr>
      <vt:lpstr>해외</vt:lpstr>
      <vt:lpstr>해외차트</vt:lpstr>
      <vt:lpstr>선물</vt:lpstr>
      <vt:lpstr>선물차트</vt:lpstr>
      <vt:lpstr>매물</vt:lpstr>
      <vt:lpstr>기간 단위 확인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황지석</dc:creator>
  <cp:lastModifiedBy>지석</cp:lastModifiedBy>
  <dcterms:created xsi:type="dcterms:W3CDTF">2019-11-27T11:16:58Z</dcterms:created>
  <dcterms:modified xsi:type="dcterms:W3CDTF">2020-12-25T11:26:26Z</dcterms:modified>
</cp:coreProperties>
</file>