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00" yWindow="330" windowWidth="27795" windowHeight="12285" activeTab="1"/>
  </bookViews>
  <sheets>
    <sheet name="해외선물" sheetId="1" r:id="rId1"/>
    <sheet name="해선모투" sheetId="2" r:id="rId2"/>
  </sheets>
  <calcPr calcId="145621"/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" i="2"/>
  <c r="J29" i="2" l="1"/>
  <c r="J31" i="2" s="1"/>
  <c r="J29" i="1" l="1"/>
  <c r="J31" i="1" s="1"/>
  <c r="J32" i="1" s="1"/>
</calcChain>
</file>

<file path=xl/sharedStrings.xml><?xml version="1.0" encoding="utf-8"?>
<sst xmlns="http://schemas.openxmlformats.org/spreadsheetml/2006/main" count="81" uniqueCount="42">
  <si>
    <t>날짜</t>
    <phoneticPr fontId="1" type="noConversion"/>
  </si>
  <si>
    <t>종목</t>
    <phoneticPr fontId="1" type="noConversion"/>
  </si>
  <si>
    <t>진입가</t>
    <phoneticPr fontId="1" type="noConversion"/>
  </si>
  <si>
    <t>청산가</t>
    <phoneticPr fontId="1" type="noConversion"/>
  </si>
  <si>
    <t>수수료</t>
    <phoneticPr fontId="1" type="noConversion"/>
  </si>
  <si>
    <t>손익</t>
    <phoneticPr fontId="1" type="noConversion"/>
  </si>
  <si>
    <t>골드</t>
    <phoneticPr fontId="1" type="noConversion"/>
  </si>
  <si>
    <t>S&amp;P</t>
  </si>
  <si>
    <t>S&amp;P</t>
    <phoneticPr fontId="1" type="noConversion"/>
  </si>
  <si>
    <t>나스닥</t>
    <phoneticPr fontId="1" type="noConversion"/>
  </si>
  <si>
    <t>실버</t>
    <phoneticPr fontId="1" type="noConversion"/>
  </si>
  <si>
    <t>오일</t>
    <phoneticPr fontId="1" type="noConversion"/>
  </si>
  <si>
    <t>유로</t>
    <phoneticPr fontId="1" type="noConversion"/>
  </si>
  <si>
    <t>캐나다</t>
    <phoneticPr fontId="1" type="noConversion"/>
  </si>
  <si>
    <t>영국</t>
    <phoneticPr fontId="1" type="noConversion"/>
  </si>
  <si>
    <t>링크</t>
    <phoneticPr fontId="1" type="noConversion"/>
  </si>
  <si>
    <t>진입시간</t>
    <phoneticPr fontId="1" type="noConversion"/>
  </si>
  <si>
    <t>청산시간</t>
    <phoneticPr fontId="1" type="noConversion"/>
  </si>
  <si>
    <t>호주</t>
    <phoneticPr fontId="1" type="noConversion"/>
  </si>
  <si>
    <t>주문량</t>
    <phoneticPr fontId="1" type="noConversion"/>
  </si>
  <si>
    <t>틱당 호가</t>
    <phoneticPr fontId="1" type="noConversion"/>
  </si>
  <si>
    <t>1틱 가격</t>
    <phoneticPr fontId="1" type="noConversion"/>
  </si>
  <si>
    <t>총 손익</t>
    <phoneticPr fontId="1" type="noConversion"/>
  </si>
  <si>
    <t>환전 환율</t>
    <phoneticPr fontId="1" type="noConversion"/>
  </si>
  <si>
    <t>환전 시 금액</t>
    <phoneticPr fontId="1" type="noConversion"/>
  </si>
  <si>
    <t>2020.08.13</t>
    <phoneticPr fontId="1" type="noConversion"/>
  </si>
  <si>
    <t>실버</t>
  </si>
  <si>
    <t>환율 변동 프로그래밍하기</t>
    <phoneticPr fontId="1" type="noConversion"/>
  </si>
  <si>
    <t>오일</t>
  </si>
  <si>
    <t>매수</t>
  </si>
  <si>
    <t>매수</t>
    <phoneticPr fontId="1" type="noConversion"/>
  </si>
  <si>
    <t>매도</t>
    <phoneticPr fontId="1" type="noConversion"/>
  </si>
  <si>
    <t>포지션</t>
    <phoneticPr fontId="1" type="noConversion"/>
  </si>
  <si>
    <t>2020.08.13</t>
    <phoneticPr fontId="1" type="noConversion"/>
  </si>
  <si>
    <t>투입 금액</t>
    <phoneticPr fontId="1" type="noConversion"/>
  </si>
  <si>
    <t>최종 금액</t>
    <phoneticPr fontId="1" type="noConversion"/>
  </si>
  <si>
    <t>2020.08.13</t>
    <phoneticPr fontId="1" type="noConversion"/>
  </si>
  <si>
    <t>나스닥</t>
  </si>
  <si>
    <t>2020.08.14</t>
    <phoneticPr fontId="1" type="noConversion"/>
  </si>
  <si>
    <t>골드</t>
  </si>
  <si>
    <t>매도</t>
  </si>
  <si>
    <t>거래하고 진입시점, 청산시점도 표시하기!!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</si>
</sst>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176" formatCode="\$#,##0.00"/>
    <numFmt numFmtId="177" formatCode="&quot;₩&quot;#,##0"/>
    <numFmt numFmtId="178" formatCode="0&quot;개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176" fontId="5" fillId="3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20" fontId="5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6" fontId="5" fillId="3" borderId="3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2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2" fontId="3" fillId="3" borderId="0" xfId="0" applyNumberFormat="1" applyFont="1" applyFill="1">
      <alignment vertical="center"/>
    </xf>
    <xf numFmtId="178" fontId="5" fillId="0" borderId="3" xfId="0" applyNumberFormat="1" applyFont="1" applyFill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</cellXfs>
  <cellStyles count="1">
    <cellStyle name="표준" xfId="0" builtinId="0"/>
  </cellStyles>
  <dxfs count="10"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29</xdr:row>
      <xdr:rowOff>47625</xdr:rowOff>
    </xdr:from>
    <xdr:to>
      <xdr:col>10</xdr:col>
      <xdr:colOff>638175</xdr:colOff>
      <xdr:row>29</xdr:row>
      <xdr:rowOff>152400</xdr:rowOff>
    </xdr:to>
    <xdr:sp macro="" textlink="">
      <xdr:nvSpPr>
        <xdr:cNvPr id="3" name="왼쪽 화살표 2"/>
        <xdr:cNvSpPr/>
      </xdr:nvSpPr>
      <xdr:spPr>
        <a:xfrm>
          <a:off x="10534650" y="5953125"/>
          <a:ext cx="257175" cy="1047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29</xdr:row>
      <xdr:rowOff>47625</xdr:rowOff>
    </xdr:from>
    <xdr:to>
      <xdr:col>10</xdr:col>
      <xdr:colOff>638175</xdr:colOff>
      <xdr:row>29</xdr:row>
      <xdr:rowOff>152400</xdr:rowOff>
    </xdr:to>
    <xdr:sp macro="" textlink="">
      <xdr:nvSpPr>
        <xdr:cNvPr id="2" name="왼쪽 화살표 1"/>
        <xdr:cNvSpPr/>
      </xdr:nvSpPr>
      <xdr:spPr>
        <a:xfrm>
          <a:off x="10534650" y="6172200"/>
          <a:ext cx="257175" cy="104775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P32"/>
  <sheetViews>
    <sheetView workbookViewId="0">
      <selection activeCell="K7" sqref="K7"/>
    </sheetView>
  </sheetViews>
  <sheetFormatPr defaultRowHeight="16.5" x14ac:dyDescent="0.3"/>
  <cols>
    <col min="1" max="1" width="1.625" customWidth="1"/>
    <col min="2" max="11" width="14.625" customWidth="1"/>
    <col min="12" max="12" width="13.125" customWidth="1"/>
  </cols>
  <sheetData>
    <row r="1" spans="2:16" ht="9.9499999999999993" customHeight="1" thickBot="1" x14ac:dyDescent="0.35"/>
    <row r="2" spans="2:16" ht="17.25" thickBot="1" x14ac:dyDescent="0.35">
      <c r="B2" s="3" t="s">
        <v>0</v>
      </c>
      <c r="C2" s="3" t="s">
        <v>1</v>
      </c>
      <c r="D2" s="3" t="s">
        <v>32</v>
      </c>
      <c r="E2" s="3" t="s">
        <v>16</v>
      </c>
      <c r="F2" s="3" t="s">
        <v>17</v>
      </c>
      <c r="G2" s="3" t="s">
        <v>19</v>
      </c>
      <c r="H2" s="3" t="s">
        <v>2</v>
      </c>
      <c r="I2" s="3" t="s">
        <v>3</v>
      </c>
      <c r="J2" s="6" t="s">
        <v>5</v>
      </c>
      <c r="K2" s="3" t="s">
        <v>15</v>
      </c>
      <c r="L2" s="2"/>
      <c r="M2" s="4" t="s">
        <v>1</v>
      </c>
      <c r="N2" s="5" t="s">
        <v>4</v>
      </c>
      <c r="O2" s="5" t="s">
        <v>20</v>
      </c>
      <c r="P2" s="5" t="s">
        <v>21</v>
      </c>
    </row>
    <row r="3" spans="2:16" ht="17.25" thickBot="1" x14ac:dyDescent="0.35">
      <c r="B3" s="16" t="s">
        <v>33</v>
      </c>
      <c r="C3" s="17" t="s">
        <v>7</v>
      </c>
      <c r="D3" s="17" t="s">
        <v>29</v>
      </c>
      <c r="E3" s="18">
        <v>0.51388888888888895</v>
      </c>
      <c r="F3" s="18">
        <v>0.54861111111111105</v>
      </c>
      <c r="G3" s="28">
        <v>1</v>
      </c>
      <c r="H3" s="19">
        <v>3369.75</v>
      </c>
      <c r="I3" s="19">
        <v>3368.5</v>
      </c>
      <c r="J3" s="21">
        <f>IF(D3="매수",IFERROR(VLOOKUP(C3,$M$3:$P$11,4,FALSE)*((I3-H3)/VLOOKUP(C3,$M$3:$P$11,3,FALSE))-G3*VLOOKUP(C3,$M$3:$P$11,2,FALSE),0),-IFERROR(VLOOKUP(C3,$M$3:$P$11,4,FALSE)*((I3-H3)/VLOOKUP(C3,$M$3:$P$11,3,FALSE))+G3*VLOOKUP(C3,$M$3:$P$11,2,FALSE),0))</f>
        <v>-70</v>
      </c>
      <c r="K3" s="20"/>
      <c r="L3" s="1"/>
      <c r="M3" s="4" t="s">
        <v>8</v>
      </c>
      <c r="N3" s="8">
        <v>7.5</v>
      </c>
      <c r="O3" s="7">
        <v>0.25</v>
      </c>
      <c r="P3" s="8">
        <v>12.5</v>
      </c>
    </row>
    <row r="4" spans="2:16" ht="17.25" thickBot="1" x14ac:dyDescent="0.35">
      <c r="B4" s="10" t="s">
        <v>25</v>
      </c>
      <c r="C4" s="11" t="s">
        <v>26</v>
      </c>
      <c r="D4" s="11" t="s">
        <v>29</v>
      </c>
      <c r="E4" s="12">
        <v>0.5625</v>
      </c>
      <c r="F4" s="12">
        <v>0.56597222222222221</v>
      </c>
      <c r="G4" s="29">
        <v>1</v>
      </c>
      <c r="H4" s="15">
        <v>26.024999999999999</v>
      </c>
      <c r="I4" s="15">
        <v>26.074999999999999</v>
      </c>
      <c r="J4" s="13">
        <f t="shared" ref="J4:J26" si="0">IF(D4="매수",IFERROR(VLOOKUP(C4,$M$3:$P$11,4,FALSE)*((I4-H4)/VLOOKUP(C4,$M$3:$P$11,3,FALSE))-G4*VLOOKUP(C4,$M$3:$P$11,2,FALSE),0),-IFERROR(VLOOKUP(C4,$M$3:$P$11,4,FALSE)*((I4-H4)/VLOOKUP(C4,$M$3:$P$11,3,FALSE))+G4*VLOOKUP(C4,$M$3:$P$11,2,FALSE),0))</f>
        <v>242.50000000000355</v>
      </c>
      <c r="K4" s="14"/>
      <c r="M4" s="4" t="s">
        <v>9</v>
      </c>
      <c r="N4" s="8">
        <v>7.5</v>
      </c>
      <c r="O4" s="7">
        <v>0.25</v>
      </c>
      <c r="P4" s="8">
        <v>5</v>
      </c>
    </row>
    <row r="5" spans="2:16" ht="17.25" thickBot="1" x14ac:dyDescent="0.35">
      <c r="B5" s="10" t="s">
        <v>25</v>
      </c>
      <c r="C5" s="11" t="s">
        <v>28</v>
      </c>
      <c r="D5" s="11" t="s">
        <v>29</v>
      </c>
      <c r="E5" s="12">
        <v>0.59722222222222221</v>
      </c>
      <c r="F5" s="12">
        <v>0.64583333333333337</v>
      </c>
      <c r="G5" s="29">
        <v>1</v>
      </c>
      <c r="H5" s="15">
        <v>42.63</v>
      </c>
      <c r="I5" s="15">
        <v>42.53</v>
      </c>
      <c r="J5" s="13">
        <f t="shared" si="0"/>
        <v>-107.50000000000142</v>
      </c>
      <c r="K5" s="14"/>
      <c r="M5" s="4" t="s">
        <v>6</v>
      </c>
      <c r="N5" s="8">
        <v>7.5</v>
      </c>
      <c r="O5" s="7">
        <v>0.1</v>
      </c>
      <c r="P5" s="8">
        <v>10</v>
      </c>
    </row>
    <row r="6" spans="2:16" ht="17.25" thickBot="1" x14ac:dyDescent="0.35">
      <c r="B6" s="10" t="s">
        <v>36</v>
      </c>
      <c r="C6" s="11" t="s">
        <v>37</v>
      </c>
      <c r="D6" s="11" t="s">
        <v>29</v>
      </c>
      <c r="E6" s="12">
        <v>0.5</v>
      </c>
      <c r="F6" s="12">
        <v>0.50347222222222221</v>
      </c>
      <c r="G6" s="29">
        <v>1</v>
      </c>
      <c r="H6" s="15">
        <v>11241</v>
      </c>
      <c r="I6" s="15">
        <v>11243</v>
      </c>
      <c r="J6" s="13">
        <f t="shared" si="0"/>
        <v>32.5</v>
      </c>
      <c r="K6" s="14"/>
      <c r="M6" s="4" t="s">
        <v>10</v>
      </c>
      <c r="N6" s="8">
        <v>7.5</v>
      </c>
      <c r="O6" s="7">
        <v>5.0000000000000001E-3</v>
      </c>
      <c r="P6" s="8">
        <v>25</v>
      </c>
    </row>
    <row r="7" spans="2:16" ht="17.25" thickBot="1" x14ac:dyDescent="0.35">
      <c r="B7" s="10"/>
      <c r="C7" s="11"/>
      <c r="D7" s="11"/>
      <c r="E7" s="12"/>
      <c r="F7" s="12"/>
      <c r="G7" s="29"/>
      <c r="H7" s="15"/>
      <c r="I7" s="15"/>
      <c r="J7" s="13">
        <f t="shared" si="0"/>
        <v>0</v>
      </c>
      <c r="K7" s="14"/>
      <c r="M7" s="4" t="s">
        <v>11</v>
      </c>
      <c r="N7" s="8">
        <v>7.5</v>
      </c>
      <c r="O7" s="7">
        <v>0.01</v>
      </c>
      <c r="P7" s="8">
        <v>10</v>
      </c>
    </row>
    <row r="8" spans="2:16" ht="17.25" thickBot="1" x14ac:dyDescent="0.35">
      <c r="B8" s="10"/>
      <c r="C8" s="11"/>
      <c r="D8" s="11"/>
      <c r="E8" s="12"/>
      <c r="F8" s="12"/>
      <c r="G8" s="29"/>
      <c r="H8" s="15"/>
      <c r="I8" s="15"/>
      <c r="J8" s="13">
        <f t="shared" si="0"/>
        <v>0</v>
      </c>
      <c r="K8" s="14"/>
      <c r="M8" s="4" t="s">
        <v>12</v>
      </c>
      <c r="N8" s="8">
        <v>7.5</v>
      </c>
      <c r="O8" s="7">
        <v>5.0000000000000002E-5</v>
      </c>
      <c r="P8" s="8">
        <v>6.25</v>
      </c>
    </row>
    <row r="9" spans="2:16" ht="17.25" thickBot="1" x14ac:dyDescent="0.35">
      <c r="B9" s="10"/>
      <c r="C9" s="11"/>
      <c r="D9" s="11"/>
      <c r="E9" s="12"/>
      <c r="F9" s="12"/>
      <c r="G9" s="29"/>
      <c r="H9" s="15"/>
      <c r="I9" s="15"/>
      <c r="J9" s="13">
        <f t="shared" si="0"/>
        <v>0</v>
      </c>
      <c r="K9" s="14"/>
      <c r="M9" s="4" t="s">
        <v>18</v>
      </c>
      <c r="N9" s="8">
        <v>7.5</v>
      </c>
      <c r="O9" s="7">
        <v>1E-4</v>
      </c>
      <c r="P9" s="8">
        <v>10</v>
      </c>
    </row>
    <row r="10" spans="2:16" ht="17.25" thickBot="1" x14ac:dyDescent="0.35">
      <c r="B10" s="10"/>
      <c r="C10" s="11"/>
      <c r="D10" s="11"/>
      <c r="E10" s="12"/>
      <c r="F10" s="12"/>
      <c r="G10" s="29"/>
      <c r="H10" s="15"/>
      <c r="I10" s="15"/>
      <c r="J10" s="13">
        <f t="shared" si="0"/>
        <v>0</v>
      </c>
      <c r="K10" s="14"/>
      <c r="M10" s="4" t="s">
        <v>13</v>
      </c>
      <c r="N10" s="8">
        <v>7.5</v>
      </c>
      <c r="O10" s="7">
        <v>5.0000000000000002E-5</v>
      </c>
      <c r="P10" s="8">
        <v>10</v>
      </c>
    </row>
    <row r="11" spans="2:16" ht="17.25" thickBot="1" x14ac:dyDescent="0.35">
      <c r="B11" s="10"/>
      <c r="C11" s="11"/>
      <c r="D11" s="11"/>
      <c r="E11" s="12"/>
      <c r="F11" s="12"/>
      <c r="G11" s="29"/>
      <c r="H11" s="15"/>
      <c r="I11" s="15"/>
      <c r="J11" s="13">
        <f t="shared" si="0"/>
        <v>0</v>
      </c>
      <c r="K11" s="14"/>
      <c r="M11" s="4" t="s">
        <v>14</v>
      </c>
      <c r="N11" s="8">
        <v>7.5</v>
      </c>
      <c r="O11" s="7">
        <v>1E-4</v>
      </c>
      <c r="P11" s="8">
        <v>10</v>
      </c>
    </row>
    <row r="12" spans="2:16" ht="17.25" thickBot="1" x14ac:dyDescent="0.35">
      <c r="B12" s="10"/>
      <c r="C12" s="11"/>
      <c r="D12" s="11"/>
      <c r="E12" s="12"/>
      <c r="F12" s="12"/>
      <c r="G12" s="29"/>
      <c r="H12" s="15"/>
      <c r="I12" s="15"/>
      <c r="J12" s="13">
        <f t="shared" si="0"/>
        <v>0</v>
      </c>
      <c r="K12" s="14"/>
    </row>
    <row r="13" spans="2:16" x14ac:dyDescent="0.3">
      <c r="B13" s="10"/>
      <c r="C13" s="11"/>
      <c r="D13" s="11"/>
      <c r="E13" s="12"/>
      <c r="F13" s="12"/>
      <c r="G13" s="29"/>
      <c r="H13" s="15"/>
      <c r="I13" s="15"/>
      <c r="J13" s="13">
        <f t="shared" si="0"/>
        <v>0</v>
      </c>
      <c r="K13" s="14"/>
      <c r="M13" s="22" t="s">
        <v>30</v>
      </c>
    </row>
    <row r="14" spans="2:16" ht="17.25" thickBot="1" x14ac:dyDescent="0.35">
      <c r="B14" s="10"/>
      <c r="C14" s="11"/>
      <c r="D14" s="11"/>
      <c r="E14" s="12"/>
      <c r="F14" s="12"/>
      <c r="G14" s="29"/>
      <c r="H14" s="15"/>
      <c r="I14" s="15"/>
      <c r="J14" s="13">
        <f t="shared" si="0"/>
        <v>0</v>
      </c>
      <c r="K14" s="14"/>
      <c r="M14" s="23" t="s">
        <v>31</v>
      </c>
    </row>
    <row r="15" spans="2:16" x14ac:dyDescent="0.3">
      <c r="B15" s="10"/>
      <c r="C15" s="11"/>
      <c r="D15" s="11"/>
      <c r="E15" s="12"/>
      <c r="F15" s="12"/>
      <c r="G15" s="29"/>
      <c r="H15" s="15"/>
      <c r="I15" s="15"/>
      <c r="J15" s="13">
        <f t="shared" si="0"/>
        <v>0</v>
      </c>
      <c r="K15" s="14"/>
    </row>
    <row r="16" spans="2:16" x14ac:dyDescent="0.3">
      <c r="B16" s="10"/>
      <c r="C16" s="11"/>
      <c r="D16" s="11"/>
      <c r="E16" s="12"/>
      <c r="F16" s="12"/>
      <c r="G16" s="29"/>
      <c r="H16" s="15"/>
      <c r="I16" s="15"/>
      <c r="J16" s="13">
        <f t="shared" si="0"/>
        <v>0</v>
      </c>
      <c r="K16" s="14"/>
    </row>
    <row r="17" spans="2:12" x14ac:dyDescent="0.3">
      <c r="B17" s="10"/>
      <c r="C17" s="11"/>
      <c r="D17" s="11"/>
      <c r="E17" s="12"/>
      <c r="F17" s="12"/>
      <c r="G17" s="29"/>
      <c r="H17" s="15"/>
      <c r="I17" s="15"/>
      <c r="J17" s="13">
        <f t="shared" si="0"/>
        <v>0</v>
      </c>
      <c r="K17" s="14"/>
    </row>
    <row r="18" spans="2:12" x14ac:dyDescent="0.3">
      <c r="B18" s="10"/>
      <c r="C18" s="11"/>
      <c r="D18" s="11"/>
      <c r="E18" s="12"/>
      <c r="F18" s="12"/>
      <c r="G18" s="29"/>
      <c r="H18" s="15"/>
      <c r="I18" s="15"/>
      <c r="J18" s="13">
        <f t="shared" si="0"/>
        <v>0</v>
      </c>
      <c r="K18" s="14"/>
    </row>
    <row r="19" spans="2:12" x14ac:dyDescent="0.3">
      <c r="B19" s="10"/>
      <c r="C19" s="11"/>
      <c r="D19" s="11"/>
      <c r="E19" s="12"/>
      <c r="F19" s="12"/>
      <c r="G19" s="29"/>
      <c r="H19" s="15"/>
      <c r="I19" s="15"/>
      <c r="J19" s="13">
        <f t="shared" si="0"/>
        <v>0</v>
      </c>
      <c r="K19" s="14"/>
    </row>
    <row r="20" spans="2:12" x14ac:dyDescent="0.3">
      <c r="B20" s="10"/>
      <c r="C20" s="11"/>
      <c r="D20" s="11"/>
      <c r="E20" s="12"/>
      <c r="F20" s="12"/>
      <c r="G20" s="29"/>
      <c r="H20" s="15"/>
      <c r="I20" s="15"/>
      <c r="J20" s="13">
        <f t="shared" si="0"/>
        <v>0</v>
      </c>
      <c r="K20" s="14"/>
    </row>
    <row r="21" spans="2:12" x14ac:dyDescent="0.3">
      <c r="B21" s="10"/>
      <c r="C21" s="11"/>
      <c r="D21" s="11"/>
      <c r="E21" s="12"/>
      <c r="F21" s="12"/>
      <c r="G21" s="29"/>
      <c r="H21" s="15"/>
      <c r="I21" s="15"/>
      <c r="J21" s="13">
        <f t="shared" si="0"/>
        <v>0</v>
      </c>
      <c r="K21" s="14"/>
    </row>
    <row r="22" spans="2:12" x14ac:dyDescent="0.3">
      <c r="B22" s="10"/>
      <c r="C22" s="11"/>
      <c r="D22" s="11"/>
      <c r="E22" s="12"/>
      <c r="F22" s="12"/>
      <c r="G22" s="29"/>
      <c r="H22" s="15"/>
      <c r="I22" s="15"/>
      <c r="J22" s="13">
        <f t="shared" si="0"/>
        <v>0</v>
      </c>
      <c r="K22" s="14"/>
    </row>
    <row r="23" spans="2:12" x14ac:dyDescent="0.3">
      <c r="B23" s="10"/>
      <c r="C23" s="11"/>
      <c r="D23" s="11"/>
      <c r="E23" s="12"/>
      <c r="F23" s="12"/>
      <c r="G23" s="29"/>
      <c r="H23" s="15"/>
      <c r="I23" s="15"/>
      <c r="J23" s="13">
        <f t="shared" si="0"/>
        <v>0</v>
      </c>
      <c r="K23" s="14"/>
    </row>
    <row r="24" spans="2:12" x14ac:dyDescent="0.3">
      <c r="B24" s="10"/>
      <c r="C24" s="11"/>
      <c r="D24" s="11"/>
      <c r="E24" s="12"/>
      <c r="F24" s="12"/>
      <c r="G24" s="29"/>
      <c r="H24" s="15"/>
      <c r="I24" s="15"/>
      <c r="J24" s="13">
        <f t="shared" si="0"/>
        <v>0</v>
      </c>
      <c r="K24" s="14"/>
    </row>
    <row r="25" spans="2:12" x14ac:dyDescent="0.3">
      <c r="B25" s="10"/>
      <c r="C25" s="11"/>
      <c r="D25" s="11"/>
      <c r="E25" s="12"/>
      <c r="F25" s="12"/>
      <c r="G25" s="29"/>
      <c r="H25" s="15"/>
      <c r="I25" s="15"/>
      <c r="J25" s="13">
        <f t="shared" si="0"/>
        <v>0</v>
      </c>
      <c r="K25" s="14"/>
    </row>
    <row r="26" spans="2:12" x14ac:dyDescent="0.3">
      <c r="B26" s="10"/>
      <c r="C26" s="11"/>
      <c r="D26" s="11"/>
      <c r="E26" s="12"/>
      <c r="F26" s="12"/>
      <c r="G26" s="29"/>
      <c r="H26" s="15"/>
      <c r="I26" s="15"/>
      <c r="J26" s="13">
        <f t="shared" si="0"/>
        <v>0</v>
      </c>
      <c r="K26" s="14"/>
    </row>
    <row r="28" spans="2:12" ht="17.25" thickBot="1" x14ac:dyDescent="0.35">
      <c r="I28" s="24" t="s">
        <v>34</v>
      </c>
      <c r="J28" s="25">
        <v>13000000</v>
      </c>
    </row>
    <row r="29" spans="2:12" ht="17.25" thickBot="1" x14ac:dyDescent="0.35">
      <c r="I29" s="3" t="s">
        <v>22</v>
      </c>
      <c r="J29" s="8">
        <f>SUM(J3:J26)</f>
        <v>97.500000000002132</v>
      </c>
    </row>
    <row r="30" spans="2:12" ht="17.25" thickBot="1" x14ac:dyDescent="0.35">
      <c r="I30" s="3" t="s">
        <v>23</v>
      </c>
      <c r="J30" s="9">
        <v>1200</v>
      </c>
      <c r="L30" t="s">
        <v>27</v>
      </c>
    </row>
    <row r="31" spans="2:12" ht="17.25" thickBot="1" x14ac:dyDescent="0.35">
      <c r="I31" s="3" t="s">
        <v>24</v>
      </c>
      <c r="J31" s="9">
        <f>J29*J30</f>
        <v>117000.00000000256</v>
      </c>
    </row>
    <row r="32" spans="2:12" x14ac:dyDescent="0.3">
      <c r="I32" s="26" t="s">
        <v>35</v>
      </c>
      <c r="J32" s="27">
        <f>J28+J31</f>
        <v>13117000.000000002</v>
      </c>
    </row>
  </sheetData>
  <phoneticPr fontId="1" type="noConversion"/>
  <conditionalFormatting sqref="J3:J26">
    <cfRule type="cellIs" dxfId="3" priority="1" operator="lessThan">
      <formula>0</formula>
    </cfRule>
    <cfRule type="cellIs" dxfId="2" priority="2" operator="greaterThan">
      <formula>0</formula>
    </cfRule>
  </conditionalFormatting>
  <dataValidations count="2">
    <dataValidation type="list" allowBlank="1" showInputMessage="1" showErrorMessage="1" sqref="C3:C26">
      <formula1>$M$3:$M$11</formula1>
    </dataValidation>
    <dataValidation type="list" allowBlank="1" showInputMessage="1" showErrorMessage="1" sqref="D3:D26">
      <formula1>$M$13:$M$14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tabSelected="1" workbookViewId="0">
      <selection activeCell="G30" sqref="G30"/>
    </sheetView>
  </sheetViews>
  <sheetFormatPr defaultRowHeight="16.5" x14ac:dyDescent="0.3"/>
  <cols>
    <col min="1" max="1" width="1.625" customWidth="1"/>
    <col min="2" max="11" width="14.625" customWidth="1"/>
    <col min="12" max="12" width="13.125" customWidth="1"/>
  </cols>
  <sheetData>
    <row r="1" spans="2:16" ht="9.9499999999999993" customHeight="1" thickBot="1" x14ac:dyDescent="0.35"/>
    <row r="2" spans="2:16" ht="17.25" thickBot="1" x14ac:dyDescent="0.35">
      <c r="B2" s="3" t="s">
        <v>0</v>
      </c>
      <c r="C2" s="3" t="s">
        <v>1</v>
      </c>
      <c r="D2" s="3" t="s">
        <v>32</v>
      </c>
      <c r="E2" s="3" t="s">
        <v>16</v>
      </c>
      <c r="F2" s="3" t="s">
        <v>17</v>
      </c>
      <c r="G2" s="3" t="s">
        <v>19</v>
      </c>
      <c r="H2" s="3" t="s">
        <v>2</v>
      </c>
      <c r="I2" s="3" t="s">
        <v>3</v>
      </c>
      <c r="J2" s="6" t="s">
        <v>5</v>
      </c>
      <c r="K2" s="3" t="s">
        <v>15</v>
      </c>
      <c r="L2" s="2"/>
      <c r="M2" s="4" t="s">
        <v>1</v>
      </c>
      <c r="N2" s="5" t="s">
        <v>4</v>
      </c>
      <c r="O2" s="5" t="s">
        <v>20</v>
      </c>
      <c r="P2" s="5" t="s">
        <v>21</v>
      </c>
    </row>
    <row r="3" spans="2:16" ht="17.25" thickBot="1" x14ac:dyDescent="0.35">
      <c r="B3" s="16" t="s">
        <v>38</v>
      </c>
      <c r="C3" s="17" t="s">
        <v>39</v>
      </c>
      <c r="D3" s="17" t="s">
        <v>40</v>
      </c>
      <c r="E3" s="18">
        <v>0.73263888888888884</v>
      </c>
      <c r="F3" s="18"/>
      <c r="G3" s="28">
        <v>1</v>
      </c>
      <c r="H3" s="19">
        <v>1957.2</v>
      </c>
      <c r="I3" s="19">
        <v>1956.2</v>
      </c>
      <c r="J3" s="21">
        <f>IF(D3="매수",IFERROR(VLOOKUP(C3,$M$3:$P$11,4,FALSE)*((I3-H3)/VLOOKUP(C3,$M$3:$P$11,3,FALSE))-G3*VLOOKUP(C3,$M$3:$P$11,2,FALSE),0),-IFERROR(VLOOKUP(C3,$M$3:$P$11,4,FALSE)*((I3-H3)/VLOOKUP(C3,$M$3:$P$11,3,FALSE))+G3*VLOOKUP(C3,$M$3:$P$11,2,FALSE),0))</f>
        <v>92.5</v>
      </c>
      <c r="K3" s="20"/>
      <c r="L3" s="1"/>
      <c r="M3" s="4" t="s">
        <v>8</v>
      </c>
      <c r="N3" s="8">
        <v>7.5</v>
      </c>
      <c r="O3" s="7">
        <v>0.25</v>
      </c>
      <c r="P3" s="8">
        <v>12.5</v>
      </c>
    </row>
    <row r="4" spans="2:16" ht="17.25" thickBot="1" x14ac:dyDescent="0.35">
      <c r="B4" s="10" t="s">
        <v>38</v>
      </c>
      <c r="C4" s="11" t="s">
        <v>39</v>
      </c>
      <c r="D4" s="11" t="s">
        <v>40</v>
      </c>
      <c r="E4" s="12">
        <v>0.78611111111111109</v>
      </c>
      <c r="F4" s="12"/>
      <c r="G4" s="29">
        <v>1</v>
      </c>
      <c r="H4" s="15">
        <v>1954.6</v>
      </c>
      <c r="I4" s="15">
        <v>1952.6</v>
      </c>
      <c r="J4" s="13">
        <f t="shared" ref="J4:J26" si="0">IF(D4="매수",IFERROR(VLOOKUP(C4,$M$3:$P$11,4,FALSE)*((I4-H4)/VLOOKUP(C4,$M$3:$P$11,3,FALSE))-G4*VLOOKUP(C4,$M$3:$P$11,2,FALSE),0),-IFERROR(VLOOKUP(C4,$M$3:$P$11,4,FALSE)*((I4-H4)/VLOOKUP(C4,$M$3:$P$11,3,FALSE))+G4*VLOOKUP(C4,$M$3:$P$11,2,FALSE),0))</f>
        <v>192.5</v>
      </c>
      <c r="K4" s="14"/>
      <c r="M4" s="4" t="s">
        <v>9</v>
      </c>
      <c r="N4" s="8">
        <v>7.5</v>
      </c>
      <c r="O4" s="7">
        <v>0.25</v>
      </c>
      <c r="P4" s="8">
        <v>5</v>
      </c>
    </row>
    <row r="5" spans="2:16" ht="17.25" thickBot="1" x14ac:dyDescent="0.35">
      <c r="B5" s="10"/>
      <c r="C5" s="11"/>
      <c r="D5" s="11"/>
      <c r="E5" s="12"/>
      <c r="F5" s="12"/>
      <c r="G5" s="29"/>
      <c r="H5" s="15"/>
      <c r="I5" s="15"/>
      <c r="J5" s="13">
        <f t="shared" si="0"/>
        <v>0</v>
      </c>
      <c r="K5" s="14"/>
      <c r="M5" s="4" t="s">
        <v>6</v>
      </c>
      <c r="N5" s="8">
        <v>7.5</v>
      </c>
      <c r="O5" s="7">
        <v>0.1</v>
      </c>
      <c r="P5" s="8">
        <v>10</v>
      </c>
    </row>
    <row r="6" spans="2:16" ht="17.25" thickBot="1" x14ac:dyDescent="0.35">
      <c r="B6" s="10"/>
      <c r="C6" s="11"/>
      <c r="D6" s="11"/>
      <c r="E6" s="12"/>
      <c r="F6" s="12"/>
      <c r="G6" s="29"/>
      <c r="H6" s="15"/>
      <c r="I6" s="15"/>
      <c r="J6" s="13">
        <f t="shared" si="0"/>
        <v>0</v>
      </c>
      <c r="K6" s="14"/>
      <c r="M6" s="4" t="s">
        <v>10</v>
      </c>
      <c r="N6" s="8">
        <v>7.5</v>
      </c>
      <c r="O6" s="7">
        <v>5.0000000000000001E-3</v>
      </c>
      <c r="P6" s="8">
        <v>25</v>
      </c>
    </row>
    <row r="7" spans="2:16" ht="17.25" thickBot="1" x14ac:dyDescent="0.35">
      <c r="B7" s="10"/>
      <c r="C7" s="11"/>
      <c r="D7" s="11"/>
      <c r="E7" s="12"/>
      <c r="F7" s="12"/>
      <c r="G7" s="29"/>
      <c r="H7" s="15"/>
      <c r="I7" s="15"/>
      <c r="J7" s="13">
        <f t="shared" si="0"/>
        <v>0</v>
      </c>
      <c r="K7" s="14"/>
      <c r="M7" s="4" t="s">
        <v>11</v>
      </c>
      <c r="N7" s="8">
        <v>7.5</v>
      </c>
      <c r="O7" s="7">
        <v>0.01</v>
      </c>
      <c r="P7" s="8">
        <v>10</v>
      </c>
    </row>
    <row r="8" spans="2:16" ht="17.25" thickBot="1" x14ac:dyDescent="0.35">
      <c r="B8" s="10"/>
      <c r="C8" s="11"/>
      <c r="D8" s="11"/>
      <c r="E8" s="12"/>
      <c r="F8" s="12"/>
      <c r="G8" s="29"/>
      <c r="H8" s="15"/>
      <c r="I8" s="15"/>
      <c r="J8" s="13">
        <f t="shared" si="0"/>
        <v>0</v>
      </c>
      <c r="K8" s="14"/>
      <c r="M8" s="4" t="s">
        <v>12</v>
      </c>
      <c r="N8" s="8">
        <v>7.5</v>
      </c>
      <c r="O8" s="7">
        <v>5.0000000000000002E-5</v>
      </c>
      <c r="P8" s="8">
        <v>6.25</v>
      </c>
    </row>
    <row r="9" spans="2:16" ht="17.25" thickBot="1" x14ac:dyDescent="0.35">
      <c r="B9" s="10"/>
      <c r="C9" s="11"/>
      <c r="D9" s="11"/>
      <c r="E9" s="12"/>
      <c r="F9" s="12"/>
      <c r="G9" s="29"/>
      <c r="H9" s="15"/>
      <c r="I9" s="15"/>
      <c r="J9" s="13">
        <f t="shared" si="0"/>
        <v>0</v>
      </c>
      <c r="K9" s="14"/>
      <c r="M9" s="4" t="s">
        <v>18</v>
      </c>
      <c r="N9" s="8">
        <v>7.5</v>
      </c>
      <c r="O9" s="7">
        <v>1E-4</v>
      </c>
      <c r="P9" s="8">
        <v>10</v>
      </c>
    </row>
    <row r="10" spans="2:16" ht="17.25" thickBot="1" x14ac:dyDescent="0.35">
      <c r="B10" s="10"/>
      <c r="C10" s="11"/>
      <c r="D10" s="11"/>
      <c r="E10" s="12"/>
      <c r="F10" s="12"/>
      <c r="G10" s="29"/>
      <c r="H10" s="15"/>
      <c r="I10" s="15"/>
      <c r="J10" s="13">
        <f t="shared" si="0"/>
        <v>0</v>
      </c>
      <c r="K10" s="14"/>
      <c r="M10" s="4" t="s">
        <v>13</v>
      </c>
      <c r="N10" s="8">
        <v>7.5</v>
      </c>
      <c r="O10" s="7">
        <v>5.0000000000000002E-5</v>
      </c>
      <c r="P10" s="8">
        <v>10</v>
      </c>
    </row>
    <row r="11" spans="2:16" ht="17.25" thickBot="1" x14ac:dyDescent="0.35">
      <c r="B11" s="10"/>
      <c r="C11" s="11"/>
      <c r="D11" s="11"/>
      <c r="E11" s="12"/>
      <c r="F11" s="12"/>
      <c r="G11" s="29"/>
      <c r="H11" s="15"/>
      <c r="I11" s="15"/>
      <c r="J11" s="13">
        <f t="shared" si="0"/>
        <v>0</v>
      </c>
      <c r="K11" s="14"/>
      <c r="M11" s="4" t="s">
        <v>14</v>
      </c>
      <c r="N11" s="8">
        <v>7.5</v>
      </c>
      <c r="O11" s="7">
        <v>1E-4</v>
      </c>
      <c r="P11" s="8">
        <v>10</v>
      </c>
    </row>
    <row r="12" spans="2:16" ht="17.25" thickBot="1" x14ac:dyDescent="0.35">
      <c r="B12" s="10"/>
      <c r="C12" s="11"/>
      <c r="D12" s="11"/>
      <c r="E12" s="12"/>
      <c r="F12" s="12"/>
      <c r="G12" s="29"/>
      <c r="H12" s="15"/>
      <c r="I12" s="15"/>
      <c r="J12" s="13">
        <f t="shared" si="0"/>
        <v>0</v>
      </c>
      <c r="K12" s="14"/>
    </row>
    <row r="13" spans="2:16" x14ac:dyDescent="0.3">
      <c r="B13" s="10"/>
      <c r="C13" s="11"/>
      <c r="D13" s="11"/>
      <c r="E13" s="12"/>
      <c r="F13" s="12"/>
      <c r="G13" s="29"/>
      <c r="H13" s="15"/>
      <c r="I13" s="15"/>
      <c r="J13" s="13">
        <f t="shared" si="0"/>
        <v>0</v>
      </c>
      <c r="K13" s="14"/>
      <c r="M13" s="22" t="s">
        <v>30</v>
      </c>
    </row>
    <row r="14" spans="2:16" ht="17.25" thickBot="1" x14ac:dyDescent="0.35">
      <c r="B14" s="10"/>
      <c r="C14" s="11"/>
      <c r="D14" s="11"/>
      <c r="E14" s="12"/>
      <c r="F14" s="12"/>
      <c r="G14" s="29"/>
      <c r="H14" s="15"/>
      <c r="I14" s="15"/>
      <c r="J14" s="13">
        <f t="shared" si="0"/>
        <v>0</v>
      </c>
      <c r="K14" s="14"/>
      <c r="M14" s="23" t="s">
        <v>31</v>
      </c>
    </row>
    <row r="15" spans="2:16" x14ac:dyDescent="0.3">
      <c r="B15" s="10"/>
      <c r="C15" s="11"/>
      <c r="D15" s="11"/>
      <c r="E15" s="12"/>
      <c r="F15" s="12"/>
      <c r="G15" s="29"/>
      <c r="H15" s="15"/>
      <c r="I15" s="15"/>
      <c r="J15" s="13">
        <f t="shared" si="0"/>
        <v>0</v>
      </c>
      <c r="K15" s="14"/>
    </row>
    <row r="16" spans="2:16" x14ac:dyDescent="0.3">
      <c r="B16" s="10"/>
      <c r="C16" s="11"/>
      <c r="D16" s="11"/>
      <c r="E16" s="12"/>
      <c r="F16" s="12"/>
      <c r="G16" s="29"/>
      <c r="H16" s="15"/>
      <c r="I16" s="15"/>
      <c r="J16" s="13">
        <f t="shared" si="0"/>
        <v>0</v>
      </c>
      <c r="K16" s="14"/>
    </row>
    <row r="17" spans="2:13" x14ac:dyDescent="0.3">
      <c r="B17" s="10"/>
      <c r="C17" s="11"/>
      <c r="D17" s="11"/>
      <c r="E17" s="12"/>
      <c r="F17" s="12"/>
      <c r="G17" s="29"/>
      <c r="H17" s="15"/>
      <c r="I17" s="15"/>
      <c r="J17" s="13">
        <f t="shared" si="0"/>
        <v>0</v>
      </c>
      <c r="K17" s="14"/>
      <c r="M17" t="s">
        <v>41</v>
      </c>
    </row>
    <row r="18" spans="2:13" x14ac:dyDescent="0.3">
      <c r="B18" s="10"/>
      <c r="C18" s="11"/>
      <c r="D18" s="11"/>
      <c r="E18" s="12"/>
      <c r="F18" s="12"/>
      <c r="G18" s="29"/>
      <c r="H18" s="15"/>
      <c r="I18" s="15"/>
      <c r="J18" s="13">
        <f t="shared" si="0"/>
        <v>0</v>
      </c>
      <c r="K18" s="14"/>
    </row>
    <row r="19" spans="2:13" x14ac:dyDescent="0.3">
      <c r="B19" s="10"/>
      <c r="C19" s="11"/>
      <c r="D19" s="11"/>
      <c r="E19" s="12"/>
      <c r="F19" s="12"/>
      <c r="G19" s="29"/>
      <c r="H19" s="15"/>
      <c r="I19" s="15"/>
      <c r="J19" s="13">
        <f t="shared" si="0"/>
        <v>0</v>
      </c>
      <c r="K19" s="14"/>
    </row>
    <row r="20" spans="2:13" x14ac:dyDescent="0.3">
      <c r="B20" s="10"/>
      <c r="C20" s="11"/>
      <c r="D20" s="11"/>
      <c r="E20" s="12"/>
      <c r="F20" s="12"/>
      <c r="G20" s="29"/>
      <c r="H20" s="15"/>
      <c r="I20" s="15"/>
      <c r="J20" s="13">
        <f t="shared" si="0"/>
        <v>0</v>
      </c>
      <c r="K20" s="14"/>
    </row>
    <row r="21" spans="2:13" x14ac:dyDescent="0.3">
      <c r="B21" s="10"/>
      <c r="C21" s="11"/>
      <c r="D21" s="11"/>
      <c r="E21" s="12"/>
      <c r="F21" s="12"/>
      <c r="G21" s="29"/>
      <c r="H21" s="15"/>
      <c r="I21" s="15"/>
      <c r="J21" s="13">
        <f t="shared" si="0"/>
        <v>0</v>
      </c>
      <c r="K21" s="14"/>
    </row>
    <row r="22" spans="2:13" x14ac:dyDescent="0.3">
      <c r="B22" s="10"/>
      <c r="C22" s="11"/>
      <c r="D22" s="11"/>
      <c r="E22" s="12"/>
      <c r="F22" s="12"/>
      <c r="G22" s="29"/>
      <c r="H22" s="15"/>
      <c r="I22" s="15"/>
      <c r="J22" s="13">
        <f t="shared" si="0"/>
        <v>0</v>
      </c>
      <c r="K22" s="14"/>
    </row>
    <row r="23" spans="2:13" x14ac:dyDescent="0.3">
      <c r="B23" s="10"/>
      <c r="C23" s="11"/>
      <c r="D23" s="11"/>
      <c r="E23" s="12"/>
      <c r="F23" s="12"/>
      <c r="G23" s="29"/>
      <c r="H23" s="15"/>
      <c r="I23" s="15"/>
      <c r="J23" s="13">
        <f t="shared" si="0"/>
        <v>0</v>
      </c>
      <c r="K23" s="14"/>
    </row>
    <row r="24" spans="2:13" x14ac:dyDescent="0.3">
      <c r="B24" s="10"/>
      <c r="C24" s="11"/>
      <c r="D24" s="11"/>
      <c r="E24" s="12"/>
      <c r="F24" s="12"/>
      <c r="G24" s="29"/>
      <c r="H24" s="15"/>
      <c r="I24" s="15"/>
      <c r="J24" s="13">
        <f t="shared" si="0"/>
        <v>0</v>
      </c>
      <c r="K24" s="14"/>
    </row>
    <row r="25" spans="2:13" x14ac:dyDescent="0.3">
      <c r="B25" s="10"/>
      <c r="C25" s="11"/>
      <c r="D25" s="11"/>
      <c r="E25" s="12"/>
      <c r="F25" s="12"/>
      <c r="G25" s="29"/>
      <c r="H25" s="15"/>
      <c r="I25" s="15"/>
      <c r="J25" s="13">
        <f t="shared" si="0"/>
        <v>0</v>
      </c>
      <c r="K25" s="14"/>
    </row>
    <row r="26" spans="2:13" x14ac:dyDescent="0.3">
      <c r="B26" s="10"/>
      <c r="C26" s="11"/>
      <c r="D26" s="11"/>
      <c r="E26" s="12"/>
      <c r="F26" s="12"/>
      <c r="G26" s="29"/>
      <c r="H26" s="15"/>
      <c r="I26" s="15"/>
      <c r="J26" s="13">
        <f t="shared" si="0"/>
        <v>0</v>
      </c>
      <c r="K26" s="14"/>
    </row>
    <row r="28" spans="2:13" ht="17.25" thickBot="1" x14ac:dyDescent="0.35">
      <c r="I28" s="24" t="s">
        <v>34</v>
      </c>
      <c r="J28" s="25"/>
    </row>
    <row r="29" spans="2:13" ht="17.25" thickBot="1" x14ac:dyDescent="0.35">
      <c r="I29" s="3" t="s">
        <v>22</v>
      </c>
      <c r="J29" s="8">
        <f>SUM(J3:J26)</f>
        <v>285</v>
      </c>
    </row>
    <row r="30" spans="2:13" ht="17.25" thickBot="1" x14ac:dyDescent="0.35">
      <c r="I30" s="3" t="s">
        <v>23</v>
      </c>
      <c r="J30" s="9">
        <v>1200</v>
      </c>
      <c r="L30" t="s">
        <v>27</v>
      </c>
    </row>
    <row r="31" spans="2:13" ht="17.25" thickBot="1" x14ac:dyDescent="0.35">
      <c r="I31" s="3" t="s">
        <v>24</v>
      </c>
      <c r="J31" s="9">
        <f>J29*J30</f>
        <v>342000</v>
      </c>
    </row>
    <row r="32" spans="2:13" x14ac:dyDescent="0.3">
      <c r="I32" s="26" t="s">
        <v>35</v>
      </c>
      <c r="J32" s="27"/>
    </row>
  </sheetData>
  <phoneticPr fontId="1" type="noConversion"/>
  <conditionalFormatting sqref="J3:J26">
    <cfRule type="cellIs" dxfId="7" priority="1" operator="lessThan">
      <formula>0</formula>
    </cfRule>
    <cfRule type="cellIs" dxfId="6" priority="2" operator="greaterThan">
      <formula>0</formula>
    </cfRule>
  </conditionalFormatting>
  <dataValidations count="2">
    <dataValidation type="list" allowBlank="1" showInputMessage="1" showErrorMessage="1" sqref="D3:D26">
      <formula1>$M$13:$M$14</formula1>
    </dataValidation>
    <dataValidation type="list" allowBlank="1" showInputMessage="1" showErrorMessage="1" sqref="C3:C26">
      <formula1>$M$3:$M$11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해외선물</vt:lpstr>
      <vt:lpstr>해선모투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지석</dc:creator>
  <cp:lastModifiedBy>지석</cp:lastModifiedBy>
  <dcterms:created xsi:type="dcterms:W3CDTF">2020-08-12T10:21:38Z</dcterms:created>
  <dcterms:modified xsi:type="dcterms:W3CDTF">2020-08-14T14:06:48Z</dcterms:modified>
</cp:coreProperties>
</file>