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sh\Downloads\Excel Havish M Consulting\FUNCTIONS\"/>
    </mc:Choice>
  </mc:AlternateContent>
  <xr:revisionPtr revIDLastSave="0" documentId="13_ncr:1_{44A6B0E0-E607-47F3-8ECC-9DCAD4931311}" xr6:coauthVersionLast="36" xr6:coauthVersionMax="47" xr10:uidLastSave="{00000000-0000-0000-0000-000000000000}"/>
  <bookViews>
    <workbookView xWindow="0" yWindow="0" windowWidth="20490" windowHeight="7425" firstSheet="5" activeTab="9" xr2:uid="{CBD12CEA-17DD-405A-9EE6-C09212694BF1}"/>
  </bookViews>
  <sheets>
    <sheet name="COUNT" sheetId="2" r:id="rId1"/>
    <sheet name="COUNT TEXT" sheetId="21" r:id="rId2"/>
    <sheet name="COUNTIF (2)" sheetId="20" r:id="rId3"/>
    <sheet name="COUNTIFS" sheetId="15" r:id="rId4"/>
    <sheet name="COUNTIFS (2)" sheetId="16" r:id="rId5"/>
    <sheet name="SUMIF" sheetId="17" r:id="rId6"/>
    <sheet name="COUNT ERROR" sheetId="22" r:id="rId7"/>
    <sheet name="LARGE SMALL" sheetId="23" r:id="rId8"/>
    <sheet name="SUBTOTAL" sheetId="18" r:id="rId9"/>
    <sheet name="AGGREGATE" sheetId="19" r:id="rId10"/>
  </sheets>
  <definedNames>
    <definedName name="_xlnm._FilterDatabase" localSheetId="1" hidden="1">'COUNT TEXT'!$B$2:$E$36</definedName>
    <definedName name="_xlnm._FilterDatabase" localSheetId="2" hidden="1">'COUNTIF (2)'!$B$2:$O$36</definedName>
    <definedName name="_xlnm._FilterDatabase" localSheetId="8" hidden="1">SUBTOTAL!$B$7:$G$41</definedName>
    <definedName name="_xlnm._FilterDatabase" localSheetId="5" hidden="1">SUMIF!$B$2:$O$36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9" l="1"/>
  <c r="I2" i="18"/>
  <c r="F7" i="23" l="1"/>
  <c r="F2" i="23"/>
  <c r="H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3" i="22"/>
  <c r="Q15" i="17"/>
  <c r="Q7" i="16"/>
  <c r="Q4" i="20"/>
  <c r="Q4" i="15"/>
  <c r="G3" i="21"/>
  <c r="H10" i="2"/>
  <c r="H3" i="2"/>
  <c r="Q12" i="17" l="1"/>
  <c r="F17" i="19" l="1"/>
  <c r="G17" i="19"/>
  <c r="E17" i="19"/>
</calcChain>
</file>

<file path=xl/sharedStrings.xml><?xml version="1.0" encoding="utf-8"?>
<sst xmlns="http://schemas.openxmlformats.org/spreadsheetml/2006/main" count="742" uniqueCount="199">
  <si>
    <t>THE ANDAMAN &amp; NICOBAR STATE CO-OPERATIVE BANK LTD.</t>
  </si>
  <si>
    <t>THE BIHAR STATE CO-OPERATIVE BANK LTD.</t>
  </si>
  <si>
    <t>THE JHARKHAND STATE CO-OPERATIVE BANK LTD.</t>
  </si>
  <si>
    <t>THE ODISHA STATE CO-OPERATIVE BANK LTD.</t>
  </si>
  <si>
    <t>THE WEST BENGAL STATE CO-OPERATIVE BANK LTD.</t>
  </si>
  <si>
    <t>Sr. No.</t>
  </si>
  <si>
    <t>Name of the StCB</t>
  </si>
  <si>
    <t>State</t>
  </si>
  <si>
    <t>No of Branches</t>
  </si>
  <si>
    <t>No of Staff</t>
  </si>
  <si>
    <t>Share capital</t>
  </si>
  <si>
    <t>Reserves &amp; Other funds</t>
  </si>
  <si>
    <t>Owned funds</t>
  </si>
  <si>
    <t>Total number of Deposit A/cs</t>
  </si>
  <si>
    <t>Current Deposit</t>
  </si>
  <si>
    <t>Savings Deposit</t>
  </si>
  <si>
    <t>Term Deposit</t>
  </si>
  <si>
    <t>Total Deposits</t>
  </si>
  <si>
    <t>Borrowings
 From NABARD</t>
  </si>
  <si>
    <t>THE CHHATTISGARH RAJYA SAHAKARI BANK MARYADIT</t>
  </si>
  <si>
    <t>CHHATTISGARH</t>
  </si>
  <si>
    <t>THE MADHYA PRADESH RAJYA SAHAKARI BANK MARYADIT</t>
  </si>
  <si>
    <t>MADHYA PRADESH</t>
  </si>
  <si>
    <t>THE UTTARAKHAND STATE CO-OPERATIVE BANK LTD.</t>
  </si>
  <si>
    <t>UTTARAKHAND</t>
  </si>
  <si>
    <t>THE UTTAR PRADESH STATE CO-OPERATIVE BANK LTD.</t>
  </si>
  <si>
    <t>UTTAR PRADESH</t>
  </si>
  <si>
    <t>ANDAMAN &amp; NICOBAR</t>
  </si>
  <si>
    <t>BIHAR</t>
  </si>
  <si>
    <t>JHARKHAND</t>
  </si>
  <si>
    <t>ODISHA</t>
  </si>
  <si>
    <t>WEST BENGAL</t>
  </si>
  <si>
    <t>THE ARUNACHAL PRADESH STATE CO-OPERATIVE APEX BANK LTD.</t>
  </si>
  <si>
    <t>ARUNACHAL PRADESH</t>
  </si>
  <si>
    <t>THE ASSAM CO-OPERATIVE APEX BANK LTD.</t>
  </si>
  <si>
    <t>ASSAM</t>
  </si>
  <si>
    <t>THE MANIPUR STATE CO-OPERATIVE BANK LTD.</t>
  </si>
  <si>
    <t>MANIPUR</t>
  </si>
  <si>
    <t>THE MEGHALAYA CO-OPERATIVE APEX BANK LTD.</t>
  </si>
  <si>
    <t>MEGHALAYA</t>
  </si>
  <si>
    <t>THE MIZORAM CO-OPERATIVE APEX BANK LTD.</t>
  </si>
  <si>
    <t>MIZORAM</t>
  </si>
  <si>
    <t>THE NAGALAND STATE CO-OPERATIVE BANK LTD.</t>
  </si>
  <si>
    <t>NAGALAND</t>
  </si>
  <si>
    <t>THE SIKKIM STATE CO-OPERATIVE BANK LTD.</t>
  </si>
  <si>
    <t>SIKKIM</t>
  </si>
  <si>
    <t>THE TRIPURA STATE CO-OPERATIVE BANK LTD.</t>
  </si>
  <si>
    <t>TRIPURA</t>
  </si>
  <si>
    <t>THE CHANDIGARH STATE CO-OPERATIVE BANK LTD.</t>
  </si>
  <si>
    <t>CHANDIGARH</t>
  </si>
  <si>
    <t>THE HARYANA STATE CO-OPERATIVE APEX BANK LTD.</t>
  </si>
  <si>
    <t>HARYANA</t>
  </si>
  <si>
    <t>THE HIMACHAL PRADESH STATE CO-OPERATIVE BANK LTD.</t>
  </si>
  <si>
    <t>HIMACHAL PRADESH</t>
  </si>
  <si>
    <t>THE JAMMU &amp; KASHMIR STATE CO-OPERATIVE BANK LTD.</t>
  </si>
  <si>
    <t>JAMMU AND KASHMIR</t>
  </si>
  <si>
    <t>THE DELHI STATE CO-OPERATIVE BANK LTD.</t>
  </si>
  <si>
    <t>NEW DELHI</t>
  </si>
  <si>
    <t>THE PUNJAB STATE CO-OPERATIVE BANK LTD.</t>
  </si>
  <si>
    <t>PUNJAB</t>
  </si>
  <si>
    <t>THE RAJASTHAN STATE CO-OPERATIVE BANK LTD.</t>
  </si>
  <si>
    <t>RAJASTHAN</t>
  </si>
  <si>
    <t>THE ANDHRA PRADESH STATE CO-OPERATIVE BANK LTD.</t>
  </si>
  <si>
    <t>ANDHRA PRADESH</t>
  </si>
  <si>
    <t>THE KARNATAKA STATE CO-OPERATIVE APEX BANK LTD.</t>
  </si>
  <si>
    <t>KARNATAKA</t>
  </si>
  <si>
    <t>THE KERALA STATE CO-OPERATIVE BANK LTD.</t>
  </si>
  <si>
    <t>KERALA</t>
  </si>
  <si>
    <t>THE PUDUCHERRY STATE CO-OPERATIVE BANK LTD.</t>
  </si>
  <si>
    <t>PUDUCHERRY</t>
  </si>
  <si>
    <t>THE TAMIL NADU STATE APEX CO-OPERATIVE BANK LTD.</t>
  </si>
  <si>
    <t>TAMIL NADU</t>
  </si>
  <si>
    <t>THE TELANGANA STATE CO-OPERATIVE BANK LTD.</t>
  </si>
  <si>
    <t>TELANGANA</t>
  </si>
  <si>
    <t>THE GOA STATE CO-OPERATIVE BANK LTD.</t>
  </si>
  <si>
    <t>GOA</t>
  </si>
  <si>
    <t>THE DAMAN AND DIU STATE CO-OPERATIVE BANK LTD</t>
  </si>
  <si>
    <t xml:space="preserve">DAMAN AND DIU </t>
  </si>
  <si>
    <t>THE GUJARAT STATE CO-OPERATIVE BANK LTD.</t>
  </si>
  <si>
    <t>GUJARAT</t>
  </si>
  <si>
    <t>THE MAHARASHTRA STATE CO-OPERATIVE BANK LTD.</t>
  </si>
  <si>
    <t>MAHARASHTRA</t>
  </si>
  <si>
    <t>How many Banks with more than 50 Branches?</t>
  </si>
  <si>
    <t>How many Banks with 50-100 Branches?</t>
  </si>
  <si>
    <t>How many Banks with 50-100 Branches and 200+ Staff?</t>
  </si>
  <si>
    <t>Response</t>
  </si>
  <si>
    <t>NA</t>
  </si>
  <si>
    <t>How many transactions? (use Column B)</t>
  </si>
  <si>
    <t>How many transactions? (use Column C)</t>
  </si>
  <si>
    <t>Pending</t>
  </si>
  <si>
    <t>Not Done</t>
  </si>
  <si>
    <t>How many text values in Column E</t>
  </si>
  <si>
    <t>Row</t>
  </si>
  <si>
    <t>Sales (in USD)</t>
  </si>
  <si>
    <t>Profit (in USD)</t>
  </si>
  <si>
    <t>Customer Name</t>
  </si>
  <si>
    <t>Sales</t>
  </si>
  <si>
    <t>Large</t>
  </si>
  <si>
    <t>Bart Watters</t>
  </si>
  <si>
    <t>Bill Eplett</t>
  </si>
  <si>
    <t>Art Ferguson</t>
  </si>
  <si>
    <t>Becky Martin</t>
  </si>
  <si>
    <t>Brad Norvell</t>
  </si>
  <si>
    <t>Anne McFarland</t>
  </si>
  <si>
    <t>Adrian Barton</t>
  </si>
  <si>
    <t>Aaron Bergman</t>
  </si>
  <si>
    <t>Barry Franz</t>
  </si>
  <si>
    <t>Alan Hwang</t>
  </si>
  <si>
    <t>Bill Shonely</t>
  </si>
  <si>
    <t>Ben Ferrer</t>
  </si>
  <si>
    <t>Alan Schoenberger</t>
  </si>
  <si>
    <t>Adam Hart</t>
  </si>
  <si>
    <t>Benjamin Venier</t>
  </si>
  <si>
    <t>Alejandro Savely</t>
  </si>
  <si>
    <t>Aaron Hawkins</t>
  </si>
  <si>
    <t>Adam Bellavance</t>
  </si>
  <si>
    <t>Art Foster</t>
  </si>
  <si>
    <t>Barry Gonzalez</t>
  </si>
  <si>
    <t>Arthur Gainer</t>
  </si>
  <si>
    <t>Andrew Allen</t>
  </si>
  <si>
    <t>Brad Eason</t>
  </si>
  <si>
    <t>Bill Stewart</t>
  </si>
  <si>
    <t>Alice McCarthy</t>
  </si>
  <si>
    <t>Ann Blume</t>
  </si>
  <si>
    <t>Benjamin Patterson</t>
  </si>
  <si>
    <t>Arthur Prichep</t>
  </si>
  <si>
    <t>Alan Dominguez</t>
  </si>
  <si>
    <t>Bobby Elias</t>
  </si>
  <si>
    <t>Anna Häberlin</t>
  </si>
  <si>
    <t>Anthony Jacobs</t>
  </si>
  <si>
    <t>Barry Weirich</t>
  </si>
  <si>
    <t>Anthony Rawles</t>
  </si>
  <si>
    <t>Anna Andreadi</t>
  </si>
  <si>
    <t>Amy Cox</t>
  </si>
  <si>
    <t>Andrew Roberts</t>
  </si>
  <si>
    <t>Ben Peterman</t>
  </si>
  <si>
    <t>Alex Russell</t>
  </si>
  <si>
    <t>Andrew Gjertsen</t>
  </si>
  <si>
    <t>Anne Pryor</t>
  </si>
  <si>
    <t>Aimee Bixby</t>
  </si>
  <si>
    <t>Alex Avila</t>
  </si>
  <si>
    <t>Ashley Jarboe</t>
  </si>
  <si>
    <t>Alejandro Ballentine</t>
  </si>
  <si>
    <t>Adam Shillingsburg</t>
  </si>
  <si>
    <t>Anna Gayman</t>
  </si>
  <si>
    <t>Alan Haines</t>
  </si>
  <si>
    <t>Bill Donatelli</t>
  </si>
  <si>
    <t>Becky Castell</t>
  </si>
  <si>
    <t>Anthony Witt</t>
  </si>
  <si>
    <t>Alex Grayson</t>
  </si>
  <si>
    <t>Ann Chong</t>
  </si>
  <si>
    <t>Bobby Odegard</t>
  </si>
  <si>
    <t>Anthony O'Donnell</t>
  </si>
  <si>
    <t>Ben Wallace</t>
  </si>
  <si>
    <t>Alyssa Tate</t>
  </si>
  <si>
    <t>Becky Pak</t>
  </si>
  <si>
    <t>Aleksandra Gannaway</t>
  </si>
  <si>
    <t>Aaron Smayling</t>
  </si>
  <si>
    <t>Bart Folk</t>
  </si>
  <si>
    <t>Berenike Kampe</t>
  </si>
  <si>
    <t>Alejandro Grove</t>
  </si>
  <si>
    <t>Annie Thurman</t>
  </si>
  <si>
    <t>Benjamin Farhat</t>
  </si>
  <si>
    <t>Astrea Jones</t>
  </si>
  <si>
    <t>Barry Französisch</t>
  </si>
  <si>
    <t>Bradley Drucker</t>
  </si>
  <si>
    <t>Alan Barnes</t>
  </si>
  <si>
    <t>Beth Paige</t>
  </si>
  <si>
    <t>Alyssa Crouse</t>
  </si>
  <si>
    <t>Anthony Johnson</t>
  </si>
  <si>
    <t>Annie Zypern</t>
  </si>
  <si>
    <t>Ann Steele</t>
  </si>
  <si>
    <t>Bill Tyler</t>
  </si>
  <si>
    <t>Anthony Garverick</t>
  </si>
  <si>
    <t>Brad Thomas</t>
  </si>
  <si>
    <t>Beth Thompson</t>
  </si>
  <si>
    <t>Anemone Ratner</t>
  </si>
  <si>
    <t>Adrian Hane</t>
  </si>
  <si>
    <t>Angele Hood</t>
  </si>
  <si>
    <t>Andy Gerbode</t>
  </si>
  <si>
    <t>Adrian Shami</t>
  </si>
  <si>
    <t>Arthur Wiediger</t>
  </si>
  <si>
    <t>Alan Shonely</t>
  </si>
  <si>
    <t>Beth Fritzler</t>
  </si>
  <si>
    <t>Bobby Trafton</t>
  </si>
  <si>
    <t>Barry Pond</t>
  </si>
  <si>
    <t>Bart Pistole</t>
  </si>
  <si>
    <t>Barry Blumstein</t>
  </si>
  <si>
    <t>Barbara Fisher</t>
  </si>
  <si>
    <t>Allen Rosenblatt</t>
  </si>
  <si>
    <t>Arianne Irving</t>
  </si>
  <si>
    <t>Amy Hunt</t>
  </si>
  <si>
    <t>Anna Chung</t>
  </si>
  <si>
    <t>Allen Goldenen</t>
  </si>
  <si>
    <t>Andy Reiter</t>
  </si>
  <si>
    <t>Andy Yotov</t>
  </si>
  <si>
    <t>Bill Overfelt</t>
  </si>
  <si>
    <t>Allen Armold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</si>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</sst>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4.9989318521683403E-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 tint="4.9989318521683403E-2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2" fontId="3" fillId="0" borderId="1" xfId="0" applyNumberFormat="1" applyFont="1" applyBorder="1"/>
    <xf numFmtId="2" fontId="4" fillId="0" borderId="1" xfId="0" applyNumberFormat="1" applyFont="1" applyBorder="1"/>
    <xf numFmtId="0" fontId="2" fillId="0" borderId="1" xfId="0" applyFont="1" applyBorder="1"/>
    <xf numFmtId="1" fontId="3" fillId="0" borderId="1" xfId="0" applyNumberFormat="1" applyFont="1" applyBorder="1"/>
    <xf numFmtId="1" fontId="4" fillId="0" borderId="1" xfId="0" applyNumberFormat="1" applyFont="1" applyBorder="1"/>
    <xf numFmtId="1" fontId="5" fillId="0" borderId="1" xfId="0" applyNumberFormat="1" applyFont="1" applyBorder="1"/>
    <xf numFmtId="0" fontId="2" fillId="0" borderId="1" xfId="0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3" fontId="6" fillId="0" borderId="1" xfId="1" applyNumberFormat="1" applyFont="1" applyFill="1" applyBorder="1" applyAlignment="1">
      <alignment horizontal="center"/>
    </xf>
    <xf numFmtId="3" fontId="3" fillId="0" borderId="1" xfId="1" applyNumberFormat="1" applyFont="1" applyFill="1" applyBorder="1" applyAlignment="1">
      <alignment horizontal="center"/>
    </xf>
    <xf numFmtId="0" fontId="0" fillId="2" borderId="0" xfId="0" applyFill="1"/>
    <xf numFmtId="0" fontId="2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" fontId="8" fillId="0" borderId="1" xfId="0" applyNumberFormat="1" applyFont="1" applyBorder="1"/>
    <xf numFmtId="2" fontId="8" fillId="0" borderId="1" xfId="0" applyNumberFormat="1" applyFont="1" applyBorder="1"/>
    <xf numFmtId="2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/>
    <xf numFmtId="2" fontId="9" fillId="0" borderId="1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94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5141</xdr:colOff>
      <xdr:row>2</xdr:row>
      <xdr:rowOff>5142</xdr:rowOff>
    </xdr:from>
    <xdr:to>
      <xdr:col>16</xdr:col>
      <xdr:colOff>2196720</xdr:colOff>
      <xdr:row>10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3D79E02-938F-CBA1-F702-9F5643E44419}"/>
            </a:ext>
          </a:extLst>
        </xdr:cNvPr>
        <xdr:cNvSpPr/>
      </xdr:nvSpPr>
      <xdr:spPr>
        <a:xfrm>
          <a:off x="18477072" y="386142"/>
          <a:ext cx="2191579" cy="151885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Sum of Total Deposits for Banks with Total Deposits &gt; 500000</a:t>
          </a:r>
          <a:br>
            <a:rPr lang="en-IN" sz="1100"/>
          </a:br>
          <a:br>
            <a:rPr lang="en-IN" sz="1100"/>
          </a:br>
          <a:r>
            <a:rPr lang="en-IN" sz="1100"/>
            <a:t>Current Deposits</a:t>
          </a:r>
          <a:r>
            <a:rPr lang="en-IN" sz="1100" baseline="0"/>
            <a:t> more than</a:t>
          </a:r>
          <a:r>
            <a:rPr lang="en-IN" sz="1100"/>
            <a:t> 20000</a:t>
          </a:r>
          <a:br>
            <a:rPr lang="en-IN" sz="1100"/>
          </a:br>
          <a:r>
            <a:rPr lang="en-IN" sz="1100"/>
            <a:t>Savings Deposit</a:t>
          </a:r>
          <a:r>
            <a:rPr lang="en-IN" sz="1100" baseline="0"/>
            <a:t> less </a:t>
          </a:r>
        </a:p>
        <a:p>
          <a:pPr algn="l"/>
          <a:r>
            <a:rPr lang="en-IN" sz="1100" baseline="0"/>
            <a:t>than 25000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273326</xdr:colOff>
      <xdr:row>0</xdr:row>
      <xdr:rowOff>91109</xdr:rowOff>
    </xdr:from>
    <xdr:to>
      <xdr:col>6</xdr:col>
      <xdr:colOff>786848</xdr:colOff>
      <xdr:row>5</xdr:row>
      <xdr:rowOff>41413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FFE179-C730-40F1-A3FB-D606F1602122}"/>
            </a:ext>
          </a:extLst>
        </xdr:cNvPr>
        <xdr:cNvSpPr/>
      </xdr:nvSpPr>
      <xdr:spPr>
        <a:xfrm>
          <a:off x="5599043" y="91109"/>
          <a:ext cx="3296479" cy="90280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Find SUM</a:t>
          </a:r>
          <a:r>
            <a:rPr lang="en-IN" sz="1100" baseline="0"/>
            <a:t> with Filter applied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240196</xdr:colOff>
      <xdr:row>0</xdr:row>
      <xdr:rowOff>99393</xdr:rowOff>
    </xdr:from>
    <xdr:to>
      <xdr:col>6</xdr:col>
      <xdr:colOff>753718</xdr:colOff>
      <xdr:row>5</xdr:row>
      <xdr:rowOff>49697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528FEE-FF57-45FB-B225-6048A67954E3}"/>
            </a:ext>
          </a:extLst>
        </xdr:cNvPr>
        <xdr:cNvSpPr/>
      </xdr:nvSpPr>
      <xdr:spPr>
        <a:xfrm>
          <a:off x="5565913" y="99393"/>
          <a:ext cx="3296479" cy="90280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Find SUM</a:t>
          </a:r>
          <a:r>
            <a:rPr lang="en-IN" sz="1100" baseline="0"/>
            <a:t> with Filter applied</a:t>
          </a:r>
          <a:br>
            <a:rPr lang="en-IN" sz="1100" baseline="0"/>
          </a:br>
          <a:r>
            <a:rPr lang="en-IN" sz="1100" baseline="0"/>
            <a:t>There are errors in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85A9-F0DE-4D97-9B24-A7E704A369A8}">
  <dimension ref="B2:H36"/>
  <sheetViews>
    <sheetView topLeftCell="D2" zoomScale="130" zoomScaleNormal="130" workbookViewId="0">
      <selection activeCell="H11" sqref="H11"/>
    </sheetView>
  </sheetViews>
  <sheetFormatPr defaultRowHeight="15" x14ac:dyDescent="0.25"/>
  <cols>
    <col min="1" max="1" width="5.140625" customWidth="1"/>
    <col min="2" max="2" width="6.28515625" bestFit="1" customWidth="1"/>
    <col min="3" max="3" width="51.5703125" customWidth="1"/>
    <col min="4" max="4" width="19" bestFit="1" customWidth="1"/>
    <col min="5" max="5" width="19" customWidth="1"/>
    <col min="6" max="6" width="3.7109375" customWidth="1"/>
    <col min="8" max="8" width="42.85546875" bestFit="1" customWidth="1"/>
  </cols>
  <sheetData>
    <row r="2" spans="2:8" x14ac:dyDescent="0.25">
      <c r="B2" s="16" t="s">
        <v>5</v>
      </c>
      <c r="C2" s="16" t="s">
        <v>6</v>
      </c>
      <c r="D2" s="16" t="s">
        <v>7</v>
      </c>
      <c r="E2" s="17" t="s">
        <v>85</v>
      </c>
      <c r="F2" s="13"/>
      <c r="H2" t="s">
        <v>87</v>
      </c>
    </row>
    <row r="3" spans="2:8" x14ac:dyDescent="0.25">
      <c r="B3" s="18">
        <v>1</v>
      </c>
      <c r="C3" s="18" t="s">
        <v>19</v>
      </c>
      <c r="D3" s="19" t="s">
        <v>20</v>
      </c>
      <c r="E3" s="20">
        <v>7</v>
      </c>
      <c r="F3" s="14"/>
      <c r="H3" s="12">
        <f>COUNT(B3:B36)</f>
        <v>34</v>
      </c>
    </row>
    <row r="4" spans="2:8" x14ac:dyDescent="0.25">
      <c r="B4" s="18">
        <v>2</v>
      </c>
      <c r="C4" s="18" t="s">
        <v>21</v>
      </c>
      <c r="D4" s="19" t="s">
        <v>22</v>
      </c>
      <c r="E4" s="20">
        <v>2</v>
      </c>
      <c r="F4" s="14"/>
    </row>
    <row r="5" spans="2:8" x14ac:dyDescent="0.25">
      <c r="B5" s="18">
        <v>3</v>
      </c>
      <c r="C5" s="18" t="s">
        <v>23</v>
      </c>
      <c r="D5" s="19" t="s">
        <v>24</v>
      </c>
      <c r="E5" s="20">
        <v>10</v>
      </c>
      <c r="F5" s="14"/>
    </row>
    <row r="6" spans="2:8" x14ac:dyDescent="0.25">
      <c r="B6" s="18">
        <v>4</v>
      </c>
      <c r="C6" s="18" t="s">
        <v>25</v>
      </c>
      <c r="D6" s="19" t="s">
        <v>26</v>
      </c>
      <c r="E6" s="20" t="s">
        <v>86</v>
      </c>
      <c r="F6" s="14"/>
    </row>
    <row r="7" spans="2:8" x14ac:dyDescent="0.25">
      <c r="B7" s="18">
        <v>5</v>
      </c>
      <c r="C7" s="18" t="s">
        <v>0</v>
      </c>
      <c r="D7" s="19" t="s">
        <v>27</v>
      </c>
      <c r="E7" s="20">
        <v>3</v>
      </c>
      <c r="F7" s="14"/>
    </row>
    <row r="8" spans="2:8" x14ac:dyDescent="0.25">
      <c r="B8" s="18">
        <v>6</v>
      </c>
      <c r="C8" s="18" t="s">
        <v>1</v>
      </c>
      <c r="D8" s="19" t="s">
        <v>28</v>
      </c>
      <c r="E8" s="20">
        <v>1</v>
      </c>
      <c r="F8" s="14"/>
    </row>
    <row r="9" spans="2:8" x14ac:dyDescent="0.25">
      <c r="B9" s="18">
        <v>7</v>
      </c>
      <c r="C9" s="18" t="s">
        <v>2</v>
      </c>
      <c r="D9" s="19" t="s">
        <v>29</v>
      </c>
      <c r="E9" s="20">
        <v>5</v>
      </c>
      <c r="F9" s="14"/>
      <c r="H9" t="s">
        <v>88</v>
      </c>
    </row>
    <row r="10" spans="2:8" x14ac:dyDescent="0.25">
      <c r="B10" s="18">
        <v>8</v>
      </c>
      <c r="C10" s="18" t="s">
        <v>3</v>
      </c>
      <c r="D10" s="19" t="s">
        <v>30</v>
      </c>
      <c r="E10" s="20">
        <v>9</v>
      </c>
      <c r="F10" s="14"/>
      <c r="H10" s="12">
        <f>COUNT(C3:C36)</f>
        <v>0</v>
      </c>
    </row>
    <row r="11" spans="2:8" x14ac:dyDescent="0.25">
      <c r="B11" s="21">
        <v>9</v>
      </c>
      <c r="C11" s="21" t="s">
        <v>4</v>
      </c>
      <c r="D11" s="22" t="s">
        <v>31</v>
      </c>
      <c r="E11" s="23" t="s">
        <v>86</v>
      </c>
      <c r="F11" s="15"/>
    </row>
    <row r="12" spans="2:8" x14ac:dyDescent="0.25">
      <c r="B12" s="18">
        <v>10</v>
      </c>
      <c r="C12" s="18" t="s">
        <v>32</v>
      </c>
      <c r="D12" s="19" t="s">
        <v>33</v>
      </c>
      <c r="E12" s="20">
        <v>3</v>
      </c>
      <c r="F12" s="14"/>
    </row>
    <row r="13" spans="2:8" x14ac:dyDescent="0.25">
      <c r="B13" s="18">
        <v>11</v>
      </c>
      <c r="C13" s="18" t="s">
        <v>34</v>
      </c>
      <c r="D13" s="19" t="s">
        <v>35</v>
      </c>
      <c r="E13" s="20">
        <v>3</v>
      </c>
      <c r="F13" s="14"/>
    </row>
    <row r="14" spans="2:8" x14ac:dyDescent="0.25">
      <c r="B14" s="18">
        <v>12</v>
      </c>
      <c r="C14" s="18" t="s">
        <v>36</v>
      </c>
      <c r="D14" s="19" t="s">
        <v>37</v>
      </c>
      <c r="E14" s="20">
        <v>5</v>
      </c>
      <c r="F14" s="14"/>
    </row>
    <row r="15" spans="2:8" x14ac:dyDescent="0.25">
      <c r="B15" s="18">
        <v>13</v>
      </c>
      <c r="C15" s="18" t="s">
        <v>38</v>
      </c>
      <c r="D15" s="19" t="s">
        <v>39</v>
      </c>
      <c r="E15" s="20">
        <v>3</v>
      </c>
      <c r="F15" s="14"/>
    </row>
    <row r="16" spans="2:8" x14ac:dyDescent="0.25">
      <c r="B16" s="18">
        <v>14</v>
      </c>
      <c r="C16" s="18" t="s">
        <v>40</v>
      </c>
      <c r="D16" s="19" t="s">
        <v>41</v>
      </c>
      <c r="E16" s="20">
        <v>2</v>
      </c>
      <c r="F16" s="14"/>
    </row>
    <row r="17" spans="2:6" x14ac:dyDescent="0.25">
      <c r="B17" s="18">
        <v>15</v>
      </c>
      <c r="C17" s="18" t="s">
        <v>42</v>
      </c>
      <c r="D17" s="19" t="s">
        <v>43</v>
      </c>
      <c r="E17" s="20">
        <v>3</v>
      </c>
      <c r="F17" s="14"/>
    </row>
    <row r="18" spans="2:6" x14ac:dyDescent="0.25">
      <c r="B18" s="18">
        <v>16</v>
      </c>
      <c r="C18" s="18" t="s">
        <v>44</v>
      </c>
      <c r="D18" s="19" t="s">
        <v>45</v>
      </c>
      <c r="E18" s="20">
        <v>7</v>
      </c>
      <c r="F18" s="14"/>
    </row>
    <row r="19" spans="2:6" x14ac:dyDescent="0.25">
      <c r="B19" s="21">
        <v>17</v>
      </c>
      <c r="C19" s="21" t="s">
        <v>46</v>
      </c>
      <c r="D19" s="22" t="s">
        <v>47</v>
      </c>
      <c r="E19" s="23">
        <v>2</v>
      </c>
      <c r="F19" s="15"/>
    </row>
    <row r="20" spans="2:6" x14ac:dyDescent="0.25">
      <c r="B20" s="18">
        <v>18</v>
      </c>
      <c r="C20" s="18" t="s">
        <v>48</v>
      </c>
      <c r="D20" s="19" t="s">
        <v>49</v>
      </c>
      <c r="E20" s="20" t="s">
        <v>86</v>
      </c>
      <c r="F20" s="14"/>
    </row>
    <row r="21" spans="2:6" x14ac:dyDescent="0.25">
      <c r="B21" s="18">
        <v>19</v>
      </c>
      <c r="C21" s="18" t="s">
        <v>50</v>
      </c>
      <c r="D21" s="19" t="s">
        <v>51</v>
      </c>
      <c r="E21" s="20">
        <v>6</v>
      </c>
      <c r="F21" s="14"/>
    </row>
    <row r="22" spans="2:6" x14ac:dyDescent="0.25">
      <c r="B22" s="18">
        <v>20</v>
      </c>
      <c r="C22" s="18" t="s">
        <v>52</v>
      </c>
      <c r="D22" s="19" t="s">
        <v>53</v>
      </c>
      <c r="E22" s="20">
        <v>10</v>
      </c>
      <c r="F22" s="14"/>
    </row>
    <row r="23" spans="2:6" x14ac:dyDescent="0.25">
      <c r="B23" s="18">
        <v>21</v>
      </c>
      <c r="C23" s="18" t="s">
        <v>54</v>
      </c>
      <c r="D23" s="19" t="s">
        <v>55</v>
      </c>
      <c r="E23" s="20">
        <v>9</v>
      </c>
      <c r="F23" s="14"/>
    </row>
    <row r="24" spans="2:6" x14ac:dyDescent="0.25">
      <c r="B24" s="21">
        <v>22</v>
      </c>
      <c r="C24" s="21" t="s">
        <v>56</v>
      </c>
      <c r="D24" s="22" t="s">
        <v>57</v>
      </c>
      <c r="E24" s="23">
        <v>10</v>
      </c>
      <c r="F24" s="15"/>
    </row>
    <row r="25" spans="2:6" x14ac:dyDescent="0.25">
      <c r="B25" s="18">
        <v>23</v>
      </c>
      <c r="C25" s="18" t="s">
        <v>58</v>
      </c>
      <c r="D25" s="19" t="s">
        <v>59</v>
      </c>
      <c r="E25" s="20">
        <v>9</v>
      </c>
      <c r="F25" s="14"/>
    </row>
    <row r="26" spans="2:6" x14ac:dyDescent="0.25">
      <c r="B26" s="18">
        <v>24</v>
      </c>
      <c r="C26" s="18" t="s">
        <v>60</v>
      </c>
      <c r="D26" s="19" t="s">
        <v>61</v>
      </c>
      <c r="E26" s="20">
        <v>2</v>
      </c>
      <c r="F26" s="14"/>
    </row>
    <row r="27" spans="2:6" x14ac:dyDescent="0.25">
      <c r="B27" s="18">
        <v>25</v>
      </c>
      <c r="C27" s="18" t="s">
        <v>62</v>
      </c>
      <c r="D27" s="19" t="s">
        <v>63</v>
      </c>
      <c r="E27" s="20">
        <v>8</v>
      </c>
      <c r="F27" s="14"/>
    </row>
    <row r="28" spans="2:6" x14ac:dyDescent="0.25">
      <c r="B28" s="18">
        <v>26</v>
      </c>
      <c r="C28" s="18" t="s">
        <v>64</v>
      </c>
      <c r="D28" s="19" t="s">
        <v>65</v>
      </c>
      <c r="E28" s="20">
        <v>3</v>
      </c>
      <c r="F28" s="14"/>
    </row>
    <row r="29" spans="2:6" x14ac:dyDescent="0.25">
      <c r="B29" s="21">
        <v>27</v>
      </c>
      <c r="C29" s="21" t="s">
        <v>66</v>
      </c>
      <c r="D29" s="22" t="s">
        <v>67</v>
      </c>
      <c r="E29" s="23">
        <v>8</v>
      </c>
      <c r="F29" s="15"/>
    </row>
    <row r="30" spans="2:6" x14ac:dyDescent="0.25">
      <c r="B30" s="18">
        <v>28</v>
      </c>
      <c r="C30" s="18" t="s">
        <v>68</v>
      </c>
      <c r="D30" s="19" t="s">
        <v>69</v>
      </c>
      <c r="E30" s="20">
        <v>10</v>
      </c>
      <c r="F30" s="14"/>
    </row>
    <row r="31" spans="2:6" x14ac:dyDescent="0.25">
      <c r="B31" s="18">
        <v>29</v>
      </c>
      <c r="C31" s="18" t="s">
        <v>70</v>
      </c>
      <c r="D31" s="19" t="s">
        <v>71</v>
      </c>
      <c r="E31" s="20">
        <v>8</v>
      </c>
      <c r="F31" s="14"/>
    </row>
    <row r="32" spans="2:6" x14ac:dyDescent="0.25">
      <c r="B32" s="18">
        <v>30</v>
      </c>
      <c r="C32" s="18" t="s">
        <v>72</v>
      </c>
      <c r="D32" s="19" t="s">
        <v>73</v>
      </c>
      <c r="E32" s="20">
        <v>10</v>
      </c>
      <c r="F32" s="14"/>
    </row>
    <row r="33" spans="2:6" x14ac:dyDescent="0.25">
      <c r="B33" s="18">
        <v>31</v>
      </c>
      <c r="C33" s="18" t="s">
        <v>74</v>
      </c>
      <c r="D33" s="19" t="s">
        <v>75</v>
      </c>
      <c r="E33" s="20">
        <v>9</v>
      </c>
      <c r="F33" s="14"/>
    </row>
    <row r="34" spans="2:6" x14ac:dyDescent="0.25">
      <c r="B34" s="18">
        <v>32</v>
      </c>
      <c r="C34" s="18" t="s">
        <v>76</v>
      </c>
      <c r="D34" s="19" t="s">
        <v>77</v>
      </c>
      <c r="E34" s="20">
        <v>7</v>
      </c>
      <c r="F34" s="14"/>
    </row>
    <row r="35" spans="2:6" x14ac:dyDescent="0.25">
      <c r="B35" s="18">
        <v>33</v>
      </c>
      <c r="C35" s="18" t="s">
        <v>78</v>
      </c>
      <c r="D35" s="19" t="s">
        <v>79</v>
      </c>
      <c r="E35" s="20">
        <v>2</v>
      </c>
      <c r="F35" s="14"/>
    </row>
    <row r="36" spans="2:6" x14ac:dyDescent="0.25">
      <c r="B36" s="18">
        <v>34</v>
      </c>
      <c r="C36" s="18" t="s">
        <v>80</v>
      </c>
      <c r="D36" s="19" t="s">
        <v>81</v>
      </c>
      <c r="E36" s="20">
        <v>1</v>
      </c>
      <c r="F36" s="1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57C8-08B4-46BB-AC2F-223A2B82A31B}">
  <dimension ref="B2:I41"/>
  <sheetViews>
    <sheetView tabSelected="1" topLeftCell="B1" zoomScale="115" zoomScaleNormal="115" workbookViewId="0">
      <selection activeCell="I3" sqref="I3"/>
    </sheetView>
  </sheetViews>
  <sheetFormatPr defaultRowHeight="15" x14ac:dyDescent="0.25"/>
  <cols>
    <col min="2" max="2" width="6.28515625" bestFit="1" customWidth="1"/>
    <col min="3" max="3" width="64.28515625" bestFit="1" customWidth="1"/>
    <col min="4" max="4" width="19" bestFit="1" customWidth="1"/>
    <col min="5" max="5" width="12.85546875" style="1" bestFit="1" customWidth="1"/>
    <col min="6" max="6" width="9.85546875" bestFit="1" customWidth="1"/>
    <col min="7" max="7" width="12.28515625" bestFit="1" customWidth="1"/>
    <col min="9" max="9" width="26.5703125" customWidth="1"/>
  </cols>
  <sheetData>
    <row r="2" spans="2:9" x14ac:dyDescent="0.25">
      <c r="I2" s="12">
        <f>_xlfn.AGGREGATE(9,7,E:E)</f>
        <v>2052</v>
      </c>
    </row>
    <row r="7" spans="2:9" x14ac:dyDescent="0.25">
      <c r="B7" s="4" t="s">
        <v>5</v>
      </c>
      <c r="C7" s="4" t="s">
        <v>6</v>
      </c>
      <c r="D7" s="4" t="s">
        <v>7</v>
      </c>
      <c r="E7" s="8" t="s">
        <v>8</v>
      </c>
      <c r="F7" s="4" t="s">
        <v>9</v>
      </c>
      <c r="G7" s="4" t="s">
        <v>10</v>
      </c>
    </row>
    <row r="8" spans="2:9" x14ac:dyDescent="0.25">
      <c r="B8" s="5">
        <v>1</v>
      </c>
      <c r="C8" s="5" t="s">
        <v>19</v>
      </c>
      <c r="D8" s="2" t="s">
        <v>20</v>
      </c>
      <c r="E8" s="9">
        <v>15</v>
      </c>
      <c r="F8" s="9">
        <v>126</v>
      </c>
      <c r="G8" s="9">
        <v>16048.58</v>
      </c>
    </row>
    <row r="9" spans="2:9" x14ac:dyDescent="0.25">
      <c r="B9" s="5">
        <v>2</v>
      </c>
      <c r="C9" s="5" t="s">
        <v>21</v>
      </c>
      <c r="D9" s="2" t="s">
        <v>22</v>
      </c>
      <c r="E9" s="9">
        <v>25</v>
      </c>
      <c r="F9" s="9">
        <v>441</v>
      </c>
      <c r="G9" s="9">
        <v>80111.03</v>
      </c>
    </row>
    <row r="10" spans="2:9" x14ac:dyDescent="0.25">
      <c r="B10" s="5">
        <v>3</v>
      </c>
      <c r="C10" s="5" t="s">
        <v>23</v>
      </c>
      <c r="D10" s="2" t="s">
        <v>24</v>
      </c>
      <c r="E10" s="9">
        <v>15</v>
      </c>
      <c r="F10" s="9">
        <v>140</v>
      </c>
      <c r="G10" s="9">
        <v>8842.6200000000008</v>
      </c>
    </row>
    <row r="11" spans="2:9" x14ac:dyDescent="0.25">
      <c r="B11" s="5">
        <v>4</v>
      </c>
      <c r="C11" s="5" t="s">
        <v>25</v>
      </c>
      <c r="D11" s="2" t="s">
        <v>26</v>
      </c>
      <c r="E11" s="9">
        <v>27</v>
      </c>
      <c r="F11" s="9">
        <v>613</v>
      </c>
      <c r="G11" s="9">
        <v>29462.21</v>
      </c>
    </row>
    <row r="12" spans="2:9" x14ac:dyDescent="0.25">
      <c r="B12" s="5">
        <v>5</v>
      </c>
      <c r="C12" s="5" t="s">
        <v>0</v>
      </c>
      <c r="D12" s="2" t="s">
        <v>27</v>
      </c>
      <c r="E12" s="9">
        <v>41</v>
      </c>
      <c r="F12" s="9">
        <v>330</v>
      </c>
      <c r="G12" s="9">
        <v>709.44</v>
      </c>
    </row>
    <row r="13" spans="2:9" x14ac:dyDescent="0.25">
      <c r="B13" s="5">
        <v>6</v>
      </c>
      <c r="C13" s="5" t="s">
        <v>1</v>
      </c>
      <c r="D13" s="2" t="s">
        <v>28</v>
      </c>
      <c r="E13" s="9">
        <v>13</v>
      </c>
      <c r="F13" s="9">
        <v>117</v>
      </c>
      <c r="G13" s="9">
        <v>4226.74</v>
      </c>
    </row>
    <row r="14" spans="2:9" x14ac:dyDescent="0.25">
      <c r="B14" s="5">
        <v>7</v>
      </c>
      <c r="C14" s="5" t="s">
        <v>2</v>
      </c>
      <c r="D14" s="2" t="s">
        <v>29</v>
      </c>
      <c r="E14" s="9">
        <v>105</v>
      </c>
      <c r="F14" s="9">
        <v>268</v>
      </c>
      <c r="G14" s="9">
        <v>16267.92</v>
      </c>
    </row>
    <row r="15" spans="2:9" x14ac:dyDescent="0.25">
      <c r="B15" s="5">
        <v>8</v>
      </c>
      <c r="C15" s="5" t="s">
        <v>3</v>
      </c>
      <c r="D15" s="2" t="s">
        <v>30</v>
      </c>
      <c r="E15" s="9">
        <v>14</v>
      </c>
      <c r="F15" s="9">
        <v>128</v>
      </c>
      <c r="G15" s="9">
        <v>77263.47</v>
      </c>
    </row>
    <row r="16" spans="2:9" x14ac:dyDescent="0.25">
      <c r="B16" s="6">
        <v>9</v>
      </c>
      <c r="C16" s="6" t="s">
        <v>4</v>
      </c>
      <c r="D16" s="3" t="s">
        <v>31</v>
      </c>
      <c r="E16" s="9">
        <v>49</v>
      </c>
      <c r="F16" s="9">
        <v>239</v>
      </c>
      <c r="G16" s="9">
        <v>19636.66</v>
      </c>
    </row>
    <row r="17" spans="2:7" x14ac:dyDescent="0.25">
      <c r="B17" s="7">
        <v>10</v>
      </c>
      <c r="C17" s="7" t="s">
        <v>32</v>
      </c>
      <c r="D17" s="2" t="s">
        <v>33</v>
      </c>
      <c r="E17" s="10" t="e">
        <f>0/0</f>
        <v>#DIV/0!</v>
      </c>
      <c r="F17" s="10" t="e">
        <f t="shared" ref="F17:G17" si="0">0/0</f>
        <v>#DIV/0!</v>
      </c>
      <c r="G17" s="10" t="e">
        <f t="shared" si="0"/>
        <v>#DIV/0!</v>
      </c>
    </row>
    <row r="18" spans="2:7" x14ac:dyDescent="0.25">
      <c r="B18" s="5">
        <v>11</v>
      </c>
      <c r="C18" s="5" t="s">
        <v>34</v>
      </c>
      <c r="D18" s="2" t="s">
        <v>35</v>
      </c>
      <c r="E18" s="10">
        <v>67</v>
      </c>
      <c r="F18" s="10">
        <v>351</v>
      </c>
      <c r="G18" s="10">
        <v>1708.63</v>
      </c>
    </row>
    <row r="19" spans="2:7" x14ac:dyDescent="0.25">
      <c r="B19" s="5">
        <v>12</v>
      </c>
      <c r="C19" s="5" t="s">
        <v>36</v>
      </c>
      <c r="D19" s="2" t="s">
        <v>37</v>
      </c>
      <c r="E19" s="10">
        <v>13</v>
      </c>
      <c r="F19" s="10">
        <v>144</v>
      </c>
      <c r="G19" s="10">
        <v>1918.58</v>
      </c>
    </row>
    <row r="20" spans="2:7" x14ac:dyDescent="0.25">
      <c r="B20" s="5">
        <v>13</v>
      </c>
      <c r="C20" s="5" t="s">
        <v>38</v>
      </c>
      <c r="D20" s="2" t="s">
        <v>39</v>
      </c>
      <c r="E20" s="10">
        <v>50</v>
      </c>
      <c r="F20" s="10">
        <v>508</v>
      </c>
      <c r="G20" s="10">
        <v>959.17</v>
      </c>
    </row>
    <row r="21" spans="2:7" x14ac:dyDescent="0.25">
      <c r="B21" s="5">
        <v>14</v>
      </c>
      <c r="C21" s="5" t="s">
        <v>40</v>
      </c>
      <c r="D21" s="2" t="s">
        <v>41</v>
      </c>
      <c r="E21" s="10">
        <v>22</v>
      </c>
      <c r="F21" s="10">
        <v>152</v>
      </c>
      <c r="G21" s="10">
        <v>832.89</v>
      </c>
    </row>
    <row r="22" spans="2:7" x14ac:dyDescent="0.25">
      <c r="B22" s="5">
        <v>15</v>
      </c>
      <c r="C22" s="5" t="s">
        <v>42</v>
      </c>
      <c r="D22" s="2" t="s">
        <v>43</v>
      </c>
      <c r="E22" s="10">
        <v>21</v>
      </c>
      <c r="F22" s="10">
        <v>234</v>
      </c>
      <c r="G22" s="10">
        <v>6909.39</v>
      </c>
    </row>
    <row r="23" spans="2:7" x14ac:dyDescent="0.25">
      <c r="B23" s="5">
        <v>16</v>
      </c>
      <c r="C23" s="5" t="s">
        <v>44</v>
      </c>
      <c r="D23" s="2" t="s">
        <v>45</v>
      </c>
      <c r="E23" s="10">
        <v>14</v>
      </c>
      <c r="F23" s="10">
        <v>98</v>
      </c>
      <c r="G23" s="10">
        <v>1758.26</v>
      </c>
    </row>
    <row r="24" spans="2:7" x14ac:dyDescent="0.25">
      <c r="B24" s="6">
        <v>17</v>
      </c>
      <c r="C24" s="6" t="s">
        <v>46</v>
      </c>
      <c r="D24" s="3" t="s">
        <v>47</v>
      </c>
      <c r="E24" s="10">
        <v>66</v>
      </c>
      <c r="F24" s="10">
        <v>325</v>
      </c>
      <c r="G24" s="10">
        <v>3572.82</v>
      </c>
    </row>
    <row r="25" spans="2:7" x14ac:dyDescent="0.25">
      <c r="B25" s="5">
        <v>18</v>
      </c>
      <c r="C25" s="5" t="s">
        <v>48</v>
      </c>
      <c r="D25" s="2" t="s">
        <v>49</v>
      </c>
      <c r="E25" s="9">
        <v>18</v>
      </c>
      <c r="F25" s="9">
        <v>112</v>
      </c>
      <c r="G25" s="9">
        <v>168.77</v>
      </c>
    </row>
    <row r="26" spans="2:7" x14ac:dyDescent="0.25">
      <c r="B26" s="5">
        <v>19</v>
      </c>
      <c r="C26" s="5" t="s">
        <v>50</v>
      </c>
      <c r="D26" s="2" t="s">
        <v>51</v>
      </c>
      <c r="E26" s="9">
        <v>13</v>
      </c>
      <c r="F26" s="9">
        <v>231</v>
      </c>
      <c r="G26" s="9">
        <v>37698.269999999997</v>
      </c>
    </row>
    <row r="27" spans="2:7" x14ac:dyDescent="0.25">
      <c r="B27" s="5">
        <v>20</v>
      </c>
      <c r="C27" s="5" t="s">
        <v>52</v>
      </c>
      <c r="D27" s="2" t="s">
        <v>53</v>
      </c>
      <c r="E27" s="9">
        <v>240</v>
      </c>
      <c r="F27" s="9">
        <v>1563</v>
      </c>
      <c r="G27" s="9">
        <v>906.47</v>
      </c>
    </row>
    <row r="28" spans="2:7" x14ac:dyDescent="0.25">
      <c r="B28" s="5">
        <v>21</v>
      </c>
      <c r="C28" s="5" t="s">
        <v>54</v>
      </c>
      <c r="D28" s="2" t="s">
        <v>55</v>
      </c>
      <c r="E28" s="9">
        <v>40</v>
      </c>
      <c r="F28" s="9">
        <v>277</v>
      </c>
      <c r="G28" s="9">
        <v>902.28</v>
      </c>
    </row>
    <row r="29" spans="2:7" x14ac:dyDescent="0.25">
      <c r="B29" s="6">
        <v>22</v>
      </c>
      <c r="C29" s="6" t="s">
        <v>56</v>
      </c>
      <c r="D29" s="3" t="s">
        <v>57</v>
      </c>
      <c r="E29" s="9">
        <v>50</v>
      </c>
      <c r="F29" s="9">
        <v>493</v>
      </c>
      <c r="G29" s="9">
        <v>1889.53</v>
      </c>
    </row>
    <row r="30" spans="2:7" x14ac:dyDescent="0.25">
      <c r="B30" s="5">
        <v>23</v>
      </c>
      <c r="C30" s="5" t="s">
        <v>58</v>
      </c>
      <c r="D30" s="2" t="s">
        <v>59</v>
      </c>
      <c r="E30" s="9">
        <v>18</v>
      </c>
      <c r="F30" s="9">
        <v>266</v>
      </c>
      <c r="G30" s="9">
        <v>16941.34</v>
      </c>
    </row>
    <row r="31" spans="2:7" x14ac:dyDescent="0.25">
      <c r="B31" s="5">
        <v>24</v>
      </c>
      <c r="C31" s="5" t="s">
        <v>60</v>
      </c>
      <c r="D31" s="2" t="s">
        <v>61</v>
      </c>
      <c r="E31" s="9">
        <v>16</v>
      </c>
      <c r="F31" s="9">
        <v>212</v>
      </c>
      <c r="G31" s="9">
        <v>43955.7</v>
      </c>
    </row>
    <row r="32" spans="2:7" x14ac:dyDescent="0.25">
      <c r="B32" s="5">
        <v>25</v>
      </c>
      <c r="C32" s="5" t="s">
        <v>62</v>
      </c>
      <c r="D32" s="2" t="s">
        <v>63</v>
      </c>
      <c r="E32" s="9">
        <v>18</v>
      </c>
      <c r="F32" s="9">
        <v>282</v>
      </c>
      <c r="G32" s="9">
        <v>88794.559999999998</v>
      </c>
    </row>
    <row r="33" spans="2:7" x14ac:dyDescent="0.25">
      <c r="B33" s="5">
        <v>26</v>
      </c>
      <c r="C33" s="5" t="s">
        <v>64</v>
      </c>
      <c r="D33" s="2" t="s">
        <v>65</v>
      </c>
      <c r="E33" s="9">
        <v>52</v>
      </c>
      <c r="F33" s="9">
        <v>470</v>
      </c>
      <c r="G33" s="9">
        <v>88041.1</v>
      </c>
    </row>
    <row r="34" spans="2:7" x14ac:dyDescent="0.25">
      <c r="B34" s="6">
        <v>27</v>
      </c>
      <c r="C34" s="6" t="s">
        <v>66</v>
      </c>
      <c r="D34" s="3" t="s">
        <v>67</v>
      </c>
      <c r="E34" s="9">
        <v>764</v>
      </c>
      <c r="F34" s="9">
        <v>5248</v>
      </c>
      <c r="G34" s="9">
        <v>204208.17</v>
      </c>
    </row>
    <row r="35" spans="2:7" x14ac:dyDescent="0.25">
      <c r="B35" s="5">
        <v>28</v>
      </c>
      <c r="C35" s="5" t="s">
        <v>68</v>
      </c>
      <c r="D35" s="2" t="s">
        <v>69</v>
      </c>
      <c r="E35" s="9">
        <v>25</v>
      </c>
      <c r="F35" s="9">
        <v>201</v>
      </c>
      <c r="G35" s="9">
        <v>2884.92</v>
      </c>
    </row>
    <row r="36" spans="2:7" x14ac:dyDescent="0.25">
      <c r="B36" s="5">
        <v>29</v>
      </c>
      <c r="C36" s="5" t="s">
        <v>70</v>
      </c>
      <c r="D36" s="2" t="s">
        <v>71</v>
      </c>
      <c r="E36" s="9">
        <v>46</v>
      </c>
      <c r="F36" s="9">
        <v>425</v>
      </c>
      <c r="G36" s="9">
        <v>53010</v>
      </c>
    </row>
    <row r="37" spans="2:7" x14ac:dyDescent="0.25">
      <c r="B37" s="5">
        <v>30</v>
      </c>
      <c r="C37" s="5" t="s">
        <v>72</v>
      </c>
      <c r="D37" s="2" t="s">
        <v>73</v>
      </c>
      <c r="E37" s="9">
        <v>42</v>
      </c>
      <c r="F37" s="9">
        <v>473</v>
      </c>
      <c r="G37" s="9">
        <v>28923.98</v>
      </c>
    </row>
    <row r="38" spans="2:7" x14ac:dyDescent="0.25">
      <c r="B38" s="5">
        <v>31</v>
      </c>
      <c r="C38" s="5" t="s">
        <v>74</v>
      </c>
      <c r="D38" s="2" t="s">
        <v>75</v>
      </c>
      <c r="E38" s="9">
        <v>56</v>
      </c>
      <c r="F38" s="9">
        <v>413</v>
      </c>
      <c r="G38" s="9">
        <v>7965.5</v>
      </c>
    </row>
    <row r="39" spans="2:7" x14ac:dyDescent="0.25">
      <c r="B39" s="5">
        <v>32</v>
      </c>
      <c r="C39" s="5" t="s">
        <v>76</v>
      </c>
      <c r="D39" s="2" t="s">
        <v>77</v>
      </c>
      <c r="E39" s="9">
        <v>9</v>
      </c>
      <c r="F39" s="9">
        <v>67</v>
      </c>
      <c r="G39" s="9">
        <v>1752.61</v>
      </c>
    </row>
    <row r="40" spans="2:7" x14ac:dyDescent="0.25">
      <c r="B40" s="5">
        <v>33</v>
      </c>
      <c r="C40" s="5" t="s">
        <v>78</v>
      </c>
      <c r="D40" s="2" t="s">
        <v>79</v>
      </c>
      <c r="E40" s="9">
        <v>33</v>
      </c>
      <c r="F40" s="9">
        <v>464</v>
      </c>
      <c r="G40" s="9">
        <v>3977.75</v>
      </c>
    </row>
    <row r="41" spans="2:7" x14ac:dyDescent="0.25">
      <c r="B41" s="5">
        <v>34</v>
      </c>
      <c r="C41" s="5" t="s">
        <v>80</v>
      </c>
      <c r="D41" s="2" t="s">
        <v>81</v>
      </c>
      <c r="E41" s="9">
        <v>55</v>
      </c>
      <c r="F41" s="9">
        <v>721</v>
      </c>
      <c r="G41" s="9">
        <v>54435.48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C0A7-02B6-4557-97E5-32831410B116}">
  <dimension ref="B2:G36"/>
  <sheetViews>
    <sheetView topLeftCell="D1" zoomScale="145" zoomScaleNormal="145" workbookViewId="0">
      <selection activeCell="G4" sqref="G4"/>
    </sheetView>
  </sheetViews>
  <sheetFormatPr defaultRowHeight="15" x14ac:dyDescent="0.25"/>
  <cols>
    <col min="1" max="1" width="6.42578125" customWidth="1"/>
    <col min="2" max="2" width="6.28515625" bestFit="1" customWidth="1"/>
    <col min="3" max="3" width="51.140625" bestFit="1" customWidth="1"/>
    <col min="4" max="4" width="19" bestFit="1" customWidth="1"/>
    <col min="5" max="5" width="19" customWidth="1"/>
    <col min="6" max="6" width="5.7109375" customWidth="1"/>
    <col min="7" max="7" width="31.28515625" customWidth="1"/>
  </cols>
  <sheetData>
    <row r="2" spans="2:7" x14ac:dyDescent="0.25">
      <c r="B2" s="16" t="s">
        <v>5</v>
      </c>
      <c r="C2" s="16" t="s">
        <v>6</v>
      </c>
      <c r="D2" s="16" t="s">
        <v>7</v>
      </c>
      <c r="E2" s="17" t="s">
        <v>85</v>
      </c>
      <c r="F2" s="13"/>
      <c r="G2" t="s">
        <v>91</v>
      </c>
    </row>
    <row r="3" spans="2:7" x14ac:dyDescent="0.25">
      <c r="B3" s="18">
        <v>1</v>
      </c>
      <c r="C3" s="18" t="s">
        <v>19</v>
      </c>
      <c r="D3" s="19" t="s">
        <v>20</v>
      </c>
      <c r="E3" s="20">
        <v>7</v>
      </c>
      <c r="F3" s="14"/>
      <c r="G3" s="27">
        <f>COUNTA(E3:E36)-COUNT(E3:E36)</f>
        <v>6</v>
      </c>
    </row>
    <row r="4" spans="2:7" x14ac:dyDescent="0.25">
      <c r="B4" s="18">
        <v>2</v>
      </c>
      <c r="C4" s="18" t="s">
        <v>21</v>
      </c>
      <c r="D4" s="19" t="s">
        <v>22</v>
      </c>
      <c r="E4" s="20">
        <v>2</v>
      </c>
      <c r="F4" s="14"/>
    </row>
    <row r="5" spans="2:7" x14ac:dyDescent="0.25">
      <c r="B5" s="18">
        <v>3</v>
      </c>
      <c r="C5" s="18" t="s">
        <v>23</v>
      </c>
      <c r="D5" s="19" t="s">
        <v>24</v>
      </c>
      <c r="E5" s="20">
        <v>10</v>
      </c>
      <c r="F5" s="14"/>
    </row>
    <row r="6" spans="2:7" x14ac:dyDescent="0.25">
      <c r="B6" s="18">
        <v>4</v>
      </c>
      <c r="C6" s="18" t="s">
        <v>25</v>
      </c>
      <c r="D6" s="19" t="s">
        <v>26</v>
      </c>
      <c r="E6" s="20" t="s">
        <v>89</v>
      </c>
      <c r="F6" s="14"/>
    </row>
    <row r="7" spans="2:7" x14ac:dyDescent="0.25">
      <c r="B7" s="18">
        <v>5</v>
      </c>
      <c r="C7" s="18" t="s">
        <v>0</v>
      </c>
      <c r="D7" s="19" t="s">
        <v>27</v>
      </c>
      <c r="E7" s="20">
        <v>3</v>
      </c>
      <c r="F7" s="14"/>
    </row>
    <row r="8" spans="2:7" x14ac:dyDescent="0.25">
      <c r="B8" s="18">
        <v>6</v>
      </c>
      <c r="C8" s="18" t="s">
        <v>1</v>
      </c>
      <c r="D8" s="19" t="s">
        <v>28</v>
      </c>
      <c r="E8" s="20">
        <v>1</v>
      </c>
      <c r="F8" s="14"/>
    </row>
    <row r="9" spans="2:7" x14ac:dyDescent="0.25">
      <c r="B9" s="18">
        <v>7</v>
      </c>
      <c r="C9" s="18" t="s">
        <v>2</v>
      </c>
      <c r="D9" s="19" t="s">
        <v>29</v>
      </c>
      <c r="E9" s="20">
        <v>5</v>
      </c>
      <c r="F9" s="14"/>
    </row>
    <row r="10" spans="2:7" x14ac:dyDescent="0.25">
      <c r="B10" s="18">
        <v>8</v>
      </c>
      <c r="C10" s="18" t="s">
        <v>3</v>
      </c>
      <c r="D10" s="19" t="s">
        <v>30</v>
      </c>
      <c r="E10" s="20">
        <v>9</v>
      </c>
      <c r="F10" s="14"/>
    </row>
    <row r="11" spans="2:7" x14ac:dyDescent="0.25">
      <c r="B11" s="21">
        <v>9</v>
      </c>
      <c r="C11" s="21" t="s">
        <v>4</v>
      </c>
      <c r="D11" s="22" t="s">
        <v>31</v>
      </c>
      <c r="E11" s="23" t="s">
        <v>86</v>
      </c>
      <c r="F11" s="15"/>
    </row>
    <row r="12" spans="2:7" x14ac:dyDescent="0.25">
      <c r="B12" s="18">
        <v>10</v>
      </c>
      <c r="C12" s="18" t="s">
        <v>32</v>
      </c>
      <c r="D12" s="19" t="s">
        <v>33</v>
      </c>
      <c r="E12" s="20" t="s">
        <v>89</v>
      </c>
      <c r="F12" s="14"/>
    </row>
    <row r="13" spans="2:7" x14ac:dyDescent="0.25">
      <c r="B13" s="18">
        <v>11</v>
      </c>
      <c r="C13" s="18" t="s">
        <v>34</v>
      </c>
      <c r="D13" s="19" t="s">
        <v>35</v>
      </c>
      <c r="E13" s="20">
        <v>3</v>
      </c>
      <c r="F13" s="14"/>
    </row>
    <row r="14" spans="2:7" x14ac:dyDescent="0.25">
      <c r="B14" s="18">
        <v>12</v>
      </c>
      <c r="C14" s="18" t="s">
        <v>36</v>
      </c>
      <c r="D14" s="19" t="s">
        <v>37</v>
      </c>
      <c r="E14" s="20" t="s">
        <v>89</v>
      </c>
      <c r="F14" s="14"/>
    </row>
    <row r="15" spans="2:7" x14ac:dyDescent="0.25">
      <c r="B15" s="18">
        <v>13</v>
      </c>
      <c r="C15" s="18" t="s">
        <v>38</v>
      </c>
      <c r="D15" s="19" t="s">
        <v>39</v>
      </c>
      <c r="E15" s="20">
        <v>3</v>
      </c>
      <c r="F15" s="14"/>
    </row>
    <row r="16" spans="2:7" x14ac:dyDescent="0.25">
      <c r="B16" s="18">
        <v>14</v>
      </c>
      <c r="C16" s="18" t="s">
        <v>40</v>
      </c>
      <c r="D16" s="19" t="s">
        <v>41</v>
      </c>
      <c r="E16" s="20" t="s">
        <v>90</v>
      </c>
      <c r="F16" s="14"/>
    </row>
    <row r="17" spans="2:6" x14ac:dyDescent="0.25">
      <c r="B17" s="18">
        <v>15</v>
      </c>
      <c r="C17" s="18" t="s">
        <v>42</v>
      </c>
      <c r="D17" s="19" t="s">
        <v>43</v>
      </c>
      <c r="E17" s="20">
        <v>3</v>
      </c>
      <c r="F17" s="14"/>
    </row>
    <row r="18" spans="2:6" x14ac:dyDescent="0.25">
      <c r="B18" s="18">
        <v>16</v>
      </c>
      <c r="C18" s="18" t="s">
        <v>44</v>
      </c>
      <c r="D18" s="19" t="s">
        <v>45</v>
      </c>
      <c r="E18" s="20">
        <v>7</v>
      </c>
      <c r="F18" s="14"/>
    </row>
    <row r="19" spans="2:6" x14ac:dyDescent="0.25">
      <c r="B19" s="21">
        <v>17</v>
      </c>
      <c r="C19" s="21" t="s">
        <v>46</v>
      </c>
      <c r="D19" s="22" t="s">
        <v>47</v>
      </c>
      <c r="E19" s="23">
        <v>2</v>
      </c>
      <c r="F19" s="15"/>
    </row>
    <row r="20" spans="2:6" x14ac:dyDescent="0.25">
      <c r="B20" s="18">
        <v>18</v>
      </c>
      <c r="C20" s="18" t="s">
        <v>48</v>
      </c>
      <c r="D20" s="19" t="s">
        <v>49</v>
      </c>
      <c r="E20" s="20" t="s">
        <v>86</v>
      </c>
      <c r="F20" s="14"/>
    </row>
    <row r="21" spans="2:6" x14ac:dyDescent="0.25">
      <c r="B21" s="18">
        <v>19</v>
      </c>
      <c r="C21" s="18" t="s">
        <v>50</v>
      </c>
      <c r="D21" s="19" t="s">
        <v>51</v>
      </c>
      <c r="E21" s="20">
        <v>6</v>
      </c>
      <c r="F21" s="14"/>
    </row>
    <row r="22" spans="2:6" x14ac:dyDescent="0.25">
      <c r="B22" s="18">
        <v>20</v>
      </c>
      <c r="C22" s="18" t="s">
        <v>52</v>
      </c>
      <c r="D22" s="19" t="s">
        <v>53</v>
      </c>
      <c r="E22" s="20">
        <v>10</v>
      </c>
      <c r="F22" s="14"/>
    </row>
    <row r="23" spans="2:6" x14ac:dyDescent="0.25">
      <c r="B23" s="18">
        <v>21</v>
      </c>
      <c r="C23" s="18" t="s">
        <v>54</v>
      </c>
      <c r="D23" s="19" t="s">
        <v>55</v>
      </c>
      <c r="E23" s="20">
        <v>9</v>
      </c>
      <c r="F23" s="14"/>
    </row>
    <row r="24" spans="2:6" x14ac:dyDescent="0.25">
      <c r="B24" s="21">
        <v>22</v>
      </c>
      <c r="C24" s="21" t="s">
        <v>56</v>
      </c>
      <c r="D24" s="22" t="s">
        <v>57</v>
      </c>
      <c r="E24" s="23">
        <v>10</v>
      </c>
      <c r="F24" s="15"/>
    </row>
    <row r="25" spans="2:6" x14ac:dyDescent="0.25">
      <c r="B25" s="18">
        <v>23</v>
      </c>
      <c r="C25" s="18" t="s">
        <v>58</v>
      </c>
      <c r="D25" s="19" t="s">
        <v>59</v>
      </c>
      <c r="E25" s="20">
        <v>9</v>
      </c>
      <c r="F25" s="14"/>
    </row>
    <row r="26" spans="2:6" x14ac:dyDescent="0.25">
      <c r="B26" s="18">
        <v>24</v>
      </c>
      <c r="C26" s="18" t="s">
        <v>60</v>
      </c>
      <c r="D26" s="19" t="s">
        <v>61</v>
      </c>
      <c r="E26" s="20">
        <v>2</v>
      </c>
      <c r="F26" s="14"/>
    </row>
    <row r="27" spans="2:6" x14ac:dyDescent="0.25">
      <c r="B27" s="18">
        <v>25</v>
      </c>
      <c r="C27" s="18" t="s">
        <v>62</v>
      </c>
      <c r="D27" s="19" t="s">
        <v>63</v>
      </c>
      <c r="E27" s="20">
        <v>8</v>
      </c>
      <c r="F27" s="14"/>
    </row>
    <row r="28" spans="2:6" x14ac:dyDescent="0.25">
      <c r="B28" s="18">
        <v>26</v>
      </c>
      <c r="C28" s="18" t="s">
        <v>64</v>
      </c>
      <c r="D28" s="19" t="s">
        <v>65</v>
      </c>
      <c r="E28" s="20">
        <v>3</v>
      </c>
      <c r="F28" s="14"/>
    </row>
    <row r="29" spans="2:6" x14ac:dyDescent="0.25">
      <c r="B29" s="21">
        <v>27</v>
      </c>
      <c r="C29" s="21" t="s">
        <v>66</v>
      </c>
      <c r="D29" s="22" t="s">
        <v>67</v>
      </c>
      <c r="E29" s="23">
        <v>8</v>
      </c>
      <c r="F29" s="15"/>
    </row>
    <row r="30" spans="2:6" x14ac:dyDescent="0.25">
      <c r="B30" s="18">
        <v>28</v>
      </c>
      <c r="C30" s="18" t="s">
        <v>68</v>
      </c>
      <c r="D30" s="19" t="s">
        <v>69</v>
      </c>
      <c r="E30" s="20">
        <v>10</v>
      </c>
      <c r="F30" s="14"/>
    </row>
    <row r="31" spans="2:6" x14ac:dyDescent="0.25">
      <c r="B31" s="18">
        <v>29</v>
      </c>
      <c r="C31" s="18" t="s">
        <v>70</v>
      </c>
      <c r="D31" s="19" t="s">
        <v>71</v>
      </c>
      <c r="E31" s="20">
        <v>8</v>
      </c>
      <c r="F31" s="14"/>
    </row>
    <row r="32" spans="2:6" x14ac:dyDescent="0.25">
      <c r="B32" s="18">
        <v>30</v>
      </c>
      <c r="C32" s="18" t="s">
        <v>72</v>
      </c>
      <c r="D32" s="19" t="s">
        <v>73</v>
      </c>
      <c r="E32" s="20">
        <v>10</v>
      </c>
      <c r="F32" s="14"/>
    </row>
    <row r="33" spans="2:6" x14ac:dyDescent="0.25">
      <c r="B33" s="18">
        <v>31</v>
      </c>
      <c r="C33" s="18" t="s">
        <v>74</v>
      </c>
      <c r="D33" s="19" t="s">
        <v>75</v>
      </c>
      <c r="E33" s="20">
        <v>9</v>
      </c>
      <c r="F33" s="14"/>
    </row>
    <row r="34" spans="2:6" x14ac:dyDescent="0.25">
      <c r="B34" s="18">
        <v>32</v>
      </c>
      <c r="C34" s="18" t="s">
        <v>76</v>
      </c>
      <c r="D34" s="19" t="s">
        <v>77</v>
      </c>
      <c r="E34" s="20">
        <v>7</v>
      </c>
      <c r="F34" s="14"/>
    </row>
    <row r="35" spans="2:6" x14ac:dyDescent="0.25">
      <c r="B35" s="18">
        <v>33</v>
      </c>
      <c r="C35" s="18" t="s">
        <v>78</v>
      </c>
      <c r="D35" s="19" t="s">
        <v>79</v>
      </c>
      <c r="E35" s="20">
        <v>2</v>
      </c>
      <c r="F35" s="14"/>
    </row>
    <row r="36" spans="2:6" x14ac:dyDescent="0.25">
      <c r="B36" s="18">
        <v>34</v>
      </c>
      <c r="C36" s="18" t="s">
        <v>80</v>
      </c>
      <c r="D36" s="19" t="s">
        <v>81</v>
      </c>
      <c r="E36" s="20">
        <v>1</v>
      </c>
      <c r="F36" s="14"/>
    </row>
  </sheetData>
  <autoFilter ref="B2:E36" xr:uid="{F994C0A7-02B6-4557-97E5-32831410B11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26F3-DEF2-45C2-A386-CF730F41FB69}">
  <dimension ref="B2:Q36"/>
  <sheetViews>
    <sheetView zoomScale="167" zoomScaleNormal="11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Q5" sqref="Q5"/>
    </sheetView>
  </sheetViews>
  <sheetFormatPr defaultRowHeight="15" x14ac:dyDescent="0.25"/>
  <cols>
    <col min="2" max="2" width="6.28515625" bestFit="1" customWidth="1"/>
    <col min="3" max="3" width="64.28515625" bestFit="1" customWidth="1"/>
    <col min="4" max="4" width="19" bestFit="1" customWidth="1"/>
    <col min="5" max="5" width="12.85546875" style="1" bestFit="1" customWidth="1"/>
    <col min="6" max="6" width="9.85546875" bestFit="1" customWidth="1"/>
    <col min="7" max="7" width="12.28515625" customWidth="1"/>
    <col min="8" max="8" width="20" customWidth="1"/>
    <col min="9" max="9" width="12.28515625" customWidth="1"/>
    <col min="10" max="10" width="24.42578125" customWidth="1"/>
    <col min="11" max="11" width="13.85546875" customWidth="1"/>
    <col min="12" max="14" width="13.42578125" customWidth="1"/>
    <col min="15" max="15" width="23.140625" customWidth="1"/>
    <col min="17" max="17" width="42.85546875" bestFit="1" customWidth="1"/>
  </cols>
  <sheetData>
    <row r="2" spans="2:17" x14ac:dyDescent="0.25">
      <c r="B2" s="4" t="s">
        <v>5</v>
      </c>
      <c r="C2" s="4" t="s">
        <v>6</v>
      </c>
      <c r="D2" s="4" t="s">
        <v>7</v>
      </c>
      <c r="E2" s="8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spans="2:17" x14ac:dyDescent="0.25">
      <c r="B3" s="5">
        <v>1</v>
      </c>
      <c r="C3" s="5" t="s">
        <v>19</v>
      </c>
      <c r="D3" s="2" t="s">
        <v>20</v>
      </c>
      <c r="E3" s="9">
        <v>15</v>
      </c>
      <c r="F3" s="9">
        <v>126</v>
      </c>
      <c r="G3" s="9">
        <v>16048.58</v>
      </c>
      <c r="H3" s="9">
        <v>25935.14</v>
      </c>
      <c r="I3" s="9">
        <v>41983.72</v>
      </c>
      <c r="J3" s="9">
        <v>155266</v>
      </c>
      <c r="K3" s="9">
        <v>41123.72</v>
      </c>
      <c r="L3" s="9">
        <v>49419.66</v>
      </c>
      <c r="M3" s="9">
        <v>504873.91</v>
      </c>
      <c r="N3" s="9">
        <v>595417.29</v>
      </c>
      <c r="O3" s="9">
        <v>134797</v>
      </c>
      <c r="Q3" t="s">
        <v>82</v>
      </c>
    </row>
    <row r="4" spans="2:17" x14ac:dyDescent="0.25">
      <c r="B4" s="5">
        <v>2</v>
      </c>
      <c r="C4" s="5" t="s">
        <v>21</v>
      </c>
      <c r="D4" s="2" t="s">
        <v>22</v>
      </c>
      <c r="E4" s="9">
        <v>25</v>
      </c>
      <c r="F4" s="9">
        <v>441</v>
      </c>
      <c r="G4" s="9">
        <v>80111.03</v>
      </c>
      <c r="H4" s="9">
        <v>109486.52</v>
      </c>
      <c r="I4" s="9">
        <v>189597.55</v>
      </c>
      <c r="J4" s="9">
        <v>127723</v>
      </c>
      <c r="K4" s="9">
        <v>36715.08</v>
      </c>
      <c r="L4" s="9">
        <v>30908.240000000002</v>
      </c>
      <c r="M4" s="9">
        <v>779917.07</v>
      </c>
      <c r="N4" s="9">
        <v>847540.39</v>
      </c>
      <c r="O4" s="9">
        <v>682672.63</v>
      </c>
      <c r="Q4" s="12">
        <f>COUNTIF(E:E,"&gt;=50")</f>
        <v>10</v>
      </c>
    </row>
    <row r="5" spans="2:17" x14ac:dyDescent="0.25">
      <c r="B5" s="5">
        <v>3</v>
      </c>
      <c r="C5" s="5" t="s">
        <v>23</v>
      </c>
      <c r="D5" s="2" t="s">
        <v>24</v>
      </c>
      <c r="E5" s="9">
        <v>15</v>
      </c>
      <c r="F5" s="9">
        <v>140</v>
      </c>
      <c r="G5" s="9">
        <v>8842.6200000000008</v>
      </c>
      <c r="H5" s="9">
        <v>7265.7</v>
      </c>
      <c r="I5" s="9">
        <v>16108.32</v>
      </c>
      <c r="J5" s="9">
        <v>44584</v>
      </c>
      <c r="K5" s="9">
        <v>8233.24</v>
      </c>
      <c r="L5" s="9">
        <v>4646.4799999999996</v>
      </c>
      <c r="M5" s="9">
        <v>271490.32</v>
      </c>
      <c r="N5" s="9">
        <v>284370.03999999998</v>
      </c>
      <c r="O5" s="9">
        <v>174444.24</v>
      </c>
    </row>
    <row r="6" spans="2:17" x14ac:dyDescent="0.25">
      <c r="B6" s="5">
        <v>4</v>
      </c>
      <c r="C6" s="5" t="s">
        <v>25</v>
      </c>
      <c r="D6" s="2" t="s">
        <v>26</v>
      </c>
      <c r="E6" s="9">
        <v>27</v>
      </c>
      <c r="F6" s="9">
        <v>613</v>
      </c>
      <c r="G6" s="9">
        <v>29462.21</v>
      </c>
      <c r="H6" s="9">
        <v>68092.510000000009</v>
      </c>
      <c r="I6" s="9">
        <v>97554.72</v>
      </c>
      <c r="J6" s="9">
        <v>213026</v>
      </c>
      <c r="K6" s="9">
        <v>39674.71</v>
      </c>
      <c r="L6" s="9">
        <v>50883.88</v>
      </c>
      <c r="M6" s="9">
        <v>965730.65</v>
      </c>
      <c r="N6" s="9">
        <v>1056289.24</v>
      </c>
      <c r="O6" s="9">
        <v>312056.53000000003</v>
      </c>
    </row>
    <row r="7" spans="2:17" x14ac:dyDescent="0.25">
      <c r="B7" s="5">
        <v>5</v>
      </c>
      <c r="C7" s="5" t="s">
        <v>0</v>
      </c>
      <c r="D7" s="2" t="s">
        <v>27</v>
      </c>
      <c r="E7" s="9">
        <v>41</v>
      </c>
      <c r="F7" s="9">
        <v>330</v>
      </c>
      <c r="G7" s="9">
        <v>709.44</v>
      </c>
      <c r="H7" s="9">
        <v>10064.19</v>
      </c>
      <c r="I7" s="9">
        <v>10773.630000000001</v>
      </c>
      <c r="J7" s="9">
        <v>402816</v>
      </c>
      <c r="K7" s="9">
        <v>2270.9899999999998</v>
      </c>
      <c r="L7" s="9">
        <v>68839.64</v>
      </c>
      <c r="M7" s="9">
        <v>49775.01</v>
      </c>
      <c r="N7" s="9">
        <v>120885.64</v>
      </c>
      <c r="O7" s="9">
        <v>463.33</v>
      </c>
    </row>
    <row r="8" spans="2:17" x14ac:dyDescent="0.25">
      <c r="B8" s="5">
        <v>6</v>
      </c>
      <c r="C8" s="5" t="s">
        <v>1</v>
      </c>
      <c r="D8" s="2" t="s">
        <v>28</v>
      </c>
      <c r="E8" s="9">
        <v>13</v>
      </c>
      <c r="F8" s="9">
        <v>117</v>
      </c>
      <c r="G8" s="9">
        <v>4226.74</v>
      </c>
      <c r="H8" s="9">
        <v>62742.31</v>
      </c>
      <c r="I8" s="9">
        <v>66969.05</v>
      </c>
      <c r="J8" s="9">
        <v>97192</v>
      </c>
      <c r="K8" s="9">
        <v>19231.16</v>
      </c>
      <c r="L8" s="9">
        <v>15947.57</v>
      </c>
      <c r="M8" s="9">
        <v>95605.71</v>
      </c>
      <c r="N8" s="9">
        <v>130784.44</v>
      </c>
      <c r="O8" s="9">
        <v>185519.85</v>
      </c>
    </row>
    <row r="9" spans="2:17" x14ac:dyDescent="0.25">
      <c r="B9" s="5">
        <v>7</v>
      </c>
      <c r="C9" s="5" t="s">
        <v>2</v>
      </c>
      <c r="D9" s="2" t="s">
        <v>29</v>
      </c>
      <c r="E9" s="9">
        <v>105</v>
      </c>
      <c r="F9" s="9">
        <v>268</v>
      </c>
      <c r="G9" s="9">
        <v>16267.92</v>
      </c>
      <c r="H9" s="9">
        <v>6096.16</v>
      </c>
      <c r="I9" s="9">
        <v>22364.080000000002</v>
      </c>
      <c r="J9" s="9">
        <v>1194735</v>
      </c>
      <c r="K9" s="9">
        <v>35798.26</v>
      </c>
      <c r="L9" s="9">
        <v>92258.61</v>
      </c>
      <c r="M9" s="9">
        <v>75319.39</v>
      </c>
      <c r="N9" s="9">
        <v>203376.26</v>
      </c>
      <c r="O9" s="9">
        <v>200</v>
      </c>
    </row>
    <row r="10" spans="2:17" x14ac:dyDescent="0.25">
      <c r="B10" s="5">
        <v>8</v>
      </c>
      <c r="C10" s="5" t="s">
        <v>3</v>
      </c>
      <c r="D10" s="2" t="s">
        <v>30</v>
      </c>
      <c r="E10" s="9">
        <v>14</v>
      </c>
      <c r="F10" s="9">
        <v>128</v>
      </c>
      <c r="G10" s="9">
        <v>77263.47</v>
      </c>
      <c r="H10" s="9">
        <v>64085.759999999995</v>
      </c>
      <c r="I10" s="9">
        <v>141349.22999999998</v>
      </c>
      <c r="J10" s="9">
        <v>121386</v>
      </c>
      <c r="K10" s="9">
        <v>80257.91</v>
      </c>
      <c r="L10" s="9">
        <v>18755.82</v>
      </c>
      <c r="M10" s="9">
        <v>936518.1</v>
      </c>
      <c r="N10" s="9">
        <v>1035531.83</v>
      </c>
      <c r="O10" s="9">
        <v>878499.81</v>
      </c>
    </row>
    <row r="11" spans="2:17" x14ac:dyDescent="0.25">
      <c r="B11" s="6">
        <v>9</v>
      </c>
      <c r="C11" s="6" t="s">
        <v>4</v>
      </c>
      <c r="D11" s="3" t="s">
        <v>31</v>
      </c>
      <c r="E11" s="9">
        <v>49</v>
      </c>
      <c r="F11" s="9">
        <v>239</v>
      </c>
      <c r="G11" s="9">
        <v>19636.66</v>
      </c>
      <c r="H11" s="9">
        <v>37960.469999999994</v>
      </c>
      <c r="I11" s="9">
        <v>57597.12999999999</v>
      </c>
      <c r="J11" s="9">
        <v>1012330</v>
      </c>
      <c r="K11" s="9">
        <v>122938.13</v>
      </c>
      <c r="L11" s="9">
        <v>103742.31</v>
      </c>
      <c r="M11" s="9">
        <v>963890.51</v>
      </c>
      <c r="N11" s="9">
        <v>1190570.95</v>
      </c>
      <c r="O11" s="9">
        <v>483517.94</v>
      </c>
    </row>
    <row r="12" spans="2:17" x14ac:dyDescent="0.25">
      <c r="B12" s="7">
        <v>10</v>
      </c>
      <c r="C12" s="7" t="s">
        <v>32</v>
      </c>
      <c r="D12" s="2" t="s">
        <v>33</v>
      </c>
      <c r="E12" s="10">
        <v>37</v>
      </c>
      <c r="F12" s="10">
        <v>347</v>
      </c>
      <c r="G12" s="10">
        <v>19657</v>
      </c>
      <c r="H12" s="10">
        <v>3209.92</v>
      </c>
      <c r="I12" s="10">
        <v>22866.92</v>
      </c>
      <c r="J12" s="10">
        <v>286670</v>
      </c>
      <c r="K12" s="10">
        <v>9803.0499999999993</v>
      </c>
      <c r="L12" s="10">
        <v>28221.19</v>
      </c>
      <c r="M12" s="10">
        <v>10902.86</v>
      </c>
      <c r="N12" s="10">
        <v>48927.1</v>
      </c>
      <c r="O12" s="10">
        <v>0</v>
      </c>
    </row>
    <row r="13" spans="2:17" x14ac:dyDescent="0.25">
      <c r="B13" s="5">
        <v>11</v>
      </c>
      <c r="C13" s="5" t="s">
        <v>34</v>
      </c>
      <c r="D13" s="2" t="s">
        <v>35</v>
      </c>
      <c r="E13" s="10">
        <v>67</v>
      </c>
      <c r="F13" s="10">
        <v>351</v>
      </c>
      <c r="G13" s="10">
        <v>1708.63</v>
      </c>
      <c r="H13" s="10">
        <v>10974.94</v>
      </c>
      <c r="I13" s="10">
        <v>12683.57</v>
      </c>
      <c r="J13" s="10">
        <v>928339</v>
      </c>
      <c r="K13" s="10">
        <v>13492.28</v>
      </c>
      <c r="L13" s="10">
        <v>156124.32999999999</v>
      </c>
      <c r="M13" s="10">
        <v>171067.48</v>
      </c>
      <c r="N13" s="10">
        <v>340684.09</v>
      </c>
      <c r="O13" s="10">
        <v>2535.94</v>
      </c>
    </row>
    <row r="14" spans="2:17" x14ac:dyDescent="0.25">
      <c r="B14" s="5">
        <v>12</v>
      </c>
      <c r="C14" s="5" t="s">
        <v>36</v>
      </c>
      <c r="D14" s="2" t="s">
        <v>37</v>
      </c>
      <c r="E14" s="10">
        <v>13</v>
      </c>
      <c r="F14" s="10">
        <v>144</v>
      </c>
      <c r="G14" s="10">
        <v>1918.58</v>
      </c>
      <c r="H14" s="10">
        <v>14267.58</v>
      </c>
      <c r="I14" s="10">
        <v>16186.16</v>
      </c>
      <c r="J14" s="10">
        <v>237119</v>
      </c>
      <c r="K14" s="10">
        <v>25848.86</v>
      </c>
      <c r="L14" s="10">
        <v>25377.17</v>
      </c>
      <c r="M14" s="10">
        <v>5262.38</v>
      </c>
      <c r="N14" s="10">
        <v>56488.41</v>
      </c>
      <c r="O14" s="10">
        <v>1354.38</v>
      </c>
    </row>
    <row r="15" spans="2:17" x14ac:dyDescent="0.25">
      <c r="B15" s="5">
        <v>13</v>
      </c>
      <c r="C15" s="5" t="s">
        <v>38</v>
      </c>
      <c r="D15" s="2" t="s">
        <v>39</v>
      </c>
      <c r="E15" s="10">
        <v>50</v>
      </c>
      <c r="F15" s="10">
        <v>508</v>
      </c>
      <c r="G15" s="10">
        <v>959.17</v>
      </c>
      <c r="H15" s="10">
        <v>16521.009999999998</v>
      </c>
      <c r="I15" s="10">
        <v>17480.179999999997</v>
      </c>
      <c r="J15" s="10">
        <v>610154</v>
      </c>
      <c r="K15" s="10">
        <v>23573.79</v>
      </c>
      <c r="L15" s="10">
        <v>208453.38</v>
      </c>
      <c r="M15" s="10">
        <v>116895.93</v>
      </c>
      <c r="N15" s="10">
        <v>348923.1</v>
      </c>
      <c r="O15" s="10">
        <v>3954.2</v>
      </c>
    </row>
    <row r="16" spans="2:17" x14ac:dyDescent="0.25">
      <c r="B16" s="5">
        <v>14</v>
      </c>
      <c r="C16" s="5" t="s">
        <v>40</v>
      </c>
      <c r="D16" s="2" t="s">
        <v>41</v>
      </c>
      <c r="E16" s="10">
        <v>22</v>
      </c>
      <c r="F16" s="10">
        <v>152</v>
      </c>
      <c r="G16" s="10">
        <v>832.89</v>
      </c>
      <c r="H16" s="10">
        <v>8730.43</v>
      </c>
      <c r="I16" s="10">
        <v>9563.32</v>
      </c>
      <c r="J16" s="10">
        <v>155766</v>
      </c>
      <c r="K16" s="10">
        <v>10899.21</v>
      </c>
      <c r="L16" s="10">
        <v>52785.62</v>
      </c>
      <c r="M16" s="10">
        <v>74737.7</v>
      </c>
      <c r="N16" s="10">
        <v>138422.53</v>
      </c>
      <c r="O16" s="10">
        <v>2777.95</v>
      </c>
    </row>
    <row r="17" spans="2:15" x14ac:dyDescent="0.25">
      <c r="B17" s="5">
        <v>15</v>
      </c>
      <c r="C17" s="5" t="s">
        <v>42</v>
      </c>
      <c r="D17" s="2" t="s">
        <v>43</v>
      </c>
      <c r="E17" s="10">
        <v>21</v>
      </c>
      <c r="F17" s="10">
        <v>234</v>
      </c>
      <c r="G17" s="10">
        <v>6909.39</v>
      </c>
      <c r="H17" s="10">
        <v>4098.92</v>
      </c>
      <c r="I17" s="10">
        <v>11008.310000000001</v>
      </c>
      <c r="J17" s="10">
        <v>293801</v>
      </c>
      <c r="K17" s="10">
        <v>2931.83</v>
      </c>
      <c r="L17" s="10">
        <v>58631.46</v>
      </c>
      <c r="M17" s="10">
        <v>39042.730000000003</v>
      </c>
      <c r="N17" s="10">
        <v>100606.02</v>
      </c>
      <c r="O17" s="10">
        <v>8676.7800000000007</v>
      </c>
    </row>
    <row r="18" spans="2:15" x14ac:dyDescent="0.25">
      <c r="B18" s="5">
        <v>16</v>
      </c>
      <c r="C18" s="5" t="s">
        <v>44</v>
      </c>
      <c r="D18" s="2" t="s">
        <v>45</v>
      </c>
      <c r="E18" s="10">
        <v>14</v>
      </c>
      <c r="F18" s="10">
        <v>98</v>
      </c>
      <c r="G18" s="10">
        <v>1758.26</v>
      </c>
      <c r="H18" s="10">
        <v>6512.59</v>
      </c>
      <c r="I18" s="10">
        <v>8270.85</v>
      </c>
      <c r="J18" s="10">
        <v>97208</v>
      </c>
      <c r="K18" s="10">
        <v>2456.15</v>
      </c>
      <c r="L18" s="10">
        <v>45261.79</v>
      </c>
      <c r="M18" s="10">
        <v>54454.25</v>
      </c>
      <c r="N18" s="10">
        <v>102172.19</v>
      </c>
      <c r="O18" s="10">
        <v>881.37</v>
      </c>
    </row>
    <row r="19" spans="2:15" x14ac:dyDescent="0.25">
      <c r="B19" s="6">
        <v>17</v>
      </c>
      <c r="C19" s="6" t="s">
        <v>46</v>
      </c>
      <c r="D19" s="3" t="s">
        <v>47</v>
      </c>
      <c r="E19" s="10">
        <v>66</v>
      </c>
      <c r="F19" s="10">
        <v>325</v>
      </c>
      <c r="G19" s="10">
        <v>3572.82</v>
      </c>
      <c r="H19" s="10">
        <v>20083.309999999998</v>
      </c>
      <c r="I19" s="10">
        <v>23656.129999999997</v>
      </c>
      <c r="J19" s="10">
        <v>998885</v>
      </c>
      <c r="K19" s="10">
        <v>10315.75</v>
      </c>
      <c r="L19" s="10">
        <v>100996.6</v>
      </c>
      <c r="M19" s="10">
        <v>194688.42</v>
      </c>
      <c r="N19" s="10">
        <v>306000.77</v>
      </c>
      <c r="O19" s="10">
        <v>34065.9</v>
      </c>
    </row>
    <row r="20" spans="2:15" x14ac:dyDescent="0.25">
      <c r="B20" s="5">
        <v>18</v>
      </c>
      <c r="C20" s="5" t="s">
        <v>48</v>
      </c>
      <c r="D20" s="2" t="s">
        <v>49</v>
      </c>
      <c r="E20" s="9">
        <v>18</v>
      </c>
      <c r="F20" s="9">
        <v>112</v>
      </c>
      <c r="G20" s="9">
        <v>168.77</v>
      </c>
      <c r="H20" s="9">
        <v>5016.4400000000005</v>
      </c>
      <c r="I20" s="9">
        <v>5185.2100000000009</v>
      </c>
      <c r="J20" s="9">
        <v>58679</v>
      </c>
      <c r="K20" s="9">
        <v>14551.63</v>
      </c>
      <c r="L20" s="9">
        <v>21950.3</v>
      </c>
      <c r="M20" s="9">
        <v>23349.93</v>
      </c>
      <c r="N20" s="9">
        <v>59851.86</v>
      </c>
      <c r="O20" s="11">
        <v>0</v>
      </c>
    </row>
    <row r="21" spans="2:15" x14ac:dyDescent="0.25">
      <c r="B21" s="5">
        <v>19</v>
      </c>
      <c r="C21" s="5" t="s">
        <v>50</v>
      </c>
      <c r="D21" s="2" t="s">
        <v>51</v>
      </c>
      <c r="E21" s="9">
        <v>13</v>
      </c>
      <c r="F21" s="9">
        <v>231</v>
      </c>
      <c r="G21" s="9">
        <v>37698.269999999997</v>
      </c>
      <c r="H21" s="9">
        <v>82710.62000000001</v>
      </c>
      <c r="I21" s="9">
        <v>120408.89000000001</v>
      </c>
      <c r="J21" s="9">
        <v>51874</v>
      </c>
      <c r="K21" s="9">
        <v>26246.33</v>
      </c>
      <c r="L21" s="9">
        <v>106872.99</v>
      </c>
      <c r="M21" s="9">
        <v>249349.06</v>
      </c>
      <c r="N21" s="9">
        <v>382468.38</v>
      </c>
      <c r="O21" s="11">
        <v>467404.72</v>
      </c>
    </row>
    <row r="22" spans="2:15" x14ac:dyDescent="0.25">
      <c r="B22" s="5">
        <v>20</v>
      </c>
      <c r="C22" s="5" t="s">
        <v>52</v>
      </c>
      <c r="D22" s="2" t="s">
        <v>53</v>
      </c>
      <c r="E22" s="9">
        <v>240</v>
      </c>
      <c r="F22" s="9">
        <v>1563</v>
      </c>
      <c r="G22" s="9">
        <v>906.47</v>
      </c>
      <c r="H22" s="9">
        <v>107838.18</v>
      </c>
      <c r="I22" s="9">
        <v>108744.65</v>
      </c>
      <c r="J22" s="9">
        <v>2098818</v>
      </c>
      <c r="K22" s="9">
        <v>26564.3</v>
      </c>
      <c r="L22" s="9">
        <v>463549.53</v>
      </c>
      <c r="M22" s="9">
        <v>785812.47</v>
      </c>
      <c r="N22" s="9">
        <v>1275926.3</v>
      </c>
      <c r="O22" s="11">
        <v>207697.45</v>
      </c>
    </row>
    <row r="23" spans="2:15" x14ac:dyDescent="0.25">
      <c r="B23" s="5">
        <v>21</v>
      </c>
      <c r="C23" s="5" t="s">
        <v>54</v>
      </c>
      <c r="D23" s="2" t="s">
        <v>55</v>
      </c>
      <c r="E23" s="9">
        <v>40</v>
      </c>
      <c r="F23" s="9">
        <v>277</v>
      </c>
      <c r="G23" s="9">
        <v>902.28</v>
      </c>
      <c r="H23" s="9">
        <v>5175.18</v>
      </c>
      <c r="I23" s="9">
        <v>6077.46</v>
      </c>
      <c r="J23" s="9">
        <v>192863</v>
      </c>
      <c r="K23" s="9">
        <v>11561.43</v>
      </c>
      <c r="L23" s="9">
        <v>33934.839999999997</v>
      </c>
      <c r="M23" s="9">
        <v>51680.639999999999</v>
      </c>
      <c r="N23" s="9">
        <v>97176.91</v>
      </c>
      <c r="O23" s="11">
        <v>0</v>
      </c>
    </row>
    <row r="24" spans="2:15" x14ac:dyDescent="0.25">
      <c r="B24" s="6">
        <v>22</v>
      </c>
      <c r="C24" s="6" t="s">
        <v>56</v>
      </c>
      <c r="D24" s="3" t="s">
        <v>57</v>
      </c>
      <c r="E24" s="9">
        <v>50</v>
      </c>
      <c r="F24" s="9">
        <v>493</v>
      </c>
      <c r="G24" s="9">
        <v>1889.53</v>
      </c>
      <c r="H24" s="9">
        <v>36784.379999999997</v>
      </c>
      <c r="I24" s="9">
        <v>38673.909999999996</v>
      </c>
      <c r="J24" s="9">
        <v>158528</v>
      </c>
      <c r="K24" s="9">
        <v>6212.25</v>
      </c>
      <c r="L24" s="9">
        <v>57810.31</v>
      </c>
      <c r="M24" s="9">
        <v>72607.039999999994</v>
      </c>
      <c r="N24" s="9">
        <v>136629.6</v>
      </c>
      <c r="O24" s="11">
        <v>0</v>
      </c>
    </row>
    <row r="25" spans="2:15" x14ac:dyDescent="0.25">
      <c r="B25" s="5">
        <v>23</v>
      </c>
      <c r="C25" s="5" t="s">
        <v>58</v>
      </c>
      <c r="D25" s="2" t="s">
        <v>59</v>
      </c>
      <c r="E25" s="9">
        <v>18</v>
      </c>
      <c r="F25" s="9">
        <v>266</v>
      </c>
      <c r="G25" s="9">
        <v>16941.34</v>
      </c>
      <c r="H25" s="9">
        <v>62006.85</v>
      </c>
      <c r="I25" s="9">
        <v>78948.19</v>
      </c>
      <c r="J25" s="9">
        <v>98673</v>
      </c>
      <c r="K25" s="9">
        <v>15447.79</v>
      </c>
      <c r="L25" s="9">
        <v>39324.65</v>
      </c>
      <c r="M25" s="9">
        <v>316662.96000000002</v>
      </c>
      <c r="N25" s="9">
        <v>371435.4</v>
      </c>
      <c r="O25" s="11">
        <v>406308.26</v>
      </c>
    </row>
    <row r="26" spans="2:15" x14ac:dyDescent="0.25">
      <c r="B26" s="5">
        <v>24</v>
      </c>
      <c r="C26" s="5" t="s">
        <v>60</v>
      </c>
      <c r="D26" s="2" t="s">
        <v>61</v>
      </c>
      <c r="E26" s="9">
        <v>16</v>
      </c>
      <c r="F26" s="9">
        <v>212</v>
      </c>
      <c r="G26" s="9">
        <v>43955.7</v>
      </c>
      <c r="H26" s="9">
        <v>72030.26999999999</v>
      </c>
      <c r="I26" s="9">
        <v>115985.96999999999</v>
      </c>
      <c r="J26" s="9">
        <v>84875</v>
      </c>
      <c r="K26" s="9">
        <v>32198.21</v>
      </c>
      <c r="L26" s="9">
        <v>19899.11</v>
      </c>
      <c r="M26" s="9">
        <v>330778.23</v>
      </c>
      <c r="N26" s="9">
        <v>382875.55</v>
      </c>
      <c r="O26" s="9">
        <v>699834.5</v>
      </c>
    </row>
    <row r="27" spans="2:15" x14ac:dyDescent="0.25">
      <c r="B27" s="5">
        <v>25</v>
      </c>
      <c r="C27" s="5" t="s">
        <v>62</v>
      </c>
      <c r="D27" s="2" t="s">
        <v>63</v>
      </c>
      <c r="E27" s="9">
        <v>18</v>
      </c>
      <c r="F27" s="9">
        <v>282</v>
      </c>
      <c r="G27" s="9">
        <v>88794.559999999998</v>
      </c>
      <c r="H27" s="9">
        <v>110202.45999999999</v>
      </c>
      <c r="I27" s="9">
        <v>198997.02</v>
      </c>
      <c r="J27" s="9">
        <v>65919</v>
      </c>
      <c r="K27" s="9">
        <v>27171.29</v>
      </c>
      <c r="L27" s="9">
        <v>8620.23</v>
      </c>
      <c r="M27" s="9">
        <v>789201.64</v>
      </c>
      <c r="N27" s="9">
        <v>824993.16</v>
      </c>
      <c r="O27" s="9">
        <v>1859789.51</v>
      </c>
    </row>
    <row r="28" spans="2:15" x14ac:dyDescent="0.25">
      <c r="B28" s="5">
        <v>26</v>
      </c>
      <c r="C28" s="5" t="s">
        <v>64</v>
      </c>
      <c r="D28" s="2" t="s">
        <v>65</v>
      </c>
      <c r="E28" s="9">
        <v>52</v>
      </c>
      <c r="F28" s="9">
        <v>470</v>
      </c>
      <c r="G28" s="9">
        <v>88041.1</v>
      </c>
      <c r="H28" s="9">
        <v>114892.05</v>
      </c>
      <c r="I28" s="9">
        <v>202933.15000000002</v>
      </c>
      <c r="J28" s="9">
        <v>193872</v>
      </c>
      <c r="K28" s="9">
        <v>64321.68</v>
      </c>
      <c r="L28" s="9">
        <v>78171.490000000005</v>
      </c>
      <c r="M28" s="9">
        <v>1077041.08</v>
      </c>
      <c r="N28" s="9">
        <v>1219534.25</v>
      </c>
      <c r="O28" s="9">
        <v>1245954.53</v>
      </c>
    </row>
    <row r="29" spans="2:15" x14ac:dyDescent="0.25">
      <c r="B29" s="6">
        <v>27</v>
      </c>
      <c r="C29" s="6" t="s">
        <v>66</v>
      </c>
      <c r="D29" s="3" t="s">
        <v>67</v>
      </c>
      <c r="E29" s="9">
        <v>764</v>
      </c>
      <c r="F29" s="9">
        <v>5248</v>
      </c>
      <c r="G29" s="9">
        <v>204208.17</v>
      </c>
      <c r="H29" s="9">
        <v>145358.23000000001</v>
      </c>
      <c r="I29" s="9">
        <v>349566.4</v>
      </c>
      <c r="J29" s="9">
        <v>6643908</v>
      </c>
      <c r="K29" s="9">
        <v>172755.31</v>
      </c>
      <c r="L29" s="9">
        <v>812905.61</v>
      </c>
      <c r="M29" s="9">
        <v>6005051.4500000002</v>
      </c>
      <c r="N29" s="9">
        <v>6990712.3700000001</v>
      </c>
      <c r="O29" s="9">
        <v>955268.09</v>
      </c>
    </row>
    <row r="30" spans="2:15" x14ac:dyDescent="0.25">
      <c r="B30" s="5">
        <v>28</v>
      </c>
      <c r="C30" s="5" t="s">
        <v>68</v>
      </c>
      <c r="D30" s="2" t="s">
        <v>69</v>
      </c>
      <c r="E30" s="9">
        <v>25</v>
      </c>
      <c r="F30" s="9">
        <v>201</v>
      </c>
      <c r="G30" s="9">
        <v>2884.92</v>
      </c>
      <c r="H30" s="9">
        <v>4684.05</v>
      </c>
      <c r="I30" s="9">
        <v>7568.97</v>
      </c>
      <c r="J30" s="9">
        <v>112165</v>
      </c>
      <c r="K30" s="9">
        <v>2053.83</v>
      </c>
      <c r="L30" s="9">
        <v>18944.939999999999</v>
      </c>
      <c r="M30" s="9">
        <v>58903.22</v>
      </c>
      <c r="N30" s="9">
        <v>79901.990000000005</v>
      </c>
      <c r="O30" s="11">
        <v>0</v>
      </c>
    </row>
    <row r="31" spans="2:15" x14ac:dyDescent="0.25">
      <c r="B31" s="5">
        <v>29</v>
      </c>
      <c r="C31" s="5" t="s">
        <v>70</v>
      </c>
      <c r="D31" s="2" t="s">
        <v>71</v>
      </c>
      <c r="E31" s="9">
        <v>46</v>
      </c>
      <c r="F31" s="9">
        <v>425</v>
      </c>
      <c r="G31" s="9">
        <v>53010</v>
      </c>
      <c r="H31" s="9">
        <v>114100.14</v>
      </c>
      <c r="I31" s="9">
        <v>167110.14000000001</v>
      </c>
      <c r="J31" s="9">
        <v>695404</v>
      </c>
      <c r="K31" s="9">
        <v>174863.37</v>
      </c>
      <c r="L31" s="9">
        <v>121332.7</v>
      </c>
      <c r="M31" s="9">
        <v>985766.38</v>
      </c>
      <c r="N31" s="9">
        <v>1281962.45</v>
      </c>
      <c r="O31" s="9">
        <v>1346239.86</v>
      </c>
    </row>
    <row r="32" spans="2:15" x14ac:dyDescent="0.25">
      <c r="B32" s="5">
        <v>30</v>
      </c>
      <c r="C32" s="5" t="s">
        <v>72</v>
      </c>
      <c r="D32" s="2" t="s">
        <v>73</v>
      </c>
      <c r="E32" s="9">
        <v>42</v>
      </c>
      <c r="F32" s="9">
        <v>473</v>
      </c>
      <c r="G32" s="9">
        <v>28923.98</v>
      </c>
      <c r="H32" s="9">
        <v>49751.42</v>
      </c>
      <c r="I32" s="9">
        <v>78675.399999999994</v>
      </c>
      <c r="J32" s="9">
        <v>241567</v>
      </c>
      <c r="K32" s="9">
        <v>15938.05</v>
      </c>
      <c r="L32" s="9">
        <v>72084.539999999994</v>
      </c>
      <c r="M32" s="9">
        <v>606172.23</v>
      </c>
      <c r="N32" s="9">
        <v>694194.82</v>
      </c>
      <c r="O32" s="9">
        <v>339225.29</v>
      </c>
    </row>
    <row r="33" spans="2:15" x14ac:dyDescent="0.25">
      <c r="B33" s="5">
        <v>31</v>
      </c>
      <c r="C33" s="5" t="s">
        <v>74</v>
      </c>
      <c r="D33" s="2" t="s">
        <v>75</v>
      </c>
      <c r="E33" s="9">
        <v>56</v>
      </c>
      <c r="F33" s="9">
        <v>413</v>
      </c>
      <c r="G33" s="9">
        <v>7965.5</v>
      </c>
      <c r="H33" s="9">
        <v>7182.53</v>
      </c>
      <c r="I33" s="9">
        <v>15148.029999999999</v>
      </c>
      <c r="J33" s="9">
        <v>320224</v>
      </c>
      <c r="K33" s="9">
        <v>2915.44</v>
      </c>
      <c r="L33" s="9">
        <v>66148.259999999995</v>
      </c>
      <c r="M33" s="9">
        <v>147051.56</v>
      </c>
      <c r="N33" s="9">
        <v>216115.26</v>
      </c>
      <c r="O33" s="9">
        <v>458</v>
      </c>
    </row>
    <row r="34" spans="2:15" x14ac:dyDescent="0.25">
      <c r="B34" s="5">
        <v>32</v>
      </c>
      <c r="C34" s="5" t="s">
        <v>76</v>
      </c>
      <c r="D34" s="2" t="s">
        <v>77</v>
      </c>
      <c r="E34" s="9">
        <v>9</v>
      </c>
      <c r="F34" s="9">
        <v>67</v>
      </c>
      <c r="G34" s="9">
        <v>1752.61</v>
      </c>
      <c r="H34" s="9">
        <v>2638.63</v>
      </c>
      <c r="I34" s="9">
        <v>4391.24</v>
      </c>
      <c r="J34" s="9">
        <v>100041</v>
      </c>
      <c r="K34" s="9">
        <v>1913.01</v>
      </c>
      <c r="L34" s="9">
        <v>25272.92</v>
      </c>
      <c r="M34" s="9">
        <v>33767.910000000003</v>
      </c>
      <c r="N34" s="9">
        <v>60953.84</v>
      </c>
      <c r="O34" s="11">
        <v>0</v>
      </c>
    </row>
    <row r="35" spans="2:15" x14ac:dyDescent="0.25">
      <c r="B35" s="5">
        <v>33</v>
      </c>
      <c r="C35" s="5" t="s">
        <v>78</v>
      </c>
      <c r="D35" s="2" t="s">
        <v>79</v>
      </c>
      <c r="E35" s="9">
        <v>33</v>
      </c>
      <c r="F35" s="9">
        <v>464</v>
      </c>
      <c r="G35" s="9">
        <v>3977.75</v>
      </c>
      <c r="H35" s="9">
        <v>81031.14</v>
      </c>
      <c r="I35" s="9">
        <v>85008.89</v>
      </c>
      <c r="J35" s="9">
        <v>86576</v>
      </c>
      <c r="K35" s="9">
        <v>114016.38</v>
      </c>
      <c r="L35" s="9">
        <v>17045.93</v>
      </c>
      <c r="M35" s="9">
        <v>875858.77</v>
      </c>
      <c r="N35" s="9">
        <v>1006921.08</v>
      </c>
      <c r="O35" s="9">
        <v>435057.29</v>
      </c>
    </row>
    <row r="36" spans="2:15" x14ac:dyDescent="0.25">
      <c r="B36" s="5">
        <v>34</v>
      </c>
      <c r="C36" s="5" t="s">
        <v>80</v>
      </c>
      <c r="D36" s="2" t="s">
        <v>81</v>
      </c>
      <c r="E36" s="9">
        <v>55</v>
      </c>
      <c r="F36" s="9">
        <v>721</v>
      </c>
      <c r="G36" s="9">
        <v>54435.48</v>
      </c>
      <c r="H36" s="9">
        <v>319568.93</v>
      </c>
      <c r="I36" s="9">
        <v>374004.41</v>
      </c>
      <c r="J36" s="9">
        <v>258045</v>
      </c>
      <c r="K36" s="9">
        <v>82472.490000000005</v>
      </c>
      <c r="L36" s="9">
        <v>83445.37</v>
      </c>
      <c r="M36" s="9">
        <v>1940766.15</v>
      </c>
      <c r="N36" s="9">
        <v>2106684.0099999998</v>
      </c>
      <c r="O36" s="9">
        <v>813039.17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56EC-2867-4E06-B4A9-06AEBD3A4D90}">
  <dimension ref="B2:Q36"/>
  <sheetViews>
    <sheetView topLeftCell="J1" zoomScale="115" zoomScaleNormal="115" workbookViewId="0">
      <selection activeCell="Q5" sqref="Q5"/>
    </sheetView>
  </sheetViews>
  <sheetFormatPr defaultRowHeight="15" x14ac:dyDescent="0.25"/>
  <cols>
    <col min="2" max="2" width="6.28515625" bestFit="1" customWidth="1"/>
    <col min="3" max="3" width="64.28515625" bestFit="1" customWidth="1"/>
    <col min="4" max="4" width="19" bestFit="1" customWidth="1"/>
    <col min="5" max="5" width="12.85546875" style="1" bestFit="1" customWidth="1"/>
    <col min="6" max="6" width="9.85546875" bestFit="1" customWidth="1"/>
    <col min="7" max="7" width="12.28515625" customWidth="1"/>
    <col min="8" max="8" width="20" customWidth="1"/>
    <col min="9" max="9" width="12.28515625" customWidth="1"/>
    <col min="10" max="10" width="24.42578125" customWidth="1"/>
    <col min="11" max="11" width="13.85546875" customWidth="1"/>
    <col min="12" max="14" width="13.42578125" customWidth="1"/>
    <col min="15" max="15" width="23.140625" customWidth="1"/>
    <col min="17" max="17" width="42.85546875" bestFit="1" customWidth="1"/>
  </cols>
  <sheetData>
    <row r="2" spans="2:17" x14ac:dyDescent="0.25">
      <c r="B2" s="4" t="s">
        <v>5</v>
      </c>
      <c r="C2" s="4" t="s">
        <v>6</v>
      </c>
      <c r="D2" s="4" t="s">
        <v>7</v>
      </c>
      <c r="E2" s="8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spans="2:17" x14ac:dyDescent="0.25">
      <c r="B3" s="5">
        <v>1</v>
      </c>
      <c r="C3" s="5" t="s">
        <v>19</v>
      </c>
      <c r="D3" s="2" t="s">
        <v>20</v>
      </c>
      <c r="E3" s="9">
        <v>15</v>
      </c>
      <c r="F3" s="9">
        <v>126</v>
      </c>
      <c r="G3" s="9">
        <v>16048.58</v>
      </c>
      <c r="H3" s="9">
        <v>25935.14</v>
      </c>
      <c r="I3" s="9">
        <v>41983.72</v>
      </c>
      <c r="J3" s="9">
        <v>155266</v>
      </c>
      <c r="K3" s="9">
        <v>41123.72</v>
      </c>
      <c r="L3" s="9">
        <v>49419.66</v>
      </c>
      <c r="M3" s="9">
        <v>504873.91</v>
      </c>
      <c r="N3" s="9">
        <v>595417.29</v>
      </c>
      <c r="O3" s="9">
        <v>134797</v>
      </c>
      <c r="Q3" t="s">
        <v>83</v>
      </c>
    </row>
    <row r="4" spans="2:17" x14ac:dyDescent="0.25">
      <c r="B4" s="5">
        <v>2</v>
      </c>
      <c r="C4" s="5" t="s">
        <v>21</v>
      </c>
      <c r="D4" s="2" t="s">
        <v>22</v>
      </c>
      <c r="E4" s="9">
        <v>25</v>
      </c>
      <c r="F4" s="9">
        <v>441</v>
      </c>
      <c r="G4" s="9">
        <v>80111.03</v>
      </c>
      <c r="H4" s="9">
        <v>109486.52</v>
      </c>
      <c r="I4" s="9">
        <v>189597.55</v>
      </c>
      <c r="J4" s="9">
        <v>127723</v>
      </c>
      <c r="K4" s="9">
        <v>36715.08</v>
      </c>
      <c r="L4" s="9">
        <v>30908.240000000002</v>
      </c>
      <c r="M4" s="9">
        <v>779917.07</v>
      </c>
      <c r="N4" s="9">
        <v>847540.39</v>
      </c>
      <c r="O4" s="9">
        <v>682672.63</v>
      </c>
      <c r="Q4" s="12">
        <f>COUNTIFS(E:E,"&gt;=50",E:E,"&lt;=100")</f>
        <v>7</v>
      </c>
    </row>
    <row r="5" spans="2:17" x14ac:dyDescent="0.25">
      <c r="B5" s="5">
        <v>3</v>
      </c>
      <c r="C5" s="5" t="s">
        <v>23</v>
      </c>
      <c r="D5" s="2" t="s">
        <v>24</v>
      </c>
      <c r="E5" s="9">
        <v>15</v>
      </c>
      <c r="F5" s="9">
        <v>140</v>
      </c>
      <c r="G5" s="9">
        <v>8842.6200000000008</v>
      </c>
      <c r="H5" s="9">
        <v>7265.7</v>
      </c>
      <c r="I5" s="9">
        <v>16108.32</v>
      </c>
      <c r="J5" s="9">
        <v>44584</v>
      </c>
      <c r="K5" s="9">
        <v>8233.24</v>
      </c>
      <c r="L5" s="9">
        <v>4646.4799999999996</v>
      </c>
      <c r="M5" s="9">
        <v>271490.32</v>
      </c>
      <c r="N5" s="9">
        <v>284370.03999999998</v>
      </c>
      <c r="O5" s="9">
        <v>174444.24</v>
      </c>
    </row>
    <row r="6" spans="2:17" x14ac:dyDescent="0.25">
      <c r="B6" s="5">
        <v>4</v>
      </c>
      <c r="C6" s="5" t="s">
        <v>25</v>
      </c>
      <c r="D6" s="2" t="s">
        <v>26</v>
      </c>
      <c r="E6" s="9">
        <v>27</v>
      </c>
      <c r="F6" s="9">
        <v>613</v>
      </c>
      <c r="G6" s="9">
        <v>29462.21</v>
      </c>
      <c r="H6" s="9">
        <v>68092.510000000009</v>
      </c>
      <c r="I6" s="9">
        <v>97554.72</v>
      </c>
      <c r="J6" s="9">
        <v>213026</v>
      </c>
      <c r="K6" s="9">
        <v>39674.71</v>
      </c>
      <c r="L6" s="9">
        <v>50883.88</v>
      </c>
      <c r="M6" s="9">
        <v>965730.65</v>
      </c>
      <c r="N6" s="9">
        <v>1056289.24</v>
      </c>
      <c r="O6" s="9">
        <v>312056.53000000003</v>
      </c>
    </row>
    <row r="7" spans="2:17" x14ac:dyDescent="0.25">
      <c r="B7" s="5">
        <v>5</v>
      </c>
      <c r="C7" s="5" t="s">
        <v>0</v>
      </c>
      <c r="D7" s="2" t="s">
        <v>27</v>
      </c>
      <c r="E7" s="9">
        <v>41</v>
      </c>
      <c r="F7" s="9">
        <v>330</v>
      </c>
      <c r="G7" s="9">
        <v>709.44</v>
      </c>
      <c r="H7" s="9">
        <v>10064.19</v>
      </c>
      <c r="I7" s="9">
        <v>10773.630000000001</v>
      </c>
      <c r="J7" s="9">
        <v>402816</v>
      </c>
      <c r="K7" s="9">
        <v>2270.9899999999998</v>
      </c>
      <c r="L7" s="9">
        <v>68839.64</v>
      </c>
      <c r="M7" s="9">
        <v>49775.01</v>
      </c>
      <c r="N7" s="9">
        <v>120885.64</v>
      </c>
      <c r="O7" s="9">
        <v>463.33</v>
      </c>
    </row>
    <row r="8" spans="2:17" x14ac:dyDescent="0.25">
      <c r="B8" s="5">
        <v>6</v>
      </c>
      <c r="C8" s="5" t="s">
        <v>1</v>
      </c>
      <c r="D8" s="2" t="s">
        <v>28</v>
      </c>
      <c r="E8" s="9">
        <v>13</v>
      </c>
      <c r="F8" s="9">
        <v>117</v>
      </c>
      <c r="G8" s="9">
        <v>4226.74</v>
      </c>
      <c r="H8" s="9">
        <v>62742.31</v>
      </c>
      <c r="I8" s="9">
        <v>66969.05</v>
      </c>
      <c r="J8" s="9">
        <v>97192</v>
      </c>
      <c r="K8" s="9">
        <v>19231.16</v>
      </c>
      <c r="L8" s="9">
        <v>15947.57</v>
      </c>
      <c r="M8" s="9">
        <v>95605.71</v>
      </c>
      <c r="N8" s="9">
        <v>130784.44</v>
      </c>
      <c r="O8" s="9">
        <v>185519.85</v>
      </c>
    </row>
    <row r="9" spans="2:17" x14ac:dyDescent="0.25">
      <c r="B9" s="5">
        <v>7</v>
      </c>
      <c r="C9" s="5" t="s">
        <v>2</v>
      </c>
      <c r="D9" s="2" t="s">
        <v>29</v>
      </c>
      <c r="E9" s="9">
        <v>105</v>
      </c>
      <c r="F9" s="9">
        <v>268</v>
      </c>
      <c r="G9" s="9">
        <v>16267.92</v>
      </c>
      <c r="H9" s="9">
        <v>6096.16</v>
      </c>
      <c r="I9" s="9">
        <v>22364.080000000002</v>
      </c>
      <c r="J9" s="9">
        <v>1194735</v>
      </c>
      <c r="K9" s="9">
        <v>35798.26</v>
      </c>
      <c r="L9" s="9">
        <v>92258.61</v>
      </c>
      <c r="M9" s="9">
        <v>75319.39</v>
      </c>
      <c r="N9" s="9">
        <v>203376.26</v>
      </c>
      <c r="O9" s="9">
        <v>200</v>
      </c>
    </row>
    <row r="10" spans="2:17" x14ac:dyDescent="0.25">
      <c r="B10" s="5">
        <v>8</v>
      </c>
      <c r="C10" s="5" t="s">
        <v>3</v>
      </c>
      <c r="D10" s="2" t="s">
        <v>30</v>
      </c>
      <c r="E10" s="9">
        <v>14</v>
      </c>
      <c r="F10" s="9">
        <v>128</v>
      </c>
      <c r="G10" s="9">
        <v>77263.47</v>
      </c>
      <c r="H10" s="9">
        <v>64085.759999999995</v>
      </c>
      <c r="I10" s="9">
        <v>141349.22999999998</v>
      </c>
      <c r="J10" s="9">
        <v>121386</v>
      </c>
      <c r="K10" s="9">
        <v>80257.91</v>
      </c>
      <c r="L10" s="9">
        <v>18755.82</v>
      </c>
      <c r="M10" s="9">
        <v>936518.1</v>
      </c>
      <c r="N10" s="9">
        <v>1035531.83</v>
      </c>
      <c r="O10" s="9">
        <v>878499.81</v>
      </c>
    </row>
    <row r="11" spans="2:17" x14ac:dyDescent="0.25">
      <c r="B11" s="6">
        <v>9</v>
      </c>
      <c r="C11" s="6" t="s">
        <v>4</v>
      </c>
      <c r="D11" s="3" t="s">
        <v>31</v>
      </c>
      <c r="E11" s="9">
        <v>49</v>
      </c>
      <c r="F11" s="9">
        <v>239</v>
      </c>
      <c r="G11" s="9">
        <v>19636.66</v>
      </c>
      <c r="H11" s="9">
        <v>37960.469999999994</v>
      </c>
      <c r="I11" s="9">
        <v>57597.12999999999</v>
      </c>
      <c r="J11" s="9">
        <v>1012330</v>
      </c>
      <c r="K11" s="9">
        <v>122938.13</v>
      </c>
      <c r="L11" s="9">
        <v>103742.31</v>
      </c>
      <c r="M11" s="9">
        <v>963890.51</v>
      </c>
      <c r="N11" s="9">
        <v>1190570.95</v>
      </c>
      <c r="O11" s="9">
        <v>483517.94</v>
      </c>
    </row>
    <row r="12" spans="2:17" x14ac:dyDescent="0.25">
      <c r="B12" s="7">
        <v>10</v>
      </c>
      <c r="C12" s="7" t="s">
        <v>32</v>
      </c>
      <c r="D12" s="2" t="s">
        <v>33</v>
      </c>
      <c r="E12" s="10">
        <v>37</v>
      </c>
      <c r="F12" s="10">
        <v>347</v>
      </c>
      <c r="G12" s="10">
        <v>19657</v>
      </c>
      <c r="H12" s="10">
        <v>3209.92</v>
      </c>
      <c r="I12" s="10">
        <v>22866.92</v>
      </c>
      <c r="J12" s="10">
        <v>286670</v>
      </c>
      <c r="K12" s="10">
        <v>9803.0499999999993</v>
      </c>
      <c r="L12" s="10">
        <v>28221.19</v>
      </c>
      <c r="M12" s="10">
        <v>10902.86</v>
      </c>
      <c r="N12" s="10">
        <v>48927.1</v>
      </c>
      <c r="O12" s="10">
        <v>0</v>
      </c>
    </row>
    <row r="13" spans="2:17" x14ac:dyDescent="0.25">
      <c r="B13" s="5">
        <v>11</v>
      </c>
      <c r="C13" s="5" t="s">
        <v>34</v>
      </c>
      <c r="D13" s="2" t="s">
        <v>35</v>
      </c>
      <c r="E13" s="10">
        <v>67</v>
      </c>
      <c r="F13" s="10">
        <v>351</v>
      </c>
      <c r="G13" s="10">
        <v>1708.63</v>
      </c>
      <c r="H13" s="10">
        <v>10974.94</v>
      </c>
      <c r="I13" s="10">
        <v>12683.57</v>
      </c>
      <c r="J13" s="10">
        <v>928339</v>
      </c>
      <c r="K13" s="10">
        <v>13492.28</v>
      </c>
      <c r="L13" s="10">
        <v>156124.32999999999</v>
      </c>
      <c r="M13" s="10">
        <v>171067.48</v>
      </c>
      <c r="N13" s="10">
        <v>340684.09</v>
      </c>
      <c r="O13" s="10">
        <v>2535.94</v>
      </c>
    </row>
    <row r="14" spans="2:17" x14ac:dyDescent="0.25">
      <c r="B14" s="5">
        <v>12</v>
      </c>
      <c r="C14" s="5" t="s">
        <v>36</v>
      </c>
      <c r="D14" s="2" t="s">
        <v>37</v>
      </c>
      <c r="E14" s="10">
        <v>13</v>
      </c>
      <c r="F14" s="10">
        <v>144</v>
      </c>
      <c r="G14" s="10">
        <v>1918.58</v>
      </c>
      <c r="H14" s="10">
        <v>14267.58</v>
      </c>
      <c r="I14" s="10">
        <v>16186.16</v>
      </c>
      <c r="J14" s="10">
        <v>237119</v>
      </c>
      <c r="K14" s="10">
        <v>25848.86</v>
      </c>
      <c r="L14" s="10">
        <v>25377.17</v>
      </c>
      <c r="M14" s="10">
        <v>5262.38</v>
      </c>
      <c r="N14" s="10">
        <v>56488.41</v>
      </c>
      <c r="O14" s="10">
        <v>1354.38</v>
      </c>
    </row>
    <row r="15" spans="2:17" x14ac:dyDescent="0.25">
      <c r="B15" s="5">
        <v>13</v>
      </c>
      <c r="C15" s="5" t="s">
        <v>38</v>
      </c>
      <c r="D15" s="2" t="s">
        <v>39</v>
      </c>
      <c r="E15" s="10">
        <v>50</v>
      </c>
      <c r="F15" s="10">
        <v>508</v>
      </c>
      <c r="G15" s="10">
        <v>959.17</v>
      </c>
      <c r="H15" s="10">
        <v>16521.009999999998</v>
      </c>
      <c r="I15" s="10">
        <v>17480.179999999997</v>
      </c>
      <c r="J15" s="10">
        <v>610154</v>
      </c>
      <c r="K15" s="10">
        <v>23573.79</v>
      </c>
      <c r="L15" s="10">
        <v>208453.38</v>
      </c>
      <c r="M15" s="10">
        <v>116895.93</v>
      </c>
      <c r="N15" s="10">
        <v>348923.1</v>
      </c>
      <c r="O15" s="10">
        <v>3954.2</v>
      </c>
    </row>
    <row r="16" spans="2:17" x14ac:dyDescent="0.25">
      <c r="B16" s="5">
        <v>14</v>
      </c>
      <c r="C16" s="5" t="s">
        <v>40</v>
      </c>
      <c r="D16" s="2" t="s">
        <v>41</v>
      </c>
      <c r="E16" s="10">
        <v>22</v>
      </c>
      <c r="F16" s="10">
        <v>152</v>
      </c>
      <c r="G16" s="10">
        <v>832.89</v>
      </c>
      <c r="H16" s="10">
        <v>8730.43</v>
      </c>
      <c r="I16" s="10">
        <v>9563.32</v>
      </c>
      <c r="J16" s="10">
        <v>155766</v>
      </c>
      <c r="K16" s="10">
        <v>10899.21</v>
      </c>
      <c r="L16" s="10">
        <v>52785.62</v>
      </c>
      <c r="M16" s="10">
        <v>74737.7</v>
      </c>
      <c r="N16" s="10">
        <v>138422.53</v>
      </c>
      <c r="O16" s="10">
        <v>2777.95</v>
      </c>
    </row>
    <row r="17" spans="2:15" x14ac:dyDescent="0.25">
      <c r="B17" s="5">
        <v>15</v>
      </c>
      <c r="C17" s="5" t="s">
        <v>42</v>
      </c>
      <c r="D17" s="2" t="s">
        <v>43</v>
      </c>
      <c r="E17" s="10">
        <v>21</v>
      </c>
      <c r="F17" s="10">
        <v>234</v>
      </c>
      <c r="G17" s="10">
        <v>6909.39</v>
      </c>
      <c r="H17" s="10">
        <v>4098.92</v>
      </c>
      <c r="I17" s="10">
        <v>11008.310000000001</v>
      </c>
      <c r="J17" s="10">
        <v>293801</v>
      </c>
      <c r="K17" s="10">
        <v>2931.83</v>
      </c>
      <c r="L17" s="10">
        <v>58631.46</v>
      </c>
      <c r="M17" s="10">
        <v>39042.730000000003</v>
      </c>
      <c r="N17" s="10">
        <v>100606.02</v>
      </c>
      <c r="O17" s="10">
        <v>8676.7800000000007</v>
      </c>
    </row>
    <row r="18" spans="2:15" x14ac:dyDescent="0.25">
      <c r="B18" s="5">
        <v>16</v>
      </c>
      <c r="C18" s="5" t="s">
        <v>44</v>
      </c>
      <c r="D18" s="2" t="s">
        <v>45</v>
      </c>
      <c r="E18" s="10">
        <v>14</v>
      </c>
      <c r="F18" s="10">
        <v>98</v>
      </c>
      <c r="G18" s="10">
        <v>1758.26</v>
      </c>
      <c r="H18" s="10">
        <v>6512.59</v>
      </c>
      <c r="I18" s="10">
        <v>8270.85</v>
      </c>
      <c r="J18" s="10">
        <v>97208</v>
      </c>
      <c r="K18" s="10">
        <v>2456.15</v>
      </c>
      <c r="L18" s="10">
        <v>45261.79</v>
      </c>
      <c r="M18" s="10">
        <v>54454.25</v>
      </c>
      <c r="N18" s="10">
        <v>102172.19</v>
      </c>
      <c r="O18" s="10">
        <v>881.37</v>
      </c>
    </row>
    <row r="19" spans="2:15" x14ac:dyDescent="0.25">
      <c r="B19" s="6">
        <v>17</v>
      </c>
      <c r="C19" s="6" t="s">
        <v>46</v>
      </c>
      <c r="D19" s="3" t="s">
        <v>47</v>
      </c>
      <c r="E19" s="10">
        <v>66</v>
      </c>
      <c r="F19" s="10">
        <v>325</v>
      </c>
      <c r="G19" s="10">
        <v>3572.82</v>
      </c>
      <c r="H19" s="10">
        <v>20083.309999999998</v>
      </c>
      <c r="I19" s="10">
        <v>23656.129999999997</v>
      </c>
      <c r="J19" s="10">
        <v>998885</v>
      </c>
      <c r="K19" s="10">
        <v>10315.75</v>
      </c>
      <c r="L19" s="10">
        <v>100996.6</v>
      </c>
      <c r="M19" s="10">
        <v>194688.42</v>
      </c>
      <c r="N19" s="10">
        <v>306000.77</v>
      </c>
      <c r="O19" s="10">
        <v>34065.9</v>
      </c>
    </row>
    <row r="20" spans="2:15" x14ac:dyDescent="0.25">
      <c r="B20" s="5">
        <v>18</v>
      </c>
      <c r="C20" s="5" t="s">
        <v>48</v>
      </c>
      <c r="D20" s="2" t="s">
        <v>49</v>
      </c>
      <c r="E20" s="9">
        <v>18</v>
      </c>
      <c r="F20" s="9">
        <v>112</v>
      </c>
      <c r="G20" s="9">
        <v>168.77</v>
      </c>
      <c r="H20" s="9">
        <v>5016.4400000000005</v>
      </c>
      <c r="I20" s="9">
        <v>5185.2100000000009</v>
      </c>
      <c r="J20" s="9">
        <v>58679</v>
      </c>
      <c r="K20" s="9">
        <v>14551.63</v>
      </c>
      <c r="L20" s="9">
        <v>21950.3</v>
      </c>
      <c r="M20" s="9">
        <v>23349.93</v>
      </c>
      <c r="N20" s="9">
        <v>59851.86</v>
      </c>
      <c r="O20" s="11">
        <v>0</v>
      </c>
    </row>
    <row r="21" spans="2:15" x14ac:dyDescent="0.25">
      <c r="B21" s="5">
        <v>19</v>
      </c>
      <c r="C21" s="5" t="s">
        <v>50</v>
      </c>
      <c r="D21" s="2" t="s">
        <v>51</v>
      </c>
      <c r="E21" s="9">
        <v>13</v>
      </c>
      <c r="F21" s="9">
        <v>231</v>
      </c>
      <c r="G21" s="9">
        <v>37698.269999999997</v>
      </c>
      <c r="H21" s="9">
        <v>82710.62000000001</v>
      </c>
      <c r="I21" s="9">
        <v>120408.89000000001</v>
      </c>
      <c r="J21" s="9">
        <v>51874</v>
      </c>
      <c r="K21" s="9">
        <v>26246.33</v>
      </c>
      <c r="L21" s="9">
        <v>106872.99</v>
      </c>
      <c r="M21" s="9">
        <v>249349.06</v>
      </c>
      <c r="N21" s="9">
        <v>382468.38</v>
      </c>
      <c r="O21" s="11">
        <v>467404.72</v>
      </c>
    </row>
    <row r="22" spans="2:15" x14ac:dyDescent="0.25">
      <c r="B22" s="5">
        <v>20</v>
      </c>
      <c r="C22" s="5" t="s">
        <v>52</v>
      </c>
      <c r="D22" s="2" t="s">
        <v>53</v>
      </c>
      <c r="E22" s="9">
        <v>240</v>
      </c>
      <c r="F22" s="9">
        <v>1563</v>
      </c>
      <c r="G22" s="9">
        <v>906.47</v>
      </c>
      <c r="H22" s="9">
        <v>107838.18</v>
      </c>
      <c r="I22" s="9">
        <v>108744.65</v>
      </c>
      <c r="J22" s="9">
        <v>2098818</v>
      </c>
      <c r="K22" s="9">
        <v>26564.3</v>
      </c>
      <c r="L22" s="9">
        <v>463549.53</v>
      </c>
      <c r="M22" s="9">
        <v>785812.47</v>
      </c>
      <c r="N22" s="9">
        <v>1275926.3</v>
      </c>
      <c r="O22" s="11">
        <v>207697.45</v>
      </c>
    </row>
    <row r="23" spans="2:15" x14ac:dyDescent="0.25">
      <c r="B23" s="5">
        <v>21</v>
      </c>
      <c r="C23" s="5" t="s">
        <v>54</v>
      </c>
      <c r="D23" s="2" t="s">
        <v>55</v>
      </c>
      <c r="E23" s="9">
        <v>40</v>
      </c>
      <c r="F23" s="9">
        <v>277</v>
      </c>
      <c r="G23" s="9">
        <v>902.28</v>
      </c>
      <c r="H23" s="9">
        <v>5175.18</v>
      </c>
      <c r="I23" s="9">
        <v>6077.46</v>
      </c>
      <c r="J23" s="9">
        <v>192863</v>
      </c>
      <c r="K23" s="9">
        <v>11561.43</v>
      </c>
      <c r="L23" s="9">
        <v>33934.839999999997</v>
      </c>
      <c r="M23" s="9">
        <v>51680.639999999999</v>
      </c>
      <c r="N23" s="9">
        <v>97176.91</v>
      </c>
      <c r="O23" s="11">
        <v>0</v>
      </c>
    </row>
    <row r="24" spans="2:15" x14ac:dyDescent="0.25">
      <c r="B24" s="6">
        <v>22</v>
      </c>
      <c r="C24" s="6" t="s">
        <v>56</v>
      </c>
      <c r="D24" s="3" t="s">
        <v>57</v>
      </c>
      <c r="E24" s="9">
        <v>50</v>
      </c>
      <c r="F24" s="9">
        <v>493</v>
      </c>
      <c r="G24" s="9">
        <v>1889.53</v>
      </c>
      <c r="H24" s="9">
        <v>36784.379999999997</v>
      </c>
      <c r="I24" s="9">
        <v>38673.909999999996</v>
      </c>
      <c r="J24" s="9">
        <v>158528</v>
      </c>
      <c r="K24" s="9">
        <v>6212.25</v>
      </c>
      <c r="L24" s="9">
        <v>57810.31</v>
      </c>
      <c r="M24" s="9">
        <v>72607.039999999994</v>
      </c>
      <c r="N24" s="9">
        <v>136629.6</v>
      </c>
      <c r="O24" s="11">
        <v>0</v>
      </c>
    </row>
    <row r="25" spans="2:15" x14ac:dyDescent="0.25">
      <c r="B25" s="5">
        <v>23</v>
      </c>
      <c r="C25" s="5" t="s">
        <v>58</v>
      </c>
      <c r="D25" s="2" t="s">
        <v>59</v>
      </c>
      <c r="E25" s="9">
        <v>18</v>
      </c>
      <c r="F25" s="9">
        <v>266</v>
      </c>
      <c r="G25" s="9">
        <v>16941.34</v>
      </c>
      <c r="H25" s="9">
        <v>62006.85</v>
      </c>
      <c r="I25" s="9">
        <v>78948.19</v>
      </c>
      <c r="J25" s="9">
        <v>98673</v>
      </c>
      <c r="K25" s="9">
        <v>15447.79</v>
      </c>
      <c r="L25" s="9">
        <v>39324.65</v>
      </c>
      <c r="M25" s="9">
        <v>316662.96000000002</v>
      </c>
      <c r="N25" s="9">
        <v>371435.4</v>
      </c>
      <c r="O25" s="11">
        <v>406308.26</v>
      </c>
    </row>
    <row r="26" spans="2:15" x14ac:dyDescent="0.25">
      <c r="B26" s="5">
        <v>24</v>
      </c>
      <c r="C26" s="5" t="s">
        <v>60</v>
      </c>
      <c r="D26" s="2" t="s">
        <v>61</v>
      </c>
      <c r="E26" s="9">
        <v>16</v>
      </c>
      <c r="F26" s="9">
        <v>212</v>
      </c>
      <c r="G26" s="9">
        <v>43955.7</v>
      </c>
      <c r="H26" s="9">
        <v>72030.26999999999</v>
      </c>
      <c r="I26" s="9">
        <v>115985.96999999999</v>
      </c>
      <c r="J26" s="9">
        <v>84875</v>
      </c>
      <c r="K26" s="9">
        <v>32198.21</v>
      </c>
      <c r="L26" s="9">
        <v>19899.11</v>
      </c>
      <c r="M26" s="9">
        <v>330778.23</v>
      </c>
      <c r="N26" s="9">
        <v>382875.55</v>
      </c>
      <c r="O26" s="9">
        <v>699834.5</v>
      </c>
    </row>
    <row r="27" spans="2:15" x14ac:dyDescent="0.25">
      <c r="B27" s="5">
        <v>25</v>
      </c>
      <c r="C27" s="5" t="s">
        <v>62</v>
      </c>
      <c r="D27" s="2" t="s">
        <v>63</v>
      </c>
      <c r="E27" s="9">
        <v>18</v>
      </c>
      <c r="F27" s="9">
        <v>282</v>
      </c>
      <c r="G27" s="9">
        <v>88794.559999999998</v>
      </c>
      <c r="H27" s="9">
        <v>110202.45999999999</v>
      </c>
      <c r="I27" s="9">
        <v>198997.02</v>
      </c>
      <c r="J27" s="9">
        <v>65919</v>
      </c>
      <c r="K27" s="9">
        <v>27171.29</v>
      </c>
      <c r="L27" s="9">
        <v>8620.23</v>
      </c>
      <c r="M27" s="9">
        <v>789201.64</v>
      </c>
      <c r="N27" s="9">
        <v>824993.16</v>
      </c>
      <c r="O27" s="9">
        <v>1859789.51</v>
      </c>
    </row>
    <row r="28" spans="2:15" x14ac:dyDescent="0.25">
      <c r="B28" s="5">
        <v>26</v>
      </c>
      <c r="C28" s="5" t="s">
        <v>64</v>
      </c>
      <c r="D28" s="2" t="s">
        <v>65</v>
      </c>
      <c r="E28" s="9">
        <v>52</v>
      </c>
      <c r="F28" s="9">
        <v>470</v>
      </c>
      <c r="G28" s="9">
        <v>88041.1</v>
      </c>
      <c r="H28" s="9">
        <v>114892.05</v>
      </c>
      <c r="I28" s="9">
        <v>202933.15000000002</v>
      </c>
      <c r="J28" s="9">
        <v>193872</v>
      </c>
      <c r="K28" s="9">
        <v>64321.68</v>
      </c>
      <c r="L28" s="9">
        <v>78171.490000000005</v>
      </c>
      <c r="M28" s="9">
        <v>1077041.08</v>
      </c>
      <c r="N28" s="9">
        <v>1219534.25</v>
      </c>
      <c r="O28" s="9">
        <v>1245954.53</v>
      </c>
    </row>
    <row r="29" spans="2:15" x14ac:dyDescent="0.25">
      <c r="B29" s="6">
        <v>27</v>
      </c>
      <c r="C29" s="6" t="s">
        <v>66</v>
      </c>
      <c r="D29" s="3" t="s">
        <v>67</v>
      </c>
      <c r="E29" s="9">
        <v>764</v>
      </c>
      <c r="F29" s="9">
        <v>5248</v>
      </c>
      <c r="G29" s="9">
        <v>204208.17</v>
      </c>
      <c r="H29" s="9">
        <v>145358.23000000001</v>
      </c>
      <c r="I29" s="9">
        <v>349566.4</v>
      </c>
      <c r="J29" s="9">
        <v>6643908</v>
      </c>
      <c r="K29" s="9">
        <v>172755.31</v>
      </c>
      <c r="L29" s="9">
        <v>812905.61</v>
      </c>
      <c r="M29" s="9">
        <v>6005051.4500000002</v>
      </c>
      <c r="N29" s="9">
        <v>6990712.3700000001</v>
      </c>
      <c r="O29" s="9">
        <v>955268.09</v>
      </c>
    </row>
    <row r="30" spans="2:15" x14ac:dyDescent="0.25">
      <c r="B30" s="5">
        <v>28</v>
      </c>
      <c r="C30" s="5" t="s">
        <v>68</v>
      </c>
      <c r="D30" s="2" t="s">
        <v>69</v>
      </c>
      <c r="E30" s="9">
        <v>25</v>
      </c>
      <c r="F30" s="9">
        <v>201</v>
      </c>
      <c r="G30" s="9">
        <v>2884.92</v>
      </c>
      <c r="H30" s="9">
        <v>4684.05</v>
      </c>
      <c r="I30" s="9">
        <v>7568.97</v>
      </c>
      <c r="J30" s="9">
        <v>112165</v>
      </c>
      <c r="K30" s="9">
        <v>2053.83</v>
      </c>
      <c r="L30" s="9">
        <v>18944.939999999999</v>
      </c>
      <c r="M30" s="9">
        <v>58903.22</v>
      </c>
      <c r="N30" s="9">
        <v>79901.990000000005</v>
      </c>
      <c r="O30" s="11">
        <v>0</v>
      </c>
    </row>
    <row r="31" spans="2:15" x14ac:dyDescent="0.25">
      <c r="B31" s="5">
        <v>29</v>
      </c>
      <c r="C31" s="5" t="s">
        <v>70</v>
      </c>
      <c r="D31" s="2" t="s">
        <v>71</v>
      </c>
      <c r="E31" s="9">
        <v>46</v>
      </c>
      <c r="F31" s="9">
        <v>425</v>
      </c>
      <c r="G31" s="9">
        <v>53010</v>
      </c>
      <c r="H31" s="9">
        <v>114100.14</v>
      </c>
      <c r="I31" s="9">
        <v>167110.14000000001</v>
      </c>
      <c r="J31" s="9">
        <v>695404</v>
      </c>
      <c r="K31" s="9">
        <v>174863.37</v>
      </c>
      <c r="L31" s="9">
        <v>121332.7</v>
      </c>
      <c r="M31" s="9">
        <v>985766.38</v>
      </c>
      <c r="N31" s="9">
        <v>1281962.45</v>
      </c>
      <c r="O31" s="9">
        <v>1346239.86</v>
      </c>
    </row>
    <row r="32" spans="2:15" x14ac:dyDescent="0.25">
      <c r="B32" s="5">
        <v>30</v>
      </c>
      <c r="C32" s="5" t="s">
        <v>72</v>
      </c>
      <c r="D32" s="2" t="s">
        <v>73</v>
      </c>
      <c r="E32" s="9">
        <v>42</v>
      </c>
      <c r="F32" s="9">
        <v>473</v>
      </c>
      <c r="G32" s="9">
        <v>28923.98</v>
      </c>
      <c r="H32" s="9">
        <v>49751.42</v>
      </c>
      <c r="I32" s="9">
        <v>78675.399999999994</v>
      </c>
      <c r="J32" s="9">
        <v>241567</v>
      </c>
      <c r="K32" s="9">
        <v>15938.05</v>
      </c>
      <c r="L32" s="9">
        <v>72084.539999999994</v>
      </c>
      <c r="M32" s="9">
        <v>606172.23</v>
      </c>
      <c r="N32" s="9">
        <v>694194.82</v>
      </c>
      <c r="O32" s="9">
        <v>339225.29</v>
      </c>
    </row>
    <row r="33" spans="2:15" x14ac:dyDescent="0.25">
      <c r="B33" s="5">
        <v>31</v>
      </c>
      <c r="C33" s="5" t="s">
        <v>74</v>
      </c>
      <c r="D33" s="2" t="s">
        <v>75</v>
      </c>
      <c r="E33" s="9">
        <v>56</v>
      </c>
      <c r="F33" s="9">
        <v>413</v>
      </c>
      <c r="G33" s="9">
        <v>7965.5</v>
      </c>
      <c r="H33" s="9">
        <v>7182.53</v>
      </c>
      <c r="I33" s="9">
        <v>15148.029999999999</v>
      </c>
      <c r="J33" s="9">
        <v>320224</v>
      </c>
      <c r="K33" s="9">
        <v>2915.44</v>
      </c>
      <c r="L33" s="9">
        <v>66148.259999999995</v>
      </c>
      <c r="M33" s="9">
        <v>147051.56</v>
      </c>
      <c r="N33" s="9">
        <v>216115.26</v>
      </c>
      <c r="O33" s="9">
        <v>458</v>
      </c>
    </row>
    <row r="34" spans="2:15" x14ac:dyDescent="0.25">
      <c r="B34" s="5">
        <v>32</v>
      </c>
      <c r="C34" s="5" t="s">
        <v>76</v>
      </c>
      <c r="D34" s="2" t="s">
        <v>77</v>
      </c>
      <c r="E34" s="9">
        <v>9</v>
      </c>
      <c r="F34" s="9">
        <v>67</v>
      </c>
      <c r="G34" s="9">
        <v>1752.61</v>
      </c>
      <c r="H34" s="9">
        <v>2638.63</v>
      </c>
      <c r="I34" s="9">
        <v>4391.24</v>
      </c>
      <c r="J34" s="9">
        <v>100041</v>
      </c>
      <c r="K34" s="9">
        <v>1913.01</v>
      </c>
      <c r="L34" s="9">
        <v>25272.92</v>
      </c>
      <c r="M34" s="9">
        <v>33767.910000000003</v>
      </c>
      <c r="N34" s="9">
        <v>60953.84</v>
      </c>
      <c r="O34" s="11">
        <v>0</v>
      </c>
    </row>
    <row r="35" spans="2:15" x14ac:dyDescent="0.25">
      <c r="B35" s="5">
        <v>33</v>
      </c>
      <c r="C35" s="5" t="s">
        <v>78</v>
      </c>
      <c r="D35" s="2" t="s">
        <v>79</v>
      </c>
      <c r="E35" s="9">
        <v>33</v>
      </c>
      <c r="F35" s="9">
        <v>464</v>
      </c>
      <c r="G35" s="9">
        <v>3977.75</v>
      </c>
      <c r="H35" s="9">
        <v>81031.14</v>
      </c>
      <c r="I35" s="9">
        <v>85008.89</v>
      </c>
      <c r="J35" s="9">
        <v>86576</v>
      </c>
      <c r="K35" s="9">
        <v>114016.38</v>
      </c>
      <c r="L35" s="9">
        <v>17045.93</v>
      </c>
      <c r="M35" s="9">
        <v>875858.77</v>
      </c>
      <c r="N35" s="9">
        <v>1006921.08</v>
      </c>
      <c r="O35" s="9">
        <v>435057.29</v>
      </c>
    </row>
    <row r="36" spans="2:15" x14ac:dyDescent="0.25">
      <c r="B36" s="5">
        <v>34</v>
      </c>
      <c r="C36" s="5" t="s">
        <v>80</v>
      </c>
      <c r="D36" s="2" t="s">
        <v>81</v>
      </c>
      <c r="E36" s="9">
        <v>55</v>
      </c>
      <c r="F36" s="9">
        <v>721</v>
      </c>
      <c r="G36" s="9">
        <v>54435.48</v>
      </c>
      <c r="H36" s="9">
        <v>319568.93</v>
      </c>
      <c r="I36" s="9">
        <v>374004.41</v>
      </c>
      <c r="J36" s="9">
        <v>258045</v>
      </c>
      <c r="K36" s="9">
        <v>82472.490000000005</v>
      </c>
      <c r="L36" s="9">
        <v>83445.37</v>
      </c>
      <c r="M36" s="9">
        <v>1940766.15</v>
      </c>
      <c r="N36" s="9">
        <v>2106684.0099999998</v>
      </c>
      <c r="O36" s="9">
        <v>813039.17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5B6B-B826-44E7-A0BB-417F8548A1F6}">
  <dimension ref="B2:Q36"/>
  <sheetViews>
    <sheetView topLeftCell="L1" zoomScale="130" zoomScaleNormal="130" workbookViewId="0">
      <selection activeCell="Q9" sqref="Q9"/>
    </sheetView>
  </sheetViews>
  <sheetFormatPr defaultRowHeight="15" x14ac:dyDescent="0.25"/>
  <cols>
    <col min="2" max="2" width="6.28515625" bestFit="1" customWidth="1"/>
    <col min="3" max="3" width="64.28515625" bestFit="1" customWidth="1"/>
    <col min="4" max="4" width="19" bestFit="1" customWidth="1"/>
    <col min="5" max="5" width="12.85546875" style="1" bestFit="1" customWidth="1"/>
    <col min="6" max="6" width="9.85546875" bestFit="1" customWidth="1"/>
    <col min="7" max="7" width="12.28515625" customWidth="1"/>
    <col min="8" max="8" width="20" customWidth="1"/>
    <col min="9" max="9" width="12.28515625" customWidth="1"/>
    <col min="10" max="10" width="24.42578125" customWidth="1"/>
    <col min="11" max="11" width="13.85546875" customWidth="1"/>
    <col min="12" max="14" width="13.42578125" customWidth="1"/>
    <col min="15" max="15" width="23.140625" customWidth="1"/>
    <col min="17" max="17" width="25.42578125" customWidth="1"/>
  </cols>
  <sheetData>
    <row r="2" spans="2:17" x14ac:dyDescent="0.25">
      <c r="B2" s="4" t="s">
        <v>5</v>
      </c>
      <c r="C2" s="4" t="s">
        <v>6</v>
      </c>
      <c r="D2" s="4" t="s">
        <v>7</v>
      </c>
      <c r="E2" s="8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spans="2:17" x14ac:dyDescent="0.25">
      <c r="B3" s="5">
        <v>1</v>
      </c>
      <c r="C3" s="5" t="s">
        <v>19</v>
      </c>
      <c r="D3" s="2" t="s">
        <v>20</v>
      </c>
      <c r="E3" s="9">
        <v>15</v>
      </c>
      <c r="F3" s="9">
        <v>126</v>
      </c>
      <c r="G3" s="9">
        <v>16048.58</v>
      </c>
      <c r="H3" s="9">
        <v>25935.14</v>
      </c>
      <c r="I3" s="9">
        <v>41983.72</v>
      </c>
      <c r="J3" s="9">
        <v>155266</v>
      </c>
      <c r="K3" s="9">
        <v>41123.72</v>
      </c>
      <c r="L3" s="9">
        <v>49419.66</v>
      </c>
      <c r="M3" s="9">
        <v>504873.91</v>
      </c>
      <c r="N3" s="9">
        <v>595417.29</v>
      </c>
      <c r="O3" s="9">
        <v>134797</v>
      </c>
      <c r="Q3" t="s">
        <v>84</v>
      </c>
    </row>
    <row r="4" spans="2:17" x14ac:dyDescent="0.25">
      <c r="B4" s="5">
        <v>2</v>
      </c>
      <c r="C4" s="5" t="s">
        <v>21</v>
      </c>
      <c r="D4" s="2" t="s">
        <v>22</v>
      </c>
      <c r="E4" s="9">
        <v>25</v>
      </c>
      <c r="F4" s="9">
        <v>441</v>
      </c>
      <c r="G4" s="9">
        <v>80111.03</v>
      </c>
      <c r="H4" s="9">
        <v>109486.52</v>
      </c>
      <c r="I4" s="9">
        <v>189597.55</v>
      </c>
      <c r="J4" s="9">
        <v>127723</v>
      </c>
      <c r="K4" s="9">
        <v>36715.08</v>
      </c>
      <c r="L4" s="9">
        <v>30908.240000000002</v>
      </c>
      <c r="M4" s="9">
        <v>779917.07</v>
      </c>
      <c r="N4" s="9">
        <v>847540.39</v>
      </c>
      <c r="O4" s="9">
        <v>682672.63</v>
      </c>
      <c r="Q4" s="12"/>
    </row>
    <row r="5" spans="2:17" x14ac:dyDescent="0.25">
      <c r="B5" s="5">
        <v>3</v>
      </c>
      <c r="C5" s="5" t="s">
        <v>23</v>
      </c>
      <c r="D5" s="2" t="s">
        <v>24</v>
      </c>
      <c r="E5" s="9">
        <v>15</v>
      </c>
      <c r="F5" s="9">
        <v>140</v>
      </c>
      <c r="G5" s="9">
        <v>8842.6200000000008</v>
      </c>
      <c r="H5" s="9">
        <v>7265.7</v>
      </c>
      <c r="I5" s="9">
        <v>16108.32</v>
      </c>
      <c r="J5" s="9">
        <v>44584</v>
      </c>
      <c r="K5" s="9">
        <v>8233.24</v>
      </c>
      <c r="L5" s="9">
        <v>4646.4799999999996</v>
      </c>
      <c r="M5" s="9">
        <v>271490.32</v>
      </c>
      <c r="N5" s="9">
        <v>284370.03999999998</v>
      </c>
      <c r="O5" s="9">
        <v>174444.24</v>
      </c>
    </row>
    <row r="6" spans="2:17" x14ac:dyDescent="0.25">
      <c r="B6" s="5">
        <v>4</v>
      </c>
      <c r="C6" s="5" t="s">
        <v>25</v>
      </c>
      <c r="D6" s="2" t="s">
        <v>26</v>
      </c>
      <c r="E6" s="9">
        <v>27</v>
      </c>
      <c r="F6" s="9">
        <v>613</v>
      </c>
      <c r="G6" s="9">
        <v>29462.21</v>
      </c>
      <c r="H6" s="9">
        <v>68092.510000000009</v>
      </c>
      <c r="I6" s="9">
        <v>97554.72</v>
      </c>
      <c r="J6" s="9">
        <v>213026</v>
      </c>
      <c r="K6" s="9">
        <v>39674.71</v>
      </c>
      <c r="L6" s="9">
        <v>50883.88</v>
      </c>
      <c r="M6" s="9">
        <v>965730.65</v>
      </c>
      <c r="N6" s="9">
        <v>1056289.24</v>
      </c>
      <c r="O6" s="9">
        <v>312056.53000000003</v>
      </c>
    </row>
    <row r="7" spans="2:17" x14ac:dyDescent="0.25">
      <c r="B7" s="5">
        <v>5</v>
      </c>
      <c r="C7" s="5" t="s">
        <v>0</v>
      </c>
      <c r="D7" s="2" t="s">
        <v>27</v>
      </c>
      <c r="E7" s="9">
        <v>41</v>
      </c>
      <c r="F7" s="9">
        <v>330</v>
      </c>
      <c r="G7" s="9">
        <v>709.44</v>
      </c>
      <c r="H7" s="9">
        <v>10064.19</v>
      </c>
      <c r="I7" s="9">
        <v>10773.630000000001</v>
      </c>
      <c r="J7" s="9">
        <v>402816</v>
      </c>
      <c r="K7" s="9">
        <v>2270.9899999999998</v>
      </c>
      <c r="L7" s="9">
        <v>68839.64</v>
      </c>
      <c r="M7" s="9">
        <v>49775.01</v>
      </c>
      <c r="N7" s="9">
        <v>120885.64</v>
      </c>
      <c r="O7" s="9">
        <v>463.33</v>
      </c>
      <c r="Q7">
        <f>COUNTIFS(E:E,"&gt;=50",E:E,"&lt;=100",F:F,"&gt;=200")</f>
        <v>7</v>
      </c>
    </row>
    <row r="8" spans="2:17" x14ac:dyDescent="0.25">
      <c r="B8" s="5">
        <v>6</v>
      </c>
      <c r="C8" s="5" t="s">
        <v>1</v>
      </c>
      <c r="D8" s="2" t="s">
        <v>28</v>
      </c>
      <c r="E8" s="9">
        <v>13</v>
      </c>
      <c r="F8" s="9">
        <v>117</v>
      </c>
      <c r="G8" s="9">
        <v>4226.74</v>
      </c>
      <c r="H8" s="9">
        <v>62742.31</v>
      </c>
      <c r="I8" s="9">
        <v>66969.05</v>
      </c>
      <c r="J8" s="9">
        <v>97192</v>
      </c>
      <c r="K8" s="9">
        <v>19231.16</v>
      </c>
      <c r="L8" s="9">
        <v>15947.57</v>
      </c>
      <c r="M8" s="9">
        <v>95605.71</v>
      </c>
      <c r="N8" s="9">
        <v>130784.44</v>
      </c>
      <c r="O8" s="9">
        <v>185519.85</v>
      </c>
    </row>
    <row r="9" spans="2:17" x14ac:dyDescent="0.25">
      <c r="B9" s="5">
        <v>7</v>
      </c>
      <c r="C9" s="5" t="s">
        <v>2</v>
      </c>
      <c r="D9" s="2" t="s">
        <v>29</v>
      </c>
      <c r="E9" s="9">
        <v>105</v>
      </c>
      <c r="F9" s="9">
        <v>268</v>
      </c>
      <c r="G9" s="9">
        <v>16267.92</v>
      </c>
      <c r="H9" s="9">
        <v>6096.16</v>
      </c>
      <c r="I9" s="9">
        <v>22364.080000000002</v>
      </c>
      <c r="J9" s="9">
        <v>1194735</v>
      </c>
      <c r="K9" s="9">
        <v>35798.26</v>
      </c>
      <c r="L9" s="9">
        <v>92258.61</v>
      </c>
      <c r="M9" s="9">
        <v>75319.39</v>
      </c>
      <c r="N9" s="9">
        <v>203376.26</v>
      </c>
      <c r="O9" s="9">
        <v>200</v>
      </c>
    </row>
    <row r="10" spans="2:17" x14ac:dyDescent="0.25">
      <c r="B10" s="5">
        <v>8</v>
      </c>
      <c r="C10" s="5" t="s">
        <v>3</v>
      </c>
      <c r="D10" s="2" t="s">
        <v>30</v>
      </c>
      <c r="E10" s="9">
        <v>14</v>
      </c>
      <c r="F10" s="9">
        <v>128</v>
      </c>
      <c r="G10" s="9">
        <v>77263.47</v>
      </c>
      <c r="H10" s="9">
        <v>64085.759999999995</v>
      </c>
      <c r="I10" s="9">
        <v>141349.22999999998</v>
      </c>
      <c r="J10" s="9">
        <v>121386</v>
      </c>
      <c r="K10" s="9">
        <v>80257.91</v>
      </c>
      <c r="L10" s="9">
        <v>18755.82</v>
      </c>
      <c r="M10" s="9">
        <v>936518.1</v>
      </c>
      <c r="N10" s="9">
        <v>1035531.83</v>
      </c>
      <c r="O10" s="9">
        <v>878499.81</v>
      </c>
    </row>
    <row r="11" spans="2:17" x14ac:dyDescent="0.25">
      <c r="B11" s="6">
        <v>9</v>
      </c>
      <c r="C11" s="6" t="s">
        <v>4</v>
      </c>
      <c r="D11" s="3" t="s">
        <v>31</v>
      </c>
      <c r="E11" s="9">
        <v>49</v>
      </c>
      <c r="F11" s="9">
        <v>239</v>
      </c>
      <c r="G11" s="9">
        <v>19636.66</v>
      </c>
      <c r="H11" s="9">
        <v>37960.469999999994</v>
      </c>
      <c r="I11" s="9">
        <v>57597.12999999999</v>
      </c>
      <c r="J11" s="9">
        <v>1012330</v>
      </c>
      <c r="K11" s="9">
        <v>122938.13</v>
      </c>
      <c r="L11" s="9">
        <v>103742.31</v>
      </c>
      <c r="M11" s="9">
        <v>963890.51</v>
      </c>
      <c r="N11" s="9">
        <v>1190570.95</v>
      </c>
      <c r="O11" s="9">
        <v>483517.94</v>
      </c>
    </row>
    <row r="12" spans="2:17" x14ac:dyDescent="0.25">
      <c r="B12" s="7">
        <v>10</v>
      </c>
      <c r="C12" s="7" t="s">
        <v>32</v>
      </c>
      <c r="D12" s="2" t="s">
        <v>33</v>
      </c>
      <c r="E12" s="10">
        <v>37</v>
      </c>
      <c r="F12" s="10">
        <v>347</v>
      </c>
      <c r="G12" s="10">
        <v>19657</v>
      </c>
      <c r="H12" s="10">
        <v>3209.92</v>
      </c>
      <c r="I12" s="10">
        <v>22866.92</v>
      </c>
      <c r="J12" s="10">
        <v>286670</v>
      </c>
      <c r="K12" s="10">
        <v>9803.0499999999993</v>
      </c>
      <c r="L12" s="10">
        <v>28221.19</v>
      </c>
      <c r="M12" s="10">
        <v>10902.86</v>
      </c>
      <c r="N12" s="10">
        <v>48927.1</v>
      </c>
      <c r="O12" s="10">
        <v>0</v>
      </c>
    </row>
    <row r="13" spans="2:17" x14ac:dyDescent="0.25">
      <c r="B13" s="5">
        <v>11</v>
      </c>
      <c r="C13" s="5" t="s">
        <v>34</v>
      </c>
      <c r="D13" s="2" t="s">
        <v>35</v>
      </c>
      <c r="E13" s="10">
        <v>67</v>
      </c>
      <c r="F13" s="10">
        <v>351</v>
      </c>
      <c r="G13" s="10">
        <v>1708.63</v>
      </c>
      <c r="H13" s="10">
        <v>10974.94</v>
      </c>
      <c r="I13" s="10">
        <v>12683.57</v>
      </c>
      <c r="J13" s="10">
        <v>928339</v>
      </c>
      <c r="K13" s="10">
        <v>13492.28</v>
      </c>
      <c r="L13" s="10">
        <v>156124.32999999999</v>
      </c>
      <c r="M13" s="10">
        <v>171067.48</v>
      </c>
      <c r="N13" s="10">
        <v>340684.09</v>
      </c>
      <c r="O13" s="10">
        <v>2535.94</v>
      </c>
    </row>
    <row r="14" spans="2:17" x14ac:dyDescent="0.25">
      <c r="B14" s="5">
        <v>12</v>
      </c>
      <c r="C14" s="5" t="s">
        <v>36</v>
      </c>
      <c r="D14" s="2" t="s">
        <v>37</v>
      </c>
      <c r="E14" s="10">
        <v>13</v>
      </c>
      <c r="F14" s="10">
        <v>144</v>
      </c>
      <c r="G14" s="10">
        <v>1918.58</v>
      </c>
      <c r="H14" s="10">
        <v>14267.58</v>
      </c>
      <c r="I14" s="10">
        <v>16186.16</v>
      </c>
      <c r="J14" s="10">
        <v>237119</v>
      </c>
      <c r="K14" s="10">
        <v>25848.86</v>
      </c>
      <c r="L14" s="10">
        <v>25377.17</v>
      </c>
      <c r="M14" s="10">
        <v>5262.38</v>
      </c>
      <c r="N14" s="10">
        <v>56488.41</v>
      </c>
      <c r="O14" s="10">
        <v>1354.38</v>
      </c>
    </row>
    <row r="15" spans="2:17" x14ac:dyDescent="0.25">
      <c r="B15" s="5">
        <v>13</v>
      </c>
      <c r="C15" s="5" t="s">
        <v>38</v>
      </c>
      <c r="D15" s="2" t="s">
        <v>39</v>
      </c>
      <c r="E15" s="10">
        <v>50</v>
      </c>
      <c r="F15" s="10">
        <v>508</v>
      </c>
      <c r="G15" s="10">
        <v>959.17</v>
      </c>
      <c r="H15" s="10">
        <v>16521.009999999998</v>
      </c>
      <c r="I15" s="10">
        <v>17480.179999999997</v>
      </c>
      <c r="J15" s="10">
        <v>610154</v>
      </c>
      <c r="K15" s="10">
        <v>23573.79</v>
      </c>
      <c r="L15" s="10">
        <v>208453.38</v>
      </c>
      <c r="M15" s="10">
        <v>116895.93</v>
      </c>
      <c r="N15" s="10">
        <v>348923.1</v>
      </c>
      <c r="O15" s="10">
        <v>3954.2</v>
      </c>
    </row>
    <row r="16" spans="2:17" x14ac:dyDescent="0.25">
      <c r="B16" s="5">
        <v>14</v>
      </c>
      <c r="C16" s="5" t="s">
        <v>40</v>
      </c>
      <c r="D16" s="2" t="s">
        <v>41</v>
      </c>
      <c r="E16" s="10">
        <v>22</v>
      </c>
      <c r="F16" s="10">
        <v>152</v>
      </c>
      <c r="G16" s="10">
        <v>832.89</v>
      </c>
      <c r="H16" s="10">
        <v>8730.43</v>
      </c>
      <c r="I16" s="10">
        <v>9563.32</v>
      </c>
      <c r="J16" s="10">
        <v>155766</v>
      </c>
      <c r="K16" s="10">
        <v>10899.21</v>
      </c>
      <c r="L16" s="10">
        <v>52785.62</v>
      </c>
      <c r="M16" s="10">
        <v>74737.7</v>
      </c>
      <c r="N16" s="10">
        <v>138422.53</v>
      </c>
      <c r="O16" s="10">
        <v>2777.95</v>
      </c>
    </row>
    <row r="17" spans="2:15" x14ac:dyDescent="0.25">
      <c r="B17" s="5">
        <v>15</v>
      </c>
      <c r="C17" s="5" t="s">
        <v>42</v>
      </c>
      <c r="D17" s="2" t="s">
        <v>43</v>
      </c>
      <c r="E17" s="10">
        <v>21</v>
      </c>
      <c r="F17" s="10">
        <v>234</v>
      </c>
      <c r="G17" s="10">
        <v>6909.39</v>
      </c>
      <c r="H17" s="10">
        <v>4098.92</v>
      </c>
      <c r="I17" s="10">
        <v>11008.310000000001</v>
      </c>
      <c r="J17" s="10">
        <v>293801</v>
      </c>
      <c r="K17" s="10">
        <v>2931.83</v>
      </c>
      <c r="L17" s="10">
        <v>58631.46</v>
      </c>
      <c r="M17" s="10">
        <v>39042.730000000003</v>
      </c>
      <c r="N17" s="10">
        <v>100606.02</v>
      </c>
      <c r="O17" s="10">
        <v>8676.7800000000007</v>
      </c>
    </row>
    <row r="18" spans="2:15" x14ac:dyDescent="0.25">
      <c r="B18" s="5">
        <v>16</v>
      </c>
      <c r="C18" s="5" t="s">
        <v>44</v>
      </c>
      <c r="D18" s="2" t="s">
        <v>45</v>
      </c>
      <c r="E18" s="10">
        <v>14</v>
      </c>
      <c r="F18" s="10">
        <v>98</v>
      </c>
      <c r="G18" s="10">
        <v>1758.26</v>
      </c>
      <c r="H18" s="10">
        <v>6512.59</v>
      </c>
      <c r="I18" s="10">
        <v>8270.85</v>
      </c>
      <c r="J18" s="10">
        <v>97208</v>
      </c>
      <c r="K18" s="10">
        <v>2456.15</v>
      </c>
      <c r="L18" s="10">
        <v>45261.79</v>
      </c>
      <c r="M18" s="10">
        <v>54454.25</v>
      </c>
      <c r="N18" s="10">
        <v>102172.19</v>
      </c>
      <c r="O18" s="10">
        <v>881.37</v>
      </c>
    </row>
    <row r="19" spans="2:15" x14ac:dyDescent="0.25">
      <c r="B19" s="6">
        <v>17</v>
      </c>
      <c r="C19" s="6" t="s">
        <v>46</v>
      </c>
      <c r="D19" s="3" t="s">
        <v>47</v>
      </c>
      <c r="E19" s="10">
        <v>66</v>
      </c>
      <c r="F19" s="10">
        <v>325</v>
      </c>
      <c r="G19" s="10">
        <v>3572.82</v>
      </c>
      <c r="H19" s="10">
        <v>20083.309999999998</v>
      </c>
      <c r="I19" s="10">
        <v>23656.129999999997</v>
      </c>
      <c r="J19" s="10">
        <v>998885</v>
      </c>
      <c r="K19" s="10">
        <v>10315.75</v>
      </c>
      <c r="L19" s="10">
        <v>100996.6</v>
      </c>
      <c r="M19" s="10">
        <v>194688.42</v>
      </c>
      <c r="N19" s="10">
        <v>306000.77</v>
      </c>
      <c r="O19" s="10">
        <v>34065.9</v>
      </c>
    </row>
    <row r="20" spans="2:15" x14ac:dyDescent="0.25">
      <c r="B20" s="5">
        <v>18</v>
      </c>
      <c r="C20" s="5" t="s">
        <v>48</v>
      </c>
      <c r="D20" s="2" t="s">
        <v>49</v>
      </c>
      <c r="E20" s="9">
        <v>18</v>
      </c>
      <c r="F20" s="9">
        <v>112</v>
      </c>
      <c r="G20" s="9">
        <v>168.77</v>
      </c>
      <c r="H20" s="9">
        <v>5016.4400000000005</v>
      </c>
      <c r="I20" s="9">
        <v>5185.2100000000009</v>
      </c>
      <c r="J20" s="9">
        <v>58679</v>
      </c>
      <c r="K20" s="9">
        <v>14551.63</v>
      </c>
      <c r="L20" s="9">
        <v>21950.3</v>
      </c>
      <c r="M20" s="9">
        <v>23349.93</v>
      </c>
      <c r="N20" s="9">
        <v>59851.86</v>
      </c>
      <c r="O20" s="11">
        <v>0</v>
      </c>
    </row>
    <row r="21" spans="2:15" x14ac:dyDescent="0.25">
      <c r="B21" s="5">
        <v>19</v>
      </c>
      <c r="C21" s="5" t="s">
        <v>50</v>
      </c>
      <c r="D21" s="2" t="s">
        <v>51</v>
      </c>
      <c r="E21" s="9">
        <v>13</v>
      </c>
      <c r="F21" s="9">
        <v>231</v>
      </c>
      <c r="G21" s="9">
        <v>37698.269999999997</v>
      </c>
      <c r="H21" s="9">
        <v>82710.62000000001</v>
      </c>
      <c r="I21" s="9">
        <v>120408.89000000001</v>
      </c>
      <c r="J21" s="9">
        <v>51874</v>
      </c>
      <c r="K21" s="9">
        <v>26246.33</v>
      </c>
      <c r="L21" s="9">
        <v>106872.99</v>
      </c>
      <c r="M21" s="9">
        <v>249349.06</v>
      </c>
      <c r="N21" s="9">
        <v>382468.38</v>
      </c>
      <c r="O21" s="11">
        <v>467404.72</v>
      </c>
    </row>
    <row r="22" spans="2:15" x14ac:dyDescent="0.25">
      <c r="B22" s="5">
        <v>20</v>
      </c>
      <c r="C22" s="5" t="s">
        <v>52</v>
      </c>
      <c r="D22" s="2" t="s">
        <v>53</v>
      </c>
      <c r="E22" s="9">
        <v>240</v>
      </c>
      <c r="F22" s="9">
        <v>1563</v>
      </c>
      <c r="G22" s="9">
        <v>906.47</v>
      </c>
      <c r="H22" s="9">
        <v>107838.18</v>
      </c>
      <c r="I22" s="9">
        <v>108744.65</v>
      </c>
      <c r="J22" s="9">
        <v>2098818</v>
      </c>
      <c r="K22" s="9">
        <v>26564.3</v>
      </c>
      <c r="L22" s="9">
        <v>463549.53</v>
      </c>
      <c r="M22" s="9">
        <v>785812.47</v>
      </c>
      <c r="N22" s="9">
        <v>1275926.3</v>
      </c>
      <c r="O22" s="11">
        <v>207697.45</v>
      </c>
    </row>
    <row r="23" spans="2:15" x14ac:dyDescent="0.25">
      <c r="B23" s="5">
        <v>21</v>
      </c>
      <c r="C23" s="5" t="s">
        <v>54</v>
      </c>
      <c r="D23" s="2" t="s">
        <v>55</v>
      </c>
      <c r="E23" s="9">
        <v>40</v>
      </c>
      <c r="F23" s="9">
        <v>277</v>
      </c>
      <c r="G23" s="9">
        <v>902.28</v>
      </c>
      <c r="H23" s="9">
        <v>5175.18</v>
      </c>
      <c r="I23" s="9">
        <v>6077.46</v>
      </c>
      <c r="J23" s="9">
        <v>192863</v>
      </c>
      <c r="K23" s="9">
        <v>11561.43</v>
      </c>
      <c r="L23" s="9">
        <v>33934.839999999997</v>
      </c>
      <c r="M23" s="9">
        <v>51680.639999999999</v>
      </c>
      <c r="N23" s="9">
        <v>97176.91</v>
      </c>
      <c r="O23" s="11">
        <v>0</v>
      </c>
    </row>
    <row r="24" spans="2:15" x14ac:dyDescent="0.25">
      <c r="B24" s="6">
        <v>22</v>
      </c>
      <c r="C24" s="6" t="s">
        <v>56</v>
      </c>
      <c r="D24" s="3" t="s">
        <v>57</v>
      </c>
      <c r="E24" s="9">
        <v>50</v>
      </c>
      <c r="F24" s="9">
        <v>493</v>
      </c>
      <c r="G24" s="9">
        <v>1889.53</v>
      </c>
      <c r="H24" s="9">
        <v>36784.379999999997</v>
      </c>
      <c r="I24" s="9">
        <v>38673.909999999996</v>
      </c>
      <c r="J24" s="9">
        <v>158528</v>
      </c>
      <c r="K24" s="9">
        <v>6212.25</v>
      </c>
      <c r="L24" s="9">
        <v>57810.31</v>
      </c>
      <c r="M24" s="9">
        <v>72607.039999999994</v>
      </c>
      <c r="N24" s="9">
        <v>136629.6</v>
      </c>
      <c r="O24" s="11">
        <v>0</v>
      </c>
    </row>
    <row r="25" spans="2:15" x14ac:dyDescent="0.25">
      <c r="B25" s="5">
        <v>23</v>
      </c>
      <c r="C25" s="5" t="s">
        <v>58</v>
      </c>
      <c r="D25" s="2" t="s">
        <v>59</v>
      </c>
      <c r="E25" s="9">
        <v>18</v>
      </c>
      <c r="F25" s="9">
        <v>266</v>
      </c>
      <c r="G25" s="9">
        <v>16941.34</v>
      </c>
      <c r="H25" s="9">
        <v>62006.85</v>
      </c>
      <c r="I25" s="9">
        <v>78948.19</v>
      </c>
      <c r="J25" s="9">
        <v>98673</v>
      </c>
      <c r="K25" s="9">
        <v>15447.79</v>
      </c>
      <c r="L25" s="9">
        <v>39324.65</v>
      </c>
      <c r="M25" s="9">
        <v>316662.96000000002</v>
      </c>
      <c r="N25" s="9">
        <v>371435.4</v>
      </c>
      <c r="O25" s="11">
        <v>406308.26</v>
      </c>
    </row>
    <row r="26" spans="2:15" x14ac:dyDescent="0.25">
      <c r="B26" s="5">
        <v>24</v>
      </c>
      <c r="C26" s="5" t="s">
        <v>60</v>
      </c>
      <c r="D26" s="2" t="s">
        <v>61</v>
      </c>
      <c r="E26" s="9">
        <v>16</v>
      </c>
      <c r="F26" s="9">
        <v>212</v>
      </c>
      <c r="G26" s="9">
        <v>43955.7</v>
      </c>
      <c r="H26" s="9">
        <v>72030.26999999999</v>
      </c>
      <c r="I26" s="9">
        <v>115985.96999999999</v>
      </c>
      <c r="J26" s="9">
        <v>84875</v>
      </c>
      <c r="K26" s="9">
        <v>32198.21</v>
      </c>
      <c r="L26" s="9">
        <v>19899.11</v>
      </c>
      <c r="M26" s="9">
        <v>330778.23</v>
      </c>
      <c r="N26" s="9">
        <v>382875.55</v>
      </c>
      <c r="O26" s="9">
        <v>699834.5</v>
      </c>
    </row>
    <row r="27" spans="2:15" x14ac:dyDescent="0.25">
      <c r="B27" s="5">
        <v>25</v>
      </c>
      <c r="C27" s="5" t="s">
        <v>62</v>
      </c>
      <c r="D27" s="2" t="s">
        <v>63</v>
      </c>
      <c r="E27" s="9">
        <v>18</v>
      </c>
      <c r="F27" s="9">
        <v>282</v>
      </c>
      <c r="G27" s="9">
        <v>88794.559999999998</v>
      </c>
      <c r="H27" s="9">
        <v>110202.45999999999</v>
      </c>
      <c r="I27" s="9">
        <v>198997.02</v>
      </c>
      <c r="J27" s="9">
        <v>65919</v>
      </c>
      <c r="K27" s="9">
        <v>27171.29</v>
      </c>
      <c r="L27" s="9">
        <v>8620.23</v>
      </c>
      <c r="M27" s="9">
        <v>789201.64</v>
      </c>
      <c r="N27" s="9">
        <v>824993.16</v>
      </c>
      <c r="O27" s="9">
        <v>1859789.51</v>
      </c>
    </row>
    <row r="28" spans="2:15" x14ac:dyDescent="0.25">
      <c r="B28" s="5">
        <v>26</v>
      </c>
      <c r="C28" s="5" t="s">
        <v>64</v>
      </c>
      <c r="D28" s="2" t="s">
        <v>65</v>
      </c>
      <c r="E28" s="9">
        <v>52</v>
      </c>
      <c r="F28" s="9">
        <v>470</v>
      </c>
      <c r="G28" s="9">
        <v>88041.1</v>
      </c>
      <c r="H28" s="9">
        <v>114892.05</v>
      </c>
      <c r="I28" s="9">
        <v>202933.15000000002</v>
      </c>
      <c r="J28" s="9">
        <v>193872</v>
      </c>
      <c r="K28" s="9">
        <v>64321.68</v>
      </c>
      <c r="L28" s="9">
        <v>78171.490000000005</v>
      </c>
      <c r="M28" s="9">
        <v>1077041.08</v>
      </c>
      <c r="N28" s="9">
        <v>1219534.25</v>
      </c>
      <c r="O28" s="9">
        <v>1245954.53</v>
      </c>
    </row>
    <row r="29" spans="2:15" x14ac:dyDescent="0.25">
      <c r="B29" s="6">
        <v>27</v>
      </c>
      <c r="C29" s="6" t="s">
        <v>66</v>
      </c>
      <c r="D29" s="3" t="s">
        <v>67</v>
      </c>
      <c r="E29" s="9">
        <v>764</v>
      </c>
      <c r="F29" s="9">
        <v>5248</v>
      </c>
      <c r="G29" s="9">
        <v>204208.17</v>
      </c>
      <c r="H29" s="9">
        <v>145358.23000000001</v>
      </c>
      <c r="I29" s="9">
        <v>349566.4</v>
      </c>
      <c r="J29" s="9">
        <v>6643908</v>
      </c>
      <c r="K29" s="9">
        <v>172755.31</v>
      </c>
      <c r="L29" s="9">
        <v>812905.61</v>
      </c>
      <c r="M29" s="9">
        <v>6005051.4500000002</v>
      </c>
      <c r="N29" s="9">
        <v>6990712.3700000001</v>
      </c>
      <c r="O29" s="9">
        <v>955268.09</v>
      </c>
    </row>
    <row r="30" spans="2:15" x14ac:dyDescent="0.25">
      <c r="B30" s="5">
        <v>28</v>
      </c>
      <c r="C30" s="5" t="s">
        <v>68</v>
      </c>
      <c r="D30" s="2" t="s">
        <v>69</v>
      </c>
      <c r="E30" s="9">
        <v>25</v>
      </c>
      <c r="F30" s="9">
        <v>201</v>
      </c>
      <c r="G30" s="9">
        <v>2884.92</v>
      </c>
      <c r="H30" s="9">
        <v>4684.05</v>
      </c>
      <c r="I30" s="9">
        <v>7568.97</v>
      </c>
      <c r="J30" s="9">
        <v>112165</v>
      </c>
      <c r="K30" s="9">
        <v>2053.83</v>
      </c>
      <c r="L30" s="9">
        <v>18944.939999999999</v>
      </c>
      <c r="M30" s="9">
        <v>58903.22</v>
      </c>
      <c r="N30" s="9">
        <v>79901.990000000005</v>
      </c>
      <c r="O30" s="11">
        <v>0</v>
      </c>
    </row>
    <row r="31" spans="2:15" x14ac:dyDescent="0.25">
      <c r="B31" s="5">
        <v>29</v>
      </c>
      <c r="C31" s="5" t="s">
        <v>70</v>
      </c>
      <c r="D31" s="2" t="s">
        <v>71</v>
      </c>
      <c r="E31" s="9">
        <v>46</v>
      </c>
      <c r="F31" s="9">
        <v>425</v>
      </c>
      <c r="G31" s="9">
        <v>53010</v>
      </c>
      <c r="H31" s="9">
        <v>114100.14</v>
      </c>
      <c r="I31" s="9">
        <v>167110.14000000001</v>
      </c>
      <c r="J31" s="9">
        <v>695404</v>
      </c>
      <c r="K31" s="9">
        <v>174863.37</v>
      </c>
      <c r="L31" s="9">
        <v>121332.7</v>
      </c>
      <c r="M31" s="9">
        <v>985766.38</v>
      </c>
      <c r="N31" s="9">
        <v>1281962.45</v>
      </c>
      <c r="O31" s="9">
        <v>1346239.86</v>
      </c>
    </row>
    <row r="32" spans="2:15" x14ac:dyDescent="0.25">
      <c r="B32" s="5">
        <v>30</v>
      </c>
      <c r="C32" s="5" t="s">
        <v>72</v>
      </c>
      <c r="D32" s="2" t="s">
        <v>73</v>
      </c>
      <c r="E32" s="9">
        <v>42</v>
      </c>
      <c r="F32" s="9">
        <v>473</v>
      </c>
      <c r="G32" s="9">
        <v>28923.98</v>
      </c>
      <c r="H32" s="9">
        <v>49751.42</v>
      </c>
      <c r="I32" s="9">
        <v>78675.399999999994</v>
      </c>
      <c r="J32" s="9">
        <v>241567</v>
      </c>
      <c r="K32" s="9">
        <v>15938.05</v>
      </c>
      <c r="L32" s="9">
        <v>72084.539999999994</v>
      </c>
      <c r="M32" s="9">
        <v>606172.23</v>
      </c>
      <c r="N32" s="9">
        <v>694194.82</v>
      </c>
      <c r="O32" s="9">
        <v>339225.29</v>
      </c>
    </row>
    <row r="33" spans="2:15" x14ac:dyDescent="0.25">
      <c r="B33" s="5">
        <v>31</v>
      </c>
      <c r="C33" s="5" t="s">
        <v>74</v>
      </c>
      <c r="D33" s="2" t="s">
        <v>75</v>
      </c>
      <c r="E33" s="9">
        <v>56</v>
      </c>
      <c r="F33" s="9">
        <v>413</v>
      </c>
      <c r="G33" s="9">
        <v>7965.5</v>
      </c>
      <c r="H33" s="9">
        <v>7182.53</v>
      </c>
      <c r="I33" s="9">
        <v>15148.029999999999</v>
      </c>
      <c r="J33" s="9">
        <v>320224</v>
      </c>
      <c r="K33" s="9">
        <v>2915.44</v>
      </c>
      <c r="L33" s="9">
        <v>66148.259999999995</v>
      </c>
      <c r="M33" s="9">
        <v>147051.56</v>
      </c>
      <c r="N33" s="9">
        <v>216115.26</v>
      </c>
      <c r="O33" s="9">
        <v>458</v>
      </c>
    </row>
    <row r="34" spans="2:15" x14ac:dyDescent="0.25">
      <c r="B34" s="5">
        <v>32</v>
      </c>
      <c r="C34" s="5" t="s">
        <v>76</v>
      </c>
      <c r="D34" s="2" t="s">
        <v>77</v>
      </c>
      <c r="E34" s="9">
        <v>9</v>
      </c>
      <c r="F34" s="9">
        <v>67</v>
      </c>
      <c r="G34" s="9">
        <v>1752.61</v>
      </c>
      <c r="H34" s="9">
        <v>2638.63</v>
      </c>
      <c r="I34" s="9">
        <v>4391.24</v>
      </c>
      <c r="J34" s="9">
        <v>100041</v>
      </c>
      <c r="K34" s="9">
        <v>1913.01</v>
      </c>
      <c r="L34" s="9">
        <v>25272.92</v>
      </c>
      <c r="M34" s="9">
        <v>33767.910000000003</v>
      </c>
      <c r="N34" s="9">
        <v>60953.84</v>
      </c>
      <c r="O34" s="11">
        <v>0</v>
      </c>
    </row>
    <row r="35" spans="2:15" x14ac:dyDescent="0.25">
      <c r="B35" s="5">
        <v>33</v>
      </c>
      <c r="C35" s="5" t="s">
        <v>78</v>
      </c>
      <c r="D35" s="2" t="s">
        <v>79</v>
      </c>
      <c r="E35" s="9">
        <v>33</v>
      </c>
      <c r="F35" s="9">
        <v>464</v>
      </c>
      <c r="G35" s="9">
        <v>3977.75</v>
      </c>
      <c r="H35" s="9">
        <v>81031.14</v>
      </c>
      <c r="I35" s="9">
        <v>85008.89</v>
      </c>
      <c r="J35" s="9">
        <v>86576</v>
      </c>
      <c r="K35" s="9">
        <v>114016.38</v>
      </c>
      <c r="L35" s="9">
        <v>17045.93</v>
      </c>
      <c r="M35" s="9">
        <v>875858.77</v>
      </c>
      <c r="N35" s="9">
        <v>1006921.08</v>
      </c>
      <c r="O35" s="9">
        <v>435057.29</v>
      </c>
    </row>
    <row r="36" spans="2:15" x14ac:dyDescent="0.25">
      <c r="B36" s="5">
        <v>34</v>
      </c>
      <c r="C36" s="5" t="s">
        <v>80</v>
      </c>
      <c r="D36" s="2" t="s">
        <v>81</v>
      </c>
      <c r="E36" s="9">
        <v>55</v>
      </c>
      <c r="F36" s="9">
        <v>721</v>
      </c>
      <c r="G36" s="9">
        <v>54435.48</v>
      </c>
      <c r="H36" s="9">
        <v>319568.93</v>
      </c>
      <c r="I36" s="9">
        <v>374004.41</v>
      </c>
      <c r="J36" s="9">
        <v>258045</v>
      </c>
      <c r="K36" s="9">
        <v>82472.490000000005</v>
      </c>
      <c r="L36" s="9">
        <v>83445.37</v>
      </c>
      <c r="M36" s="9">
        <v>1940766.15</v>
      </c>
      <c r="N36" s="9">
        <v>2106684.0099999998</v>
      </c>
      <c r="O36" s="9">
        <v>813039.17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F8C9-9DB0-44AA-92F1-DACE47E6AE75}">
  <dimension ref="B2:Q36"/>
  <sheetViews>
    <sheetView topLeftCell="B1" zoomScale="115" zoomScaleNormal="115" workbookViewId="0">
      <pane xSplit="1" ySplit="2" topLeftCell="J3" activePane="bottomRight" state="frozen"/>
      <selection activeCell="B1" sqref="B1"/>
      <selection pane="topRight" activeCell="C1" sqref="C1"/>
      <selection pane="bottomLeft" activeCell="B3" sqref="B3"/>
      <selection pane="bottomRight" activeCell="Q16" sqref="Q16"/>
    </sheetView>
  </sheetViews>
  <sheetFormatPr defaultRowHeight="15" x14ac:dyDescent="0.25"/>
  <cols>
    <col min="2" max="2" width="6.28515625" bestFit="1" customWidth="1"/>
    <col min="3" max="3" width="64.28515625" bestFit="1" customWidth="1"/>
    <col min="4" max="4" width="19" bestFit="1" customWidth="1"/>
    <col min="5" max="5" width="12.85546875" style="1" bestFit="1" customWidth="1"/>
    <col min="6" max="6" width="9.85546875" bestFit="1" customWidth="1"/>
    <col min="7" max="7" width="12.28515625" bestFit="1" customWidth="1"/>
    <col min="8" max="8" width="20" bestFit="1" customWidth="1"/>
    <col min="9" max="9" width="12.28515625" bestFit="1" customWidth="1"/>
    <col min="10" max="10" width="24.42578125" bestFit="1" customWidth="1"/>
    <col min="11" max="11" width="13.85546875" bestFit="1" customWidth="1"/>
    <col min="12" max="14" width="13.42578125" bestFit="1" customWidth="1"/>
    <col min="15" max="15" width="23.140625" bestFit="1" customWidth="1"/>
    <col min="17" max="17" width="33.28515625" customWidth="1"/>
  </cols>
  <sheetData>
    <row r="2" spans="2:17" x14ac:dyDescent="0.25">
      <c r="B2" s="4" t="s">
        <v>5</v>
      </c>
      <c r="C2" s="4" t="s">
        <v>6</v>
      </c>
      <c r="D2" s="4" t="s">
        <v>7</v>
      </c>
      <c r="E2" s="8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spans="2:17" x14ac:dyDescent="0.25">
      <c r="B3" s="5">
        <v>1</v>
      </c>
      <c r="C3" s="5" t="s">
        <v>19</v>
      </c>
      <c r="D3" s="2" t="s">
        <v>20</v>
      </c>
      <c r="E3" s="9">
        <v>15</v>
      </c>
      <c r="F3" s="9">
        <v>126</v>
      </c>
      <c r="G3" s="9">
        <v>16048.58</v>
      </c>
      <c r="H3" s="9">
        <v>25935.14</v>
      </c>
      <c r="I3" s="9">
        <v>41983.72</v>
      </c>
      <c r="J3" s="9">
        <v>155266</v>
      </c>
      <c r="K3" s="9">
        <v>41123.72</v>
      </c>
      <c r="L3" s="9">
        <v>49419.66</v>
      </c>
      <c r="M3" s="9">
        <v>504873.91</v>
      </c>
      <c r="N3" s="9">
        <v>595417.29</v>
      </c>
      <c r="O3" s="9">
        <v>134797</v>
      </c>
    </row>
    <row r="4" spans="2:17" x14ac:dyDescent="0.25">
      <c r="B4" s="5">
        <v>2</v>
      </c>
      <c r="C4" s="5" t="s">
        <v>21</v>
      </c>
      <c r="D4" s="2" t="s">
        <v>22</v>
      </c>
      <c r="E4" s="9">
        <v>25</v>
      </c>
      <c r="F4" s="9">
        <v>441</v>
      </c>
      <c r="G4" s="9">
        <v>80111.03</v>
      </c>
      <c r="H4" s="9">
        <v>109486.52</v>
      </c>
      <c r="I4" s="9">
        <v>189597.55</v>
      </c>
      <c r="J4" s="9">
        <v>127723</v>
      </c>
      <c r="K4" s="9">
        <v>36715.08</v>
      </c>
      <c r="L4" s="9">
        <v>30908.240000000002</v>
      </c>
      <c r="M4" s="9">
        <v>779917.07</v>
      </c>
      <c r="N4" s="9">
        <v>847540.39</v>
      </c>
      <c r="O4" s="9">
        <v>682672.63</v>
      </c>
    </row>
    <row r="5" spans="2:17" x14ac:dyDescent="0.25">
      <c r="B5" s="5">
        <v>3</v>
      </c>
      <c r="C5" s="5" t="s">
        <v>23</v>
      </c>
      <c r="D5" s="2" t="s">
        <v>24</v>
      </c>
      <c r="E5" s="9">
        <v>15</v>
      </c>
      <c r="F5" s="9">
        <v>140</v>
      </c>
      <c r="G5" s="9">
        <v>8842.6200000000008</v>
      </c>
      <c r="H5" s="9">
        <v>7265.7</v>
      </c>
      <c r="I5" s="9">
        <v>16108.32</v>
      </c>
      <c r="J5" s="9">
        <v>44584</v>
      </c>
      <c r="K5" s="9">
        <v>8233.24</v>
      </c>
      <c r="L5" s="9">
        <v>4646.4799999999996</v>
      </c>
      <c r="M5" s="9">
        <v>271490.32</v>
      </c>
      <c r="N5" s="9">
        <v>284370.03999999998</v>
      </c>
      <c r="O5" s="9">
        <v>174444.24</v>
      </c>
    </row>
    <row r="6" spans="2:17" x14ac:dyDescent="0.25">
      <c r="B6" s="5">
        <v>4</v>
      </c>
      <c r="C6" s="5" t="s">
        <v>25</v>
      </c>
      <c r="D6" s="2" t="s">
        <v>26</v>
      </c>
      <c r="E6" s="9">
        <v>27</v>
      </c>
      <c r="F6" s="9">
        <v>613</v>
      </c>
      <c r="G6" s="9">
        <v>29462.21</v>
      </c>
      <c r="H6" s="9">
        <v>68092.510000000009</v>
      </c>
      <c r="I6" s="9">
        <v>97554.72</v>
      </c>
      <c r="J6" s="9">
        <v>213026</v>
      </c>
      <c r="K6" s="9">
        <v>39674.71</v>
      </c>
      <c r="L6" s="9">
        <v>50883.88</v>
      </c>
      <c r="M6" s="9">
        <v>965730.65</v>
      </c>
      <c r="N6" s="9">
        <v>1056289.24</v>
      </c>
      <c r="O6" s="9">
        <v>312056.53000000003</v>
      </c>
    </row>
    <row r="7" spans="2:17" x14ac:dyDescent="0.25">
      <c r="B7" s="5">
        <v>5</v>
      </c>
      <c r="C7" s="5" t="s">
        <v>0</v>
      </c>
      <c r="D7" s="2" t="s">
        <v>27</v>
      </c>
      <c r="E7" s="9">
        <v>41</v>
      </c>
      <c r="F7" s="9">
        <v>330</v>
      </c>
      <c r="G7" s="9">
        <v>709.44</v>
      </c>
      <c r="H7" s="9">
        <v>10064.19</v>
      </c>
      <c r="I7" s="9">
        <v>10773.630000000001</v>
      </c>
      <c r="J7" s="9">
        <v>402816</v>
      </c>
      <c r="K7" s="9">
        <v>2270.9899999999998</v>
      </c>
      <c r="L7" s="9">
        <v>68839.64</v>
      </c>
      <c r="M7" s="9">
        <v>49775.01</v>
      </c>
      <c r="N7" s="9">
        <v>120885.64</v>
      </c>
      <c r="O7" s="9">
        <v>463.33</v>
      </c>
    </row>
    <row r="8" spans="2:17" x14ac:dyDescent="0.25">
      <c r="B8" s="5">
        <v>6</v>
      </c>
      <c r="C8" s="5" t="s">
        <v>1</v>
      </c>
      <c r="D8" s="2" t="s">
        <v>28</v>
      </c>
      <c r="E8" s="9">
        <v>13</v>
      </c>
      <c r="F8" s="9">
        <v>117</v>
      </c>
      <c r="G8" s="9">
        <v>4226.74</v>
      </c>
      <c r="H8" s="9">
        <v>62742.31</v>
      </c>
      <c r="I8" s="9">
        <v>66969.05</v>
      </c>
      <c r="J8" s="9">
        <v>97192</v>
      </c>
      <c r="K8" s="9">
        <v>19231.16</v>
      </c>
      <c r="L8" s="9">
        <v>15947.57</v>
      </c>
      <c r="M8" s="9">
        <v>95605.71</v>
      </c>
      <c r="N8" s="9">
        <v>130784.44</v>
      </c>
      <c r="O8" s="9">
        <v>185519.85</v>
      </c>
    </row>
    <row r="9" spans="2:17" x14ac:dyDescent="0.25">
      <c r="B9" s="5">
        <v>7</v>
      </c>
      <c r="C9" s="5" t="s">
        <v>2</v>
      </c>
      <c r="D9" s="2" t="s">
        <v>29</v>
      </c>
      <c r="E9" s="9">
        <v>105</v>
      </c>
      <c r="F9" s="9">
        <v>268</v>
      </c>
      <c r="G9" s="9">
        <v>16267.92</v>
      </c>
      <c r="H9" s="9">
        <v>6096.16</v>
      </c>
      <c r="I9" s="9">
        <v>22364.080000000002</v>
      </c>
      <c r="J9" s="9">
        <v>1194735</v>
      </c>
      <c r="K9" s="9">
        <v>35798.26</v>
      </c>
      <c r="L9" s="9">
        <v>92258.61</v>
      </c>
      <c r="M9" s="9">
        <v>75319.39</v>
      </c>
      <c r="N9" s="9">
        <v>203376.26</v>
      </c>
      <c r="O9" s="9">
        <v>200</v>
      </c>
    </row>
    <row r="10" spans="2:17" x14ac:dyDescent="0.25">
      <c r="B10" s="5">
        <v>8</v>
      </c>
      <c r="C10" s="5" t="s">
        <v>3</v>
      </c>
      <c r="D10" s="2" t="s">
        <v>30</v>
      </c>
      <c r="E10" s="9">
        <v>14</v>
      </c>
      <c r="F10" s="9">
        <v>128</v>
      </c>
      <c r="G10" s="9">
        <v>77263.47</v>
      </c>
      <c r="H10" s="9">
        <v>64085.759999999995</v>
      </c>
      <c r="I10" s="9">
        <v>141349.22999999998</v>
      </c>
      <c r="J10" s="9">
        <v>121386</v>
      </c>
      <c r="K10" s="9">
        <v>80257.91</v>
      </c>
      <c r="L10" s="9">
        <v>18755.82</v>
      </c>
      <c r="M10" s="9">
        <v>936518.1</v>
      </c>
      <c r="N10" s="9">
        <v>1035531.83</v>
      </c>
      <c r="O10" s="9">
        <v>878499.81</v>
      </c>
    </row>
    <row r="11" spans="2:17" x14ac:dyDescent="0.25">
      <c r="B11" s="6">
        <v>9</v>
      </c>
      <c r="C11" s="6" t="s">
        <v>4</v>
      </c>
      <c r="D11" s="3" t="s">
        <v>31</v>
      </c>
      <c r="E11" s="9">
        <v>49</v>
      </c>
      <c r="F11" s="9">
        <v>239</v>
      </c>
      <c r="G11" s="9">
        <v>19636.66</v>
      </c>
      <c r="H11" s="9">
        <v>37960.469999999994</v>
      </c>
      <c r="I11" s="9">
        <v>57597.12999999999</v>
      </c>
      <c r="J11" s="9">
        <v>1012330</v>
      </c>
      <c r="K11" s="9">
        <v>122938.13</v>
      </c>
      <c r="L11" s="9">
        <v>103742.31</v>
      </c>
      <c r="M11" s="9">
        <v>963890.51</v>
      </c>
      <c r="N11" s="9">
        <v>1190570.95</v>
      </c>
      <c r="O11" s="9">
        <v>483517.94</v>
      </c>
    </row>
    <row r="12" spans="2:17" x14ac:dyDescent="0.25">
      <c r="B12" s="7">
        <v>10</v>
      </c>
      <c r="C12" s="7" t="s">
        <v>32</v>
      </c>
      <c r="D12" s="2" t="s">
        <v>33</v>
      </c>
      <c r="E12" s="10">
        <v>37</v>
      </c>
      <c r="F12" s="10">
        <v>347</v>
      </c>
      <c r="G12" s="10">
        <v>19657</v>
      </c>
      <c r="H12" s="10">
        <v>3209.92</v>
      </c>
      <c r="I12" s="10">
        <v>22866.92</v>
      </c>
      <c r="J12" s="10">
        <v>286670</v>
      </c>
      <c r="K12" s="10">
        <v>9803.0499999999993</v>
      </c>
      <c r="L12" s="10">
        <v>28221.19</v>
      </c>
      <c r="M12" s="10">
        <v>10902.86</v>
      </c>
      <c r="N12" s="10">
        <v>48927.1</v>
      </c>
      <c r="O12" s="10">
        <v>0</v>
      </c>
      <c r="Q12">
        <f>SUMIFS(N:N,N:N,"&gt;=500000",K:K,"&gt;=20000",L:L,"&lt;=25000")</f>
        <v>2867446.07</v>
      </c>
    </row>
    <row r="13" spans="2:17" x14ac:dyDescent="0.25">
      <c r="B13" s="5">
        <v>11</v>
      </c>
      <c r="C13" s="5" t="s">
        <v>34</v>
      </c>
      <c r="D13" s="2" t="s">
        <v>35</v>
      </c>
      <c r="E13" s="10">
        <v>67</v>
      </c>
      <c r="F13" s="10">
        <v>351</v>
      </c>
      <c r="G13" s="10">
        <v>1708.63</v>
      </c>
      <c r="H13" s="10">
        <v>10974.94</v>
      </c>
      <c r="I13" s="10">
        <v>12683.57</v>
      </c>
      <c r="J13" s="10">
        <v>928339</v>
      </c>
      <c r="K13" s="10">
        <v>13492.28</v>
      </c>
      <c r="L13" s="10">
        <v>156124.32999999999</v>
      </c>
      <c r="M13" s="10">
        <v>171067.48</v>
      </c>
      <c r="N13" s="10">
        <v>340684.09</v>
      </c>
      <c r="O13" s="10">
        <v>2535.94</v>
      </c>
      <c r="Q13" s="12"/>
    </row>
    <row r="14" spans="2:17" x14ac:dyDescent="0.25">
      <c r="B14" s="5">
        <v>12</v>
      </c>
      <c r="C14" s="5" t="s">
        <v>36</v>
      </c>
      <c r="D14" s="2" t="s">
        <v>37</v>
      </c>
      <c r="E14" s="10">
        <v>13</v>
      </c>
      <c r="F14" s="10">
        <v>144</v>
      </c>
      <c r="G14" s="10">
        <v>1918.58</v>
      </c>
      <c r="H14" s="10">
        <v>14267.58</v>
      </c>
      <c r="I14" s="10">
        <v>16186.16</v>
      </c>
      <c r="J14" s="10">
        <v>237119</v>
      </c>
      <c r="K14" s="10">
        <v>25848.86</v>
      </c>
      <c r="L14" s="10">
        <v>25377.17</v>
      </c>
      <c r="M14" s="10">
        <v>5262.38</v>
      </c>
      <c r="N14" s="10">
        <v>56488.41</v>
      </c>
      <c r="O14" s="10">
        <v>1354.38</v>
      </c>
    </row>
    <row r="15" spans="2:17" x14ac:dyDescent="0.25">
      <c r="B15" s="5">
        <v>13</v>
      </c>
      <c r="C15" s="5" t="s">
        <v>38</v>
      </c>
      <c r="D15" s="2" t="s">
        <v>39</v>
      </c>
      <c r="E15" s="10">
        <v>50</v>
      </c>
      <c r="F15" s="10">
        <v>508</v>
      </c>
      <c r="G15" s="10">
        <v>959.17</v>
      </c>
      <c r="H15" s="10">
        <v>16521.009999999998</v>
      </c>
      <c r="I15" s="10">
        <v>17480.179999999997</v>
      </c>
      <c r="J15" s="10">
        <v>610154</v>
      </c>
      <c r="K15" s="10">
        <v>23573.79</v>
      </c>
      <c r="L15" s="10">
        <v>208453.38</v>
      </c>
      <c r="M15" s="10">
        <v>116895.93</v>
      </c>
      <c r="N15" s="10">
        <v>348923.1</v>
      </c>
      <c r="O15" s="10">
        <v>3954.2</v>
      </c>
      <c r="Q15">
        <f>SUMIFS(N:N,N:N,"&gt;=500000",K:K,"&gt;=20000",L:L,"&lt;=25000")</f>
        <v>2867446.07</v>
      </c>
    </row>
    <row r="16" spans="2:17" x14ac:dyDescent="0.25">
      <c r="B16" s="5">
        <v>14</v>
      </c>
      <c r="C16" s="5" t="s">
        <v>40</v>
      </c>
      <c r="D16" s="2" t="s">
        <v>41</v>
      </c>
      <c r="E16" s="10">
        <v>22</v>
      </c>
      <c r="F16" s="10">
        <v>152</v>
      </c>
      <c r="G16" s="10">
        <v>832.89</v>
      </c>
      <c r="H16" s="10">
        <v>8730.43</v>
      </c>
      <c r="I16" s="10">
        <v>9563.32</v>
      </c>
      <c r="J16" s="10">
        <v>155766</v>
      </c>
      <c r="K16" s="10">
        <v>10899.21</v>
      </c>
      <c r="L16" s="10">
        <v>52785.62</v>
      </c>
      <c r="M16" s="10">
        <v>74737.7</v>
      </c>
      <c r="N16" s="10">
        <v>138422.53</v>
      </c>
      <c r="O16" s="10">
        <v>2777.95</v>
      </c>
    </row>
    <row r="17" spans="2:15" x14ac:dyDescent="0.25">
      <c r="B17" s="5">
        <v>15</v>
      </c>
      <c r="C17" s="5" t="s">
        <v>42</v>
      </c>
      <c r="D17" s="2" t="s">
        <v>43</v>
      </c>
      <c r="E17" s="10">
        <v>21</v>
      </c>
      <c r="F17" s="10">
        <v>234</v>
      </c>
      <c r="G17" s="10">
        <v>6909.39</v>
      </c>
      <c r="H17" s="10">
        <v>4098.92</v>
      </c>
      <c r="I17" s="10">
        <v>11008.310000000001</v>
      </c>
      <c r="J17" s="10">
        <v>293801</v>
      </c>
      <c r="K17" s="10">
        <v>2931.83</v>
      </c>
      <c r="L17" s="10">
        <v>58631.46</v>
      </c>
      <c r="M17" s="10">
        <v>39042.730000000003</v>
      </c>
      <c r="N17" s="10">
        <v>100606.02</v>
      </c>
      <c r="O17" s="10">
        <v>8676.7800000000007</v>
      </c>
    </row>
    <row r="18" spans="2:15" x14ac:dyDescent="0.25">
      <c r="B18" s="5">
        <v>16</v>
      </c>
      <c r="C18" s="5" t="s">
        <v>44</v>
      </c>
      <c r="D18" s="2" t="s">
        <v>45</v>
      </c>
      <c r="E18" s="10">
        <v>14</v>
      </c>
      <c r="F18" s="10">
        <v>98</v>
      </c>
      <c r="G18" s="10">
        <v>1758.26</v>
      </c>
      <c r="H18" s="10">
        <v>6512.59</v>
      </c>
      <c r="I18" s="10">
        <v>8270.85</v>
      </c>
      <c r="J18" s="10">
        <v>97208</v>
      </c>
      <c r="K18" s="10">
        <v>2456.15</v>
      </c>
      <c r="L18" s="10">
        <v>45261.79</v>
      </c>
      <c r="M18" s="10">
        <v>54454.25</v>
      </c>
      <c r="N18" s="10">
        <v>102172.19</v>
      </c>
      <c r="O18" s="10">
        <v>881.37</v>
      </c>
    </row>
    <row r="19" spans="2:15" x14ac:dyDescent="0.25">
      <c r="B19" s="6">
        <v>17</v>
      </c>
      <c r="C19" s="6" t="s">
        <v>46</v>
      </c>
      <c r="D19" s="3" t="s">
        <v>47</v>
      </c>
      <c r="E19" s="10">
        <v>66</v>
      </c>
      <c r="F19" s="10">
        <v>325</v>
      </c>
      <c r="G19" s="10">
        <v>3572.82</v>
      </c>
      <c r="H19" s="10">
        <v>20083.309999999998</v>
      </c>
      <c r="I19" s="10">
        <v>23656.129999999997</v>
      </c>
      <c r="J19" s="10">
        <v>998885</v>
      </c>
      <c r="K19" s="10">
        <v>10315.75</v>
      </c>
      <c r="L19" s="10">
        <v>100996.6</v>
      </c>
      <c r="M19" s="10">
        <v>194688.42</v>
      </c>
      <c r="N19" s="10">
        <v>306000.77</v>
      </c>
      <c r="O19" s="10">
        <v>34065.9</v>
      </c>
    </row>
    <row r="20" spans="2:15" x14ac:dyDescent="0.25">
      <c r="B20" s="5">
        <v>18</v>
      </c>
      <c r="C20" s="5" t="s">
        <v>48</v>
      </c>
      <c r="D20" s="2" t="s">
        <v>49</v>
      </c>
      <c r="E20" s="9">
        <v>18</v>
      </c>
      <c r="F20" s="9">
        <v>112</v>
      </c>
      <c r="G20" s="9">
        <v>168.77</v>
      </c>
      <c r="H20" s="9">
        <v>5016.4400000000005</v>
      </c>
      <c r="I20" s="9">
        <v>5185.2100000000009</v>
      </c>
      <c r="J20" s="9">
        <v>58679</v>
      </c>
      <c r="K20" s="9">
        <v>14551.63</v>
      </c>
      <c r="L20" s="9">
        <v>21950.3</v>
      </c>
      <c r="M20" s="9">
        <v>23349.93</v>
      </c>
      <c r="N20" s="9">
        <v>59851.86</v>
      </c>
      <c r="O20" s="11">
        <v>0</v>
      </c>
    </row>
    <row r="21" spans="2:15" x14ac:dyDescent="0.25">
      <c r="B21" s="5">
        <v>19</v>
      </c>
      <c r="C21" s="5" t="s">
        <v>50</v>
      </c>
      <c r="D21" s="2" t="s">
        <v>51</v>
      </c>
      <c r="E21" s="9">
        <v>13</v>
      </c>
      <c r="F21" s="9">
        <v>231</v>
      </c>
      <c r="G21" s="9">
        <v>37698.269999999997</v>
      </c>
      <c r="H21" s="9">
        <v>82710.62000000001</v>
      </c>
      <c r="I21" s="9">
        <v>120408.89000000001</v>
      </c>
      <c r="J21" s="9">
        <v>51874</v>
      </c>
      <c r="K21" s="9">
        <v>26246.33</v>
      </c>
      <c r="L21" s="9">
        <v>106872.99</v>
      </c>
      <c r="M21" s="9">
        <v>249349.06</v>
      </c>
      <c r="N21" s="9">
        <v>382468.38</v>
      </c>
      <c r="O21" s="11">
        <v>467404.72</v>
      </c>
    </row>
    <row r="22" spans="2:15" x14ac:dyDescent="0.25">
      <c r="B22" s="5">
        <v>20</v>
      </c>
      <c r="C22" s="5" t="s">
        <v>52</v>
      </c>
      <c r="D22" s="2" t="s">
        <v>53</v>
      </c>
      <c r="E22" s="9">
        <v>240</v>
      </c>
      <c r="F22" s="9">
        <v>1563</v>
      </c>
      <c r="G22" s="9">
        <v>906.47</v>
      </c>
      <c r="H22" s="9">
        <v>107838.18</v>
      </c>
      <c r="I22" s="9">
        <v>108744.65</v>
      </c>
      <c r="J22" s="9">
        <v>2098818</v>
      </c>
      <c r="K22" s="9">
        <v>26564.3</v>
      </c>
      <c r="L22" s="9">
        <v>463549.53</v>
      </c>
      <c r="M22" s="9">
        <v>785812.47</v>
      </c>
      <c r="N22" s="9">
        <v>1275926.3</v>
      </c>
      <c r="O22" s="11">
        <v>207697.45</v>
      </c>
    </row>
    <row r="23" spans="2:15" x14ac:dyDescent="0.25">
      <c r="B23" s="5">
        <v>21</v>
      </c>
      <c r="C23" s="5" t="s">
        <v>54</v>
      </c>
      <c r="D23" s="2" t="s">
        <v>55</v>
      </c>
      <c r="E23" s="9">
        <v>40</v>
      </c>
      <c r="F23" s="9">
        <v>277</v>
      </c>
      <c r="G23" s="9">
        <v>902.28</v>
      </c>
      <c r="H23" s="9">
        <v>5175.18</v>
      </c>
      <c r="I23" s="9">
        <v>6077.46</v>
      </c>
      <c r="J23" s="9">
        <v>192863</v>
      </c>
      <c r="K23" s="9">
        <v>11561.43</v>
      </c>
      <c r="L23" s="9">
        <v>33934.839999999997</v>
      </c>
      <c r="M23" s="9">
        <v>51680.639999999999</v>
      </c>
      <c r="N23" s="9">
        <v>97176.91</v>
      </c>
      <c r="O23" s="11">
        <v>0</v>
      </c>
    </row>
    <row r="24" spans="2:15" x14ac:dyDescent="0.25">
      <c r="B24" s="6">
        <v>22</v>
      </c>
      <c r="C24" s="6" t="s">
        <v>56</v>
      </c>
      <c r="D24" s="3" t="s">
        <v>57</v>
      </c>
      <c r="E24" s="9">
        <v>50</v>
      </c>
      <c r="F24" s="9">
        <v>493</v>
      </c>
      <c r="G24" s="9">
        <v>1889.53</v>
      </c>
      <c r="H24" s="9">
        <v>36784.379999999997</v>
      </c>
      <c r="I24" s="9">
        <v>38673.909999999996</v>
      </c>
      <c r="J24" s="9">
        <v>158528</v>
      </c>
      <c r="K24" s="9">
        <v>6212.25</v>
      </c>
      <c r="L24" s="9">
        <v>57810.31</v>
      </c>
      <c r="M24" s="9">
        <v>72607.039999999994</v>
      </c>
      <c r="N24" s="9">
        <v>136629.6</v>
      </c>
      <c r="O24" s="11">
        <v>0</v>
      </c>
    </row>
    <row r="25" spans="2:15" x14ac:dyDescent="0.25">
      <c r="B25" s="5">
        <v>23</v>
      </c>
      <c r="C25" s="5" t="s">
        <v>58</v>
      </c>
      <c r="D25" s="2" t="s">
        <v>59</v>
      </c>
      <c r="E25" s="9">
        <v>18</v>
      </c>
      <c r="F25" s="9">
        <v>266</v>
      </c>
      <c r="G25" s="9">
        <v>16941.34</v>
      </c>
      <c r="H25" s="9">
        <v>62006.85</v>
      </c>
      <c r="I25" s="9">
        <v>78948.19</v>
      </c>
      <c r="J25" s="9">
        <v>98673</v>
      </c>
      <c r="K25" s="9">
        <v>15447.79</v>
      </c>
      <c r="L25" s="9">
        <v>39324.65</v>
      </c>
      <c r="M25" s="9">
        <v>316662.96000000002</v>
      </c>
      <c r="N25" s="9">
        <v>371435.4</v>
      </c>
      <c r="O25" s="11">
        <v>406308.26</v>
      </c>
    </row>
    <row r="26" spans="2:15" x14ac:dyDescent="0.25">
      <c r="B26" s="5">
        <v>24</v>
      </c>
      <c r="C26" s="5" t="s">
        <v>60</v>
      </c>
      <c r="D26" s="2" t="s">
        <v>61</v>
      </c>
      <c r="E26" s="9">
        <v>16</v>
      </c>
      <c r="F26" s="9">
        <v>212</v>
      </c>
      <c r="G26" s="9">
        <v>43955.7</v>
      </c>
      <c r="H26" s="9">
        <v>72030.26999999999</v>
      </c>
      <c r="I26" s="9">
        <v>115985.96999999999</v>
      </c>
      <c r="J26" s="9">
        <v>84875</v>
      </c>
      <c r="K26" s="9">
        <v>32198.21</v>
      </c>
      <c r="L26" s="9">
        <v>19899.11</v>
      </c>
      <c r="M26" s="9">
        <v>330778.23</v>
      </c>
      <c r="N26" s="9">
        <v>382875.55</v>
      </c>
      <c r="O26" s="9">
        <v>699834.5</v>
      </c>
    </row>
    <row r="27" spans="2:15" x14ac:dyDescent="0.25">
      <c r="B27" s="5">
        <v>25</v>
      </c>
      <c r="C27" s="5" t="s">
        <v>62</v>
      </c>
      <c r="D27" s="2" t="s">
        <v>63</v>
      </c>
      <c r="E27" s="9">
        <v>18</v>
      </c>
      <c r="F27" s="9">
        <v>282</v>
      </c>
      <c r="G27" s="9">
        <v>88794.559999999998</v>
      </c>
      <c r="H27" s="9">
        <v>110202.45999999999</v>
      </c>
      <c r="I27" s="9">
        <v>198997.02</v>
      </c>
      <c r="J27" s="9">
        <v>65919</v>
      </c>
      <c r="K27" s="9">
        <v>27171.29</v>
      </c>
      <c r="L27" s="9">
        <v>8620.23</v>
      </c>
      <c r="M27" s="9">
        <v>789201.64</v>
      </c>
      <c r="N27" s="9">
        <v>824993.16</v>
      </c>
      <c r="O27" s="9">
        <v>1859789.51</v>
      </c>
    </row>
    <row r="28" spans="2:15" x14ac:dyDescent="0.25">
      <c r="B28" s="5">
        <v>26</v>
      </c>
      <c r="C28" s="5" t="s">
        <v>64</v>
      </c>
      <c r="D28" s="2" t="s">
        <v>65</v>
      </c>
      <c r="E28" s="9">
        <v>52</v>
      </c>
      <c r="F28" s="9">
        <v>470</v>
      </c>
      <c r="G28" s="9">
        <v>88041.1</v>
      </c>
      <c r="H28" s="9">
        <v>114892.05</v>
      </c>
      <c r="I28" s="9">
        <v>202933.15000000002</v>
      </c>
      <c r="J28" s="9">
        <v>193872</v>
      </c>
      <c r="K28" s="9">
        <v>64321.68</v>
      </c>
      <c r="L28" s="9">
        <v>78171.490000000005</v>
      </c>
      <c r="M28" s="9">
        <v>1077041.08</v>
      </c>
      <c r="N28" s="9">
        <v>1219534.25</v>
      </c>
      <c r="O28" s="9">
        <v>1245954.53</v>
      </c>
    </row>
    <row r="29" spans="2:15" x14ac:dyDescent="0.25">
      <c r="B29" s="6">
        <v>27</v>
      </c>
      <c r="C29" s="6" t="s">
        <v>66</v>
      </c>
      <c r="D29" s="3" t="s">
        <v>67</v>
      </c>
      <c r="E29" s="9">
        <v>764</v>
      </c>
      <c r="F29" s="9">
        <v>5248</v>
      </c>
      <c r="G29" s="9">
        <v>204208.17</v>
      </c>
      <c r="H29" s="9">
        <v>145358.23000000001</v>
      </c>
      <c r="I29" s="9">
        <v>349566.4</v>
      </c>
      <c r="J29" s="9">
        <v>6643908</v>
      </c>
      <c r="K29" s="9">
        <v>172755.31</v>
      </c>
      <c r="L29" s="9">
        <v>812905.61</v>
      </c>
      <c r="M29" s="9">
        <v>6005051.4500000002</v>
      </c>
      <c r="N29" s="9">
        <v>6990712.3700000001</v>
      </c>
      <c r="O29" s="9">
        <v>955268.09</v>
      </c>
    </row>
    <row r="30" spans="2:15" x14ac:dyDescent="0.25">
      <c r="B30" s="5">
        <v>28</v>
      </c>
      <c r="C30" s="5" t="s">
        <v>68</v>
      </c>
      <c r="D30" s="2" t="s">
        <v>69</v>
      </c>
      <c r="E30" s="9">
        <v>25</v>
      </c>
      <c r="F30" s="9">
        <v>201</v>
      </c>
      <c r="G30" s="9">
        <v>2884.92</v>
      </c>
      <c r="H30" s="9">
        <v>4684.05</v>
      </c>
      <c r="I30" s="9">
        <v>7568.97</v>
      </c>
      <c r="J30" s="9">
        <v>112165</v>
      </c>
      <c r="K30" s="9">
        <v>2053.83</v>
      </c>
      <c r="L30" s="9">
        <v>18944.939999999999</v>
      </c>
      <c r="M30" s="9">
        <v>58903.22</v>
      </c>
      <c r="N30" s="9">
        <v>79901.990000000005</v>
      </c>
      <c r="O30" s="11">
        <v>0</v>
      </c>
    </row>
    <row r="31" spans="2:15" x14ac:dyDescent="0.25">
      <c r="B31" s="5">
        <v>29</v>
      </c>
      <c r="C31" s="5" t="s">
        <v>70</v>
      </c>
      <c r="D31" s="2" t="s">
        <v>71</v>
      </c>
      <c r="E31" s="9">
        <v>46</v>
      </c>
      <c r="F31" s="9">
        <v>425</v>
      </c>
      <c r="G31" s="9">
        <v>53010</v>
      </c>
      <c r="H31" s="9">
        <v>114100.14</v>
      </c>
      <c r="I31" s="9">
        <v>167110.14000000001</v>
      </c>
      <c r="J31" s="9">
        <v>695404</v>
      </c>
      <c r="K31" s="9">
        <v>174863.37</v>
      </c>
      <c r="L31" s="9">
        <v>121332.7</v>
      </c>
      <c r="M31" s="9">
        <v>985766.38</v>
      </c>
      <c r="N31" s="9">
        <v>1281962.45</v>
      </c>
      <c r="O31" s="9">
        <v>1346239.86</v>
      </c>
    </row>
    <row r="32" spans="2:15" x14ac:dyDescent="0.25">
      <c r="B32" s="5">
        <v>30</v>
      </c>
      <c r="C32" s="5" t="s">
        <v>72</v>
      </c>
      <c r="D32" s="2" t="s">
        <v>73</v>
      </c>
      <c r="E32" s="9">
        <v>42</v>
      </c>
      <c r="F32" s="9">
        <v>473</v>
      </c>
      <c r="G32" s="9">
        <v>28923.98</v>
      </c>
      <c r="H32" s="9">
        <v>49751.42</v>
      </c>
      <c r="I32" s="9">
        <v>78675.399999999994</v>
      </c>
      <c r="J32" s="9">
        <v>241567</v>
      </c>
      <c r="K32" s="9">
        <v>15938.05</v>
      </c>
      <c r="L32" s="9">
        <v>72084.539999999994</v>
      </c>
      <c r="M32" s="9">
        <v>606172.23</v>
      </c>
      <c r="N32" s="9">
        <v>694194.82</v>
      </c>
      <c r="O32" s="9">
        <v>339225.29</v>
      </c>
    </row>
    <row r="33" spans="2:15" x14ac:dyDescent="0.25">
      <c r="B33" s="5">
        <v>31</v>
      </c>
      <c r="C33" s="5" t="s">
        <v>74</v>
      </c>
      <c r="D33" s="2" t="s">
        <v>75</v>
      </c>
      <c r="E33" s="9">
        <v>56</v>
      </c>
      <c r="F33" s="9">
        <v>413</v>
      </c>
      <c r="G33" s="9">
        <v>7965.5</v>
      </c>
      <c r="H33" s="9">
        <v>7182.53</v>
      </c>
      <c r="I33" s="9">
        <v>15148.029999999999</v>
      </c>
      <c r="J33" s="9">
        <v>320224</v>
      </c>
      <c r="K33" s="9">
        <v>2915.44</v>
      </c>
      <c r="L33" s="9">
        <v>66148.259999999995</v>
      </c>
      <c r="M33" s="9">
        <v>147051.56</v>
      </c>
      <c r="N33" s="9">
        <v>216115.26</v>
      </c>
      <c r="O33" s="9">
        <v>458</v>
      </c>
    </row>
    <row r="34" spans="2:15" x14ac:dyDescent="0.25">
      <c r="B34" s="5">
        <v>32</v>
      </c>
      <c r="C34" s="5" t="s">
        <v>76</v>
      </c>
      <c r="D34" s="2" t="s">
        <v>77</v>
      </c>
      <c r="E34" s="9">
        <v>9</v>
      </c>
      <c r="F34" s="9">
        <v>67</v>
      </c>
      <c r="G34" s="9">
        <v>1752.61</v>
      </c>
      <c r="H34" s="9">
        <v>2638.63</v>
      </c>
      <c r="I34" s="9">
        <v>4391.24</v>
      </c>
      <c r="J34" s="9">
        <v>100041</v>
      </c>
      <c r="K34" s="9">
        <v>1913.01</v>
      </c>
      <c r="L34" s="9">
        <v>25272.92</v>
      </c>
      <c r="M34" s="9">
        <v>33767.910000000003</v>
      </c>
      <c r="N34" s="9">
        <v>60953.84</v>
      </c>
      <c r="O34" s="11">
        <v>0</v>
      </c>
    </row>
    <row r="35" spans="2:15" x14ac:dyDescent="0.25">
      <c r="B35" s="5">
        <v>33</v>
      </c>
      <c r="C35" s="5" t="s">
        <v>78</v>
      </c>
      <c r="D35" s="2" t="s">
        <v>79</v>
      </c>
      <c r="E35" s="9">
        <v>33</v>
      </c>
      <c r="F35" s="9">
        <v>464</v>
      </c>
      <c r="G35" s="9">
        <v>3977.75</v>
      </c>
      <c r="H35" s="9">
        <v>81031.14</v>
      </c>
      <c r="I35" s="9">
        <v>85008.89</v>
      </c>
      <c r="J35" s="9">
        <v>86576</v>
      </c>
      <c r="K35" s="9">
        <v>114016.38</v>
      </c>
      <c r="L35" s="9">
        <v>17045.93</v>
      </c>
      <c r="M35" s="9">
        <v>875858.77</v>
      </c>
      <c r="N35" s="9">
        <v>1006921.08</v>
      </c>
      <c r="O35" s="9">
        <v>435057.29</v>
      </c>
    </row>
    <row r="36" spans="2:15" x14ac:dyDescent="0.25">
      <c r="B36" s="5">
        <v>34</v>
      </c>
      <c r="C36" s="5" t="s">
        <v>80</v>
      </c>
      <c r="D36" s="2" t="s">
        <v>81</v>
      </c>
      <c r="E36" s="9">
        <v>55</v>
      </c>
      <c r="F36" s="9">
        <v>721</v>
      </c>
      <c r="G36" s="9">
        <v>54435.48</v>
      </c>
      <c r="H36" s="9">
        <v>319568.93</v>
      </c>
      <c r="I36" s="9">
        <v>374004.41</v>
      </c>
      <c r="J36" s="9">
        <v>258045</v>
      </c>
      <c r="K36" s="9">
        <v>82472.490000000005</v>
      </c>
      <c r="L36" s="9">
        <v>83445.37</v>
      </c>
      <c r="M36" s="9">
        <v>1940766.15</v>
      </c>
      <c r="N36" s="9">
        <v>2106684.0099999998</v>
      </c>
      <c r="O36" s="9">
        <v>813039.17</v>
      </c>
    </row>
  </sheetData>
  <autoFilter ref="B2:O36" xr:uid="{2D81F8C9-9DB0-44AA-92F1-DACE47E6AE75}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7436-27D7-437B-8883-0367B5BC9D14}">
  <dimension ref="B2:H22"/>
  <sheetViews>
    <sheetView topLeftCell="A19" zoomScale="162" zoomScaleNormal="130" workbookViewId="0">
      <selection activeCell="H3" sqref="H3"/>
    </sheetView>
  </sheetViews>
  <sheetFormatPr defaultRowHeight="15" x14ac:dyDescent="0.25"/>
  <cols>
    <col min="2" max="2" width="9.140625" customWidth="1"/>
    <col min="3" max="3" width="20.28515625" customWidth="1"/>
    <col min="4" max="4" width="20.140625" customWidth="1"/>
  </cols>
  <sheetData>
    <row r="2" spans="2:8" x14ac:dyDescent="0.25">
      <c r="B2" s="24" t="s">
        <v>92</v>
      </c>
      <c r="C2" s="24" t="s">
        <v>93</v>
      </c>
      <c r="D2" s="24" t="s">
        <v>94</v>
      </c>
    </row>
    <row r="3" spans="2:8" x14ac:dyDescent="0.25">
      <c r="B3" s="25">
        <v>1</v>
      </c>
      <c r="C3" s="25">
        <v>1000</v>
      </c>
      <c r="D3" s="25" t="e">
        <v>#DIV/0!</v>
      </c>
      <c r="F3" t="b">
        <f>ISERROR(C3)</f>
        <v>0</v>
      </c>
      <c r="G3" t="b">
        <f>ISERROR(D3)</f>
        <v>1</v>
      </c>
      <c r="H3">
        <f>SUM(--ISERROR(C3:D22))</f>
        <v>1</v>
      </c>
    </row>
    <row r="4" spans="2:8" x14ac:dyDescent="0.25">
      <c r="B4" s="25">
        <v>2</v>
      </c>
      <c r="C4" s="25">
        <v>1500</v>
      </c>
      <c r="D4" s="25">
        <v>300</v>
      </c>
      <c r="F4" t="b">
        <f t="shared" ref="F4:F22" si="0">ISERROR(C4)</f>
        <v>0</v>
      </c>
      <c r="G4" t="b">
        <f t="shared" ref="G4:G22" si="1">ISERROR(D4)</f>
        <v>0</v>
      </c>
    </row>
    <row r="5" spans="2:8" x14ac:dyDescent="0.25">
      <c r="B5" s="25">
        <v>3</v>
      </c>
      <c r="C5" s="25" t="e">
        <v>#VALUE!</v>
      </c>
      <c r="D5" s="25">
        <v>400</v>
      </c>
      <c r="F5" t="b">
        <f t="shared" si="0"/>
        <v>1</v>
      </c>
      <c r="G5" t="b">
        <f t="shared" si="1"/>
        <v>0</v>
      </c>
    </row>
    <row r="6" spans="2:8" x14ac:dyDescent="0.25">
      <c r="B6" s="25">
        <v>4</v>
      </c>
      <c r="C6" s="25">
        <v>2500</v>
      </c>
      <c r="D6" s="25" t="e">
        <v>#N/A</v>
      </c>
      <c r="F6" t="b">
        <f t="shared" si="0"/>
        <v>0</v>
      </c>
      <c r="G6" t="b">
        <f t="shared" si="1"/>
        <v>1</v>
      </c>
    </row>
    <row r="7" spans="2:8" x14ac:dyDescent="0.25">
      <c r="B7" s="25">
        <v>5</v>
      </c>
      <c r="C7" s="25">
        <v>3000</v>
      </c>
      <c r="D7" s="25">
        <v>600</v>
      </c>
      <c r="F7" t="b">
        <f t="shared" si="0"/>
        <v>0</v>
      </c>
      <c r="G7" t="b">
        <f t="shared" si="1"/>
        <v>0</v>
      </c>
    </row>
    <row r="8" spans="2:8" x14ac:dyDescent="0.25">
      <c r="B8" s="25">
        <v>6</v>
      </c>
      <c r="C8" s="25" t="e">
        <v>#REF!</v>
      </c>
      <c r="D8" s="25">
        <v>700</v>
      </c>
      <c r="F8" t="b">
        <f t="shared" si="0"/>
        <v>1</v>
      </c>
      <c r="G8" t="b">
        <f t="shared" si="1"/>
        <v>0</v>
      </c>
    </row>
    <row r="9" spans="2:8" x14ac:dyDescent="0.25">
      <c r="B9" s="25">
        <v>7</v>
      </c>
      <c r="C9" s="25">
        <v>4000</v>
      </c>
      <c r="D9" s="25">
        <v>800</v>
      </c>
      <c r="F9" t="b">
        <f t="shared" si="0"/>
        <v>0</v>
      </c>
      <c r="G9" t="b">
        <f t="shared" si="1"/>
        <v>0</v>
      </c>
    </row>
    <row r="10" spans="2:8" x14ac:dyDescent="0.25">
      <c r="B10" s="25">
        <v>8</v>
      </c>
      <c r="C10" s="25">
        <v>4500</v>
      </c>
      <c r="D10" s="25">
        <v>900</v>
      </c>
      <c r="F10" t="b">
        <f t="shared" si="0"/>
        <v>0</v>
      </c>
      <c r="G10" t="b">
        <f t="shared" si="1"/>
        <v>0</v>
      </c>
    </row>
    <row r="11" spans="2:8" x14ac:dyDescent="0.25">
      <c r="B11" s="25">
        <v>9</v>
      </c>
      <c r="C11" s="25">
        <v>5000</v>
      </c>
      <c r="D11" s="25" t="e">
        <v>#NAME?</v>
      </c>
      <c r="F11" t="b">
        <f t="shared" si="0"/>
        <v>0</v>
      </c>
      <c r="G11" t="b">
        <f t="shared" si="1"/>
        <v>1</v>
      </c>
    </row>
    <row r="12" spans="2:8" x14ac:dyDescent="0.25">
      <c r="B12" s="25">
        <v>10</v>
      </c>
      <c r="C12" s="25">
        <v>5500</v>
      </c>
      <c r="D12" s="25">
        <v>1100</v>
      </c>
      <c r="F12" t="b">
        <f t="shared" si="0"/>
        <v>0</v>
      </c>
      <c r="G12" t="b">
        <f t="shared" si="1"/>
        <v>0</v>
      </c>
    </row>
    <row r="13" spans="2:8" x14ac:dyDescent="0.25">
      <c r="B13" s="25">
        <v>11</v>
      </c>
      <c r="C13" s="25">
        <v>6000</v>
      </c>
      <c r="D13" s="25">
        <v>1200</v>
      </c>
      <c r="F13" t="b">
        <f t="shared" si="0"/>
        <v>0</v>
      </c>
      <c r="G13" t="b">
        <f t="shared" si="1"/>
        <v>0</v>
      </c>
    </row>
    <row r="14" spans="2:8" x14ac:dyDescent="0.25">
      <c r="B14" s="25">
        <v>12</v>
      </c>
      <c r="C14" s="25">
        <v>6500</v>
      </c>
      <c r="D14" s="25" t="e">
        <v>#NUM!</v>
      </c>
      <c r="F14" t="b">
        <f t="shared" si="0"/>
        <v>0</v>
      </c>
      <c r="G14" t="b">
        <f t="shared" si="1"/>
        <v>1</v>
      </c>
    </row>
    <row r="15" spans="2:8" x14ac:dyDescent="0.25">
      <c r="B15" s="25">
        <v>13</v>
      </c>
      <c r="C15" s="25">
        <v>7000</v>
      </c>
      <c r="D15" s="25">
        <v>1400</v>
      </c>
      <c r="F15" t="b">
        <f t="shared" si="0"/>
        <v>0</v>
      </c>
      <c r="G15" t="b">
        <f t="shared" si="1"/>
        <v>0</v>
      </c>
    </row>
    <row r="16" spans="2:8" x14ac:dyDescent="0.25">
      <c r="B16" s="25">
        <v>14</v>
      </c>
      <c r="C16" s="25">
        <v>7500</v>
      </c>
      <c r="D16" s="25">
        <v>1500</v>
      </c>
      <c r="F16" t="b">
        <f t="shared" si="0"/>
        <v>0</v>
      </c>
      <c r="G16" t="b">
        <f t="shared" si="1"/>
        <v>0</v>
      </c>
    </row>
    <row r="17" spans="2:7" x14ac:dyDescent="0.25">
      <c r="B17" s="25">
        <v>15</v>
      </c>
      <c r="C17" s="25" t="e">
        <v>#DIV/0!</v>
      </c>
      <c r="D17" s="25">
        <v>1600</v>
      </c>
      <c r="F17" t="b">
        <f t="shared" si="0"/>
        <v>1</v>
      </c>
      <c r="G17" t="b">
        <f t="shared" si="1"/>
        <v>0</v>
      </c>
    </row>
    <row r="18" spans="2:7" x14ac:dyDescent="0.25">
      <c r="B18" s="25">
        <v>16</v>
      </c>
      <c r="C18" s="25">
        <v>8500</v>
      </c>
      <c r="D18" s="25">
        <v>1700</v>
      </c>
      <c r="F18" t="b">
        <f t="shared" si="0"/>
        <v>0</v>
      </c>
      <c r="G18" t="b">
        <f t="shared" si="1"/>
        <v>0</v>
      </c>
    </row>
    <row r="19" spans="2:7" x14ac:dyDescent="0.25">
      <c r="B19" s="25">
        <v>17</v>
      </c>
      <c r="C19" s="25">
        <v>9000</v>
      </c>
      <c r="D19" s="25" t="e">
        <v>#N/A</v>
      </c>
      <c r="F19" t="b">
        <f t="shared" si="0"/>
        <v>0</v>
      </c>
      <c r="G19" t="b">
        <f t="shared" si="1"/>
        <v>1</v>
      </c>
    </row>
    <row r="20" spans="2:7" x14ac:dyDescent="0.25">
      <c r="B20" s="25">
        <v>18</v>
      </c>
      <c r="C20" s="25">
        <v>9500</v>
      </c>
      <c r="D20" s="25">
        <v>1900</v>
      </c>
      <c r="F20" t="b">
        <f t="shared" si="0"/>
        <v>0</v>
      </c>
      <c r="G20" t="b">
        <f t="shared" si="1"/>
        <v>0</v>
      </c>
    </row>
    <row r="21" spans="2:7" x14ac:dyDescent="0.25">
      <c r="B21" s="25">
        <v>19</v>
      </c>
      <c r="C21" s="25">
        <v>10000</v>
      </c>
      <c r="D21" s="25" t="e">
        <v>#VALUE!</v>
      </c>
      <c r="F21" t="b">
        <f t="shared" si="0"/>
        <v>0</v>
      </c>
      <c r="G21" t="b">
        <f t="shared" si="1"/>
        <v>1</v>
      </c>
    </row>
    <row r="22" spans="2:7" x14ac:dyDescent="0.25">
      <c r="B22" s="25">
        <v>20</v>
      </c>
      <c r="C22" s="25">
        <v>10500</v>
      </c>
      <c r="D22" s="25">
        <v>2100</v>
      </c>
      <c r="F22" t="b">
        <f t="shared" si="0"/>
        <v>0</v>
      </c>
      <c r="G22" t="b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27A5-30F7-42B3-8695-013350149FEE}">
  <dimension ref="B2:F102"/>
  <sheetViews>
    <sheetView zoomScale="130" zoomScaleNormal="130" workbookViewId="0">
      <selection activeCell="E10" sqref="E10"/>
    </sheetView>
  </sheetViews>
  <sheetFormatPr defaultRowHeight="15" x14ac:dyDescent="0.25"/>
  <cols>
    <col min="2" max="2" width="24.42578125" style="1" customWidth="1"/>
    <col min="3" max="3" width="21.42578125" style="1" customWidth="1"/>
    <col min="4" max="4" width="4.85546875" customWidth="1"/>
    <col min="5" max="5" width="9.140625" style="26"/>
    <col min="6" max="6" width="26" customWidth="1"/>
  </cols>
  <sheetData>
    <row r="2" spans="2:6" x14ac:dyDescent="0.25">
      <c r="B2" s="24" t="s">
        <v>95</v>
      </c>
      <c r="C2" s="24" t="s">
        <v>96</v>
      </c>
      <c r="E2" s="26" t="s">
        <v>97</v>
      </c>
      <c r="F2" s="12">
        <f>LARGE(C:C,1)</f>
        <v>32310</v>
      </c>
    </row>
    <row r="3" spans="2:6" x14ac:dyDescent="0.25">
      <c r="B3" s="25" t="s">
        <v>98</v>
      </c>
      <c r="C3" s="25">
        <v>32310</v>
      </c>
    </row>
    <row r="4" spans="2:6" x14ac:dyDescent="0.25">
      <c r="B4" s="25" t="s">
        <v>99</v>
      </c>
      <c r="C4" s="25">
        <v>28479</v>
      </c>
    </row>
    <row r="5" spans="2:6" x14ac:dyDescent="0.25">
      <c r="B5" s="25" t="s">
        <v>100</v>
      </c>
      <c r="C5" s="25">
        <v>28187</v>
      </c>
    </row>
    <row r="6" spans="2:6" x14ac:dyDescent="0.25">
      <c r="B6" s="25" t="s">
        <v>101</v>
      </c>
      <c r="C6" s="25">
        <v>27170</v>
      </c>
    </row>
    <row r="7" spans="2:6" x14ac:dyDescent="0.25">
      <c r="B7" s="25" t="s">
        <v>102</v>
      </c>
      <c r="C7" s="25">
        <v>26202</v>
      </c>
      <c r="E7" s="26" t="s">
        <v>198</v>
      </c>
      <c r="F7" s="12">
        <f>SMALL(C:C,1)</f>
        <v>6539</v>
      </c>
    </row>
    <row r="8" spans="2:6" x14ac:dyDescent="0.25">
      <c r="B8" s="25" t="s">
        <v>103</v>
      </c>
      <c r="C8" s="25">
        <v>25522</v>
      </c>
    </row>
    <row r="9" spans="2:6" x14ac:dyDescent="0.25">
      <c r="B9" s="25" t="s">
        <v>104</v>
      </c>
      <c r="C9" s="25">
        <v>25123</v>
      </c>
    </row>
    <row r="10" spans="2:6" x14ac:dyDescent="0.25">
      <c r="B10" s="25" t="s">
        <v>105</v>
      </c>
      <c r="C10" s="25">
        <v>24645</v>
      </c>
    </row>
    <row r="11" spans="2:6" x14ac:dyDescent="0.25">
      <c r="B11" s="25" t="s">
        <v>106</v>
      </c>
      <c r="C11" s="25">
        <v>24080</v>
      </c>
    </row>
    <row r="12" spans="2:6" x14ac:dyDescent="0.25">
      <c r="B12" s="25" t="s">
        <v>107</v>
      </c>
      <c r="C12" s="25">
        <v>23643</v>
      </c>
    </row>
    <row r="13" spans="2:6" x14ac:dyDescent="0.25">
      <c r="B13" s="25" t="s">
        <v>108</v>
      </c>
      <c r="C13" s="25">
        <v>23509</v>
      </c>
    </row>
    <row r="14" spans="2:6" x14ac:dyDescent="0.25">
      <c r="B14" s="25" t="s">
        <v>109</v>
      </c>
      <c r="C14" s="25">
        <v>23220</v>
      </c>
    </row>
    <row r="15" spans="2:6" x14ac:dyDescent="0.25">
      <c r="B15" s="25" t="s">
        <v>110</v>
      </c>
      <c r="C15" s="25">
        <v>21836</v>
      </c>
    </row>
    <row r="16" spans="2:6" x14ac:dyDescent="0.25">
      <c r="B16" s="25" t="s">
        <v>111</v>
      </c>
      <c r="C16" s="25">
        <v>21718</v>
      </c>
    </row>
    <row r="17" spans="2:3" x14ac:dyDescent="0.25">
      <c r="B17" s="25" t="s">
        <v>112</v>
      </c>
      <c r="C17" s="25">
        <v>21366</v>
      </c>
    </row>
    <row r="18" spans="2:3" x14ac:dyDescent="0.25">
      <c r="B18" s="25" t="s">
        <v>113</v>
      </c>
      <c r="C18" s="25">
        <v>21118</v>
      </c>
    </row>
    <row r="19" spans="2:3" x14ac:dyDescent="0.25">
      <c r="B19" s="25" t="s">
        <v>114</v>
      </c>
      <c r="C19" s="25">
        <v>20760</v>
      </c>
    </row>
    <row r="20" spans="2:3" x14ac:dyDescent="0.25">
      <c r="B20" s="25" t="s">
        <v>115</v>
      </c>
      <c r="C20" s="25">
        <v>20187</v>
      </c>
    </row>
    <row r="21" spans="2:3" x14ac:dyDescent="0.25">
      <c r="B21" s="25" t="s">
        <v>116</v>
      </c>
      <c r="C21" s="25">
        <v>20066</v>
      </c>
    </row>
    <row r="22" spans="2:3" x14ac:dyDescent="0.25">
      <c r="B22" s="25" t="s">
        <v>117</v>
      </c>
      <c r="C22" s="25">
        <v>20024</v>
      </c>
    </row>
    <row r="23" spans="2:3" x14ac:dyDescent="0.25">
      <c r="B23" s="25" t="s">
        <v>118</v>
      </c>
      <c r="C23" s="25">
        <v>19874</v>
      </c>
    </row>
    <row r="24" spans="2:3" x14ac:dyDescent="0.25">
      <c r="B24" s="25" t="s">
        <v>119</v>
      </c>
      <c r="C24" s="25">
        <v>19759</v>
      </c>
    </row>
    <row r="25" spans="2:3" x14ac:dyDescent="0.25">
      <c r="B25" s="25" t="s">
        <v>120</v>
      </c>
      <c r="C25" s="25">
        <v>18984</v>
      </c>
    </row>
    <row r="26" spans="2:3" x14ac:dyDescent="0.25">
      <c r="B26" s="25" t="s">
        <v>121</v>
      </c>
      <c r="C26" s="25">
        <v>18775</v>
      </c>
    </row>
    <row r="27" spans="2:3" x14ac:dyDescent="0.25">
      <c r="B27" s="25" t="s">
        <v>122</v>
      </c>
      <c r="C27" s="25">
        <v>18766</v>
      </c>
    </row>
    <row r="28" spans="2:3" x14ac:dyDescent="0.25">
      <c r="B28" s="25" t="s">
        <v>123</v>
      </c>
      <c r="C28" s="25">
        <v>18727</v>
      </c>
    </row>
    <row r="29" spans="2:3" x14ac:dyDescent="0.25">
      <c r="B29" s="25" t="s">
        <v>124</v>
      </c>
      <c r="C29" s="25">
        <v>18709</v>
      </c>
    </row>
    <row r="30" spans="2:3" x14ac:dyDescent="0.25">
      <c r="B30" s="25" t="s">
        <v>125</v>
      </c>
      <c r="C30" s="25">
        <v>18546</v>
      </c>
    </row>
    <row r="31" spans="2:3" x14ac:dyDescent="0.25">
      <c r="B31" s="25" t="s">
        <v>126</v>
      </c>
      <c r="C31" s="25">
        <v>18540</v>
      </c>
    </row>
    <row r="32" spans="2:3" x14ac:dyDescent="0.25">
      <c r="B32" s="25" t="s">
        <v>127</v>
      </c>
      <c r="C32" s="25">
        <v>18412</v>
      </c>
    </row>
    <row r="33" spans="2:3" x14ac:dyDescent="0.25">
      <c r="B33" s="25" t="s">
        <v>128</v>
      </c>
      <c r="C33" s="25">
        <v>18094</v>
      </c>
    </row>
    <row r="34" spans="2:3" x14ac:dyDescent="0.25">
      <c r="B34" s="25" t="s">
        <v>129</v>
      </c>
      <c r="C34" s="25">
        <v>17757</v>
      </c>
    </row>
    <row r="35" spans="2:3" x14ac:dyDescent="0.25">
      <c r="B35" s="25" t="s">
        <v>130</v>
      </c>
      <c r="C35" s="25">
        <v>17437</v>
      </c>
    </row>
    <row r="36" spans="2:3" x14ac:dyDescent="0.25">
      <c r="B36" s="25" t="s">
        <v>131</v>
      </c>
      <c r="C36" s="25">
        <v>17340</v>
      </c>
    </row>
    <row r="37" spans="2:3" x14ac:dyDescent="0.25">
      <c r="B37" s="25" t="s">
        <v>132</v>
      </c>
      <c r="C37" s="25">
        <v>17312</v>
      </c>
    </row>
    <row r="38" spans="2:3" x14ac:dyDescent="0.25">
      <c r="B38" s="25" t="s">
        <v>133</v>
      </c>
      <c r="C38" s="25">
        <v>17153</v>
      </c>
    </row>
    <row r="39" spans="2:3" x14ac:dyDescent="0.25">
      <c r="B39" s="25" t="s">
        <v>134</v>
      </c>
      <c r="C39" s="25">
        <v>16917</v>
      </c>
    </row>
    <row r="40" spans="2:3" x14ac:dyDescent="0.25">
      <c r="B40" s="25" t="s">
        <v>135</v>
      </c>
      <c r="C40" s="25">
        <v>16807</v>
      </c>
    </row>
    <row r="41" spans="2:3" x14ac:dyDescent="0.25">
      <c r="B41" s="25" t="s">
        <v>136</v>
      </c>
      <c r="C41" s="25">
        <v>16467</v>
      </c>
    </row>
    <row r="42" spans="2:3" x14ac:dyDescent="0.25">
      <c r="B42" s="25" t="s">
        <v>137</v>
      </c>
      <c r="C42" s="25">
        <v>16384</v>
      </c>
    </row>
    <row r="43" spans="2:3" x14ac:dyDescent="0.25">
      <c r="B43" s="25" t="s">
        <v>138</v>
      </c>
      <c r="C43" s="25">
        <v>16362</v>
      </c>
    </row>
    <row r="44" spans="2:3" x14ac:dyDescent="0.25">
      <c r="B44" s="25" t="s">
        <v>139</v>
      </c>
      <c r="C44" s="25">
        <v>16201</v>
      </c>
    </row>
    <row r="45" spans="2:3" x14ac:dyDescent="0.25">
      <c r="B45" s="25" t="s">
        <v>140</v>
      </c>
      <c r="C45" s="25">
        <v>15991</v>
      </c>
    </row>
    <row r="46" spans="2:3" x14ac:dyDescent="0.25">
      <c r="B46" s="25" t="s">
        <v>141</v>
      </c>
      <c r="C46" s="25">
        <v>15948</v>
      </c>
    </row>
    <row r="47" spans="2:3" x14ac:dyDescent="0.25">
      <c r="B47" s="25" t="s">
        <v>142</v>
      </c>
      <c r="C47" s="25">
        <v>15466</v>
      </c>
    </row>
    <row r="48" spans="2:3" x14ac:dyDescent="0.25">
      <c r="B48" s="25" t="s">
        <v>143</v>
      </c>
      <c r="C48" s="25">
        <v>15445</v>
      </c>
    </row>
    <row r="49" spans="2:3" x14ac:dyDescent="0.25">
      <c r="B49" s="25" t="s">
        <v>144</v>
      </c>
      <c r="C49" s="25">
        <v>15392</v>
      </c>
    </row>
    <row r="50" spans="2:3" x14ac:dyDescent="0.25">
      <c r="B50" s="25" t="s">
        <v>145</v>
      </c>
      <c r="C50" s="25">
        <v>15280</v>
      </c>
    </row>
    <row r="51" spans="2:3" x14ac:dyDescent="0.25">
      <c r="B51" s="25" t="s">
        <v>146</v>
      </c>
      <c r="C51" s="25">
        <v>15275</v>
      </c>
    </row>
    <row r="52" spans="2:3" x14ac:dyDescent="0.25">
      <c r="B52" s="25" t="s">
        <v>147</v>
      </c>
      <c r="C52" s="25">
        <v>15185</v>
      </c>
    </row>
    <row r="53" spans="2:3" x14ac:dyDescent="0.25">
      <c r="B53" s="25" t="s">
        <v>148</v>
      </c>
      <c r="C53" s="25">
        <v>15147</v>
      </c>
    </row>
    <row r="54" spans="2:3" x14ac:dyDescent="0.25">
      <c r="B54" s="25" t="s">
        <v>149</v>
      </c>
      <c r="C54" s="25">
        <v>15067</v>
      </c>
    </row>
    <row r="55" spans="2:3" x14ac:dyDescent="0.25">
      <c r="B55" s="25" t="s">
        <v>150</v>
      </c>
      <c r="C55" s="25">
        <v>15028</v>
      </c>
    </row>
    <row r="56" spans="2:3" x14ac:dyDescent="0.25">
      <c r="B56" s="25" t="s">
        <v>151</v>
      </c>
      <c r="C56" s="25">
        <v>15028</v>
      </c>
    </row>
    <row r="57" spans="2:3" x14ac:dyDescent="0.25">
      <c r="B57" s="25" t="s">
        <v>152</v>
      </c>
      <c r="C57" s="25">
        <v>15023</v>
      </c>
    </row>
    <row r="58" spans="2:3" x14ac:dyDescent="0.25">
      <c r="B58" s="25" t="s">
        <v>153</v>
      </c>
      <c r="C58" s="25">
        <v>14968</v>
      </c>
    </row>
    <row r="59" spans="2:3" x14ac:dyDescent="0.25">
      <c r="B59" s="25" t="s">
        <v>154</v>
      </c>
      <c r="C59" s="25">
        <v>14942</v>
      </c>
    </row>
    <row r="60" spans="2:3" x14ac:dyDescent="0.25">
      <c r="B60" s="25" t="s">
        <v>155</v>
      </c>
      <c r="C60" s="25">
        <v>14807</v>
      </c>
    </row>
    <row r="61" spans="2:3" x14ac:dyDescent="0.25">
      <c r="B61" s="25" t="s">
        <v>156</v>
      </c>
      <c r="C61" s="25">
        <v>14717</v>
      </c>
    </row>
    <row r="62" spans="2:3" x14ac:dyDescent="0.25">
      <c r="B62" s="25" t="s">
        <v>157</v>
      </c>
      <c r="C62" s="25">
        <v>14213</v>
      </c>
    </row>
    <row r="63" spans="2:3" x14ac:dyDescent="0.25">
      <c r="B63" s="25" t="s">
        <v>158</v>
      </c>
      <c r="C63" s="25">
        <v>13943</v>
      </c>
    </row>
    <row r="64" spans="2:3" x14ac:dyDescent="0.25">
      <c r="B64" s="25" t="s">
        <v>159</v>
      </c>
      <c r="C64" s="25">
        <v>13586</v>
      </c>
    </row>
    <row r="65" spans="2:3" x14ac:dyDescent="0.25">
      <c r="B65" s="25" t="s">
        <v>160</v>
      </c>
      <c r="C65" s="25">
        <v>13417</v>
      </c>
    </row>
    <row r="66" spans="2:3" x14ac:dyDescent="0.25">
      <c r="B66" s="25" t="s">
        <v>161</v>
      </c>
      <c r="C66" s="25">
        <v>13388</v>
      </c>
    </row>
    <row r="67" spans="2:3" x14ac:dyDescent="0.25">
      <c r="B67" s="25" t="s">
        <v>162</v>
      </c>
      <c r="C67" s="25">
        <v>13368</v>
      </c>
    </row>
    <row r="68" spans="2:3" x14ac:dyDescent="0.25">
      <c r="B68" s="25" t="s">
        <v>163</v>
      </c>
      <c r="C68" s="25">
        <v>13263</v>
      </c>
    </row>
    <row r="69" spans="2:3" x14ac:dyDescent="0.25">
      <c r="B69" s="25" t="s">
        <v>164</v>
      </c>
      <c r="C69" s="25">
        <v>13208</v>
      </c>
    </row>
    <row r="70" spans="2:3" x14ac:dyDescent="0.25">
      <c r="B70" s="25" t="s">
        <v>165</v>
      </c>
      <c r="C70" s="25">
        <v>13142</v>
      </c>
    </row>
    <row r="71" spans="2:3" x14ac:dyDescent="0.25">
      <c r="B71" s="25" t="s">
        <v>166</v>
      </c>
      <c r="C71" s="25">
        <v>13049</v>
      </c>
    </row>
    <row r="72" spans="2:3" x14ac:dyDescent="0.25">
      <c r="B72" s="25" t="s">
        <v>167</v>
      </c>
      <c r="C72" s="25">
        <v>12832</v>
      </c>
    </row>
    <row r="73" spans="2:3" x14ac:dyDescent="0.25">
      <c r="B73" s="25" t="s">
        <v>168</v>
      </c>
      <c r="C73" s="25">
        <v>12297</v>
      </c>
    </row>
    <row r="74" spans="2:3" x14ac:dyDescent="0.25">
      <c r="B74" s="25" t="s">
        <v>169</v>
      </c>
      <c r="C74" s="25">
        <v>12283</v>
      </c>
    </row>
    <row r="75" spans="2:3" x14ac:dyDescent="0.25">
      <c r="B75" s="25" t="s">
        <v>170</v>
      </c>
      <c r="C75" s="25">
        <v>11871</v>
      </c>
    </row>
    <row r="76" spans="2:3" x14ac:dyDescent="0.25">
      <c r="B76" s="25" t="s">
        <v>171</v>
      </c>
      <c r="C76" s="25">
        <v>11816</v>
      </c>
    </row>
    <row r="77" spans="2:3" x14ac:dyDescent="0.25">
      <c r="B77" s="25" t="s">
        <v>172</v>
      </c>
      <c r="C77" s="25">
        <v>11796</v>
      </c>
    </row>
    <row r="78" spans="2:3" x14ac:dyDescent="0.25">
      <c r="B78" s="25" t="s">
        <v>173</v>
      </c>
      <c r="C78" s="25">
        <v>11684</v>
      </c>
    </row>
    <row r="79" spans="2:3" x14ac:dyDescent="0.25">
      <c r="B79" s="25" t="s">
        <v>174</v>
      </c>
      <c r="C79" s="25">
        <v>11682</v>
      </c>
    </row>
    <row r="80" spans="2:3" x14ac:dyDescent="0.25">
      <c r="B80" s="25" t="s">
        <v>175</v>
      </c>
      <c r="C80" s="25">
        <v>11628</v>
      </c>
    </row>
    <row r="81" spans="2:3" x14ac:dyDescent="0.25">
      <c r="B81" s="25" t="s">
        <v>176</v>
      </c>
      <c r="C81" s="25">
        <v>11490</v>
      </c>
    </row>
    <row r="82" spans="2:3" x14ac:dyDescent="0.25">
      <c r="B82" s="25" t="s">
        <v>177</v>
      </c>
      <c r="C82" s="25">
        <v>11406</v>
      </c>
    </row>
    <row r="83" spans="2:3" x14ac:dyDescent="0.25">
      <c r="B83" s="25" t="s">
        <v>178</v>
      </c>
      <c r="C83" s="25">
        <v>11358</v>
      </c>
    </row>
    <row r="84" spans="2:3" x14ac:dyDescent="0.25">
      <c r="B84" s="25" t="s">
        <v>179</v>
      </c>
      <c r="C84" s="25">
        <v>11340</v>
      </c>
    </row>
    <row r="85" spans="2:3" x14ac:dyDescent="0.25">
      <c r="B85" s="25" t="s">
        <v>180</v>
      </c>
      <c r="C85" s="25">
        <v>11286</v>
      </c>
    </row>
    <row r="86" spans="2:3" x14ac:dyDescent="0.25">
      <c r="B86" s="25" t="s">
        <v>181</v>
      </c>
      <c r="C86" s="25">
        <v>11013</v>
      </c>
    </row>
    <row r="87" spans="2:3" x14ac:dyDescent="0.25">
      <c r="B87" s="25" t="s">
        <v>182</v>
      </c>
      <c r="C87" s="25">
        <v>10693</v>
      </c>
    </row>
    <row r="88" spans="2:3" x14ac:dyDescent="0.25">
      <c r="B88" s="25" t="s">
        <v>183</v>
      </c>
      <c r="C88" s="25">
        <v>10589</v>
      </c>
    </row>
    <row r="89" spans="2:3" x14ac:dyDescent="0.25">
      <c r="B89" s="25" t="s">
        <v>184</v>
      </c>
      <c r="C89" s="25">
        <v>10397</v>
      </c>
    </row>
    <row r="90" spans="2:3" x14ac:dyDescent="0.25">
      <c r="B90" s="25" t="s">
        <v>185</v>
      </c>
      <c r="C90" s="25">
        <v>10385</v>
      </c>
    </row>
    <row r="91" spans="2:3" x14ac:dyDescent="0.25">
      <c r="B91" s="25" t="s">
        <v>186</v>
      </c>
      <c r="C91" s="25">
        <v>10088</v>
      </c>
    </row>
    <row r="92" spans="2:3" x14ac:dyDescent="0.25">
      <c r="B92" s="25" t="s">
        <v>187</v>
      </c>
      <c r="C92" s="25">
        <v>9887</v>
      </c>
    </row>
    <row r="93" spans="2:3" x14ac:dyDescent="0.25">
      <c r="B93" s="25" t="s">
        <v>188</v>
      </c>
      <c r="C93" s="25">
        <v>9835</v>
      </c>
    </row>
    <row r="94" spans="2:3" x14ac:dyDescent="0.25">
      <c r="B94" s="25" t="s">
        <v>189</v>
      </c>
      <c r="C94" s="25">
        <v>9528</v>
      </c>
    </row>
    <row r="95" spans="2:3" x14ac:dyDescent="0.25">
      <c r="B95" s="25" t="s">
        <v>190</v>
      </c>
      <c r="C95" s="25">
        <v>9279</v>
      </c>
    </row>
    <row r="96" spans="2:3" x14ac:dyDescent="0.25">
      <c r="B96" s="25" t="s">
        <v>191</v>
      </c>
      <c r="C96" s="25">
        <v>9199</v>
      </c>
    </row>
    <row r="97" spans="2:3" x14ac:dyDescent="0.25">
      <c r="B97" s="25" t="s">
        <v>192</v>
      </c>
      <c r="C97" s="25">
        <v>8932</v>
      </c>
    </row>
    <row r="98" spans="2:3" x14ac:dyDescent="0.25">
      <c r="B98" s="25" t="s">
        <v>193</v>
      </c>
      <c r="C98" s="25">
        <v>8926</v>
      </c>
    </row>
    <row r="99" spans="2:3" x14ac:dyDescent="0.25">
      <c r="B99" s="25" t="s">
        <v>194</v>
      </c>
      <c r="C99" s="25">
        <v>8546</v>
      </c>
    </row>
    <row r="100" spans="2:3" x14ac:dyDescent="0.25">
      <c r="B100" s="25" t="s">
        <v>195</v>
      </c>
      <c r="C100" s="25">
        <v>8543</v>
      </c>
    </row>
    <row r="101" spans="2:3" x14ac:dyDescent="0.25">
      <c r="B101" s="25" t="s">
        <v>196</v>
      </c>
      <c r="C101" s="25">
        <v>8092</v>
      </c>
    </row>
    <row r="102" spans="2:3" x14ac:dyDescent="0.25">
      <c r="B102" s="25" t="s">
        <v>197</v>
      </c>
      <c r="C102" s="25">
        <v>6539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88EA-E6C3-4513-9918-2999C40C8CD6}">
  <dimension ref="B2:I41"/>
  <sheetViews>
    <sheetView topLeftCell="B10" zoomScale="115" zoomScaleNormal="115" workbookViewId="0">
      <selection activeCell="I3" sqref="I3"/>
    </sheetView>
  </sheetViews>
  <sheetFormatPr defaultRowHeight="15" x14ac:dyDescent="0.25"/>
  <cols>
    <col min="2" max="2" width="6.28515625" bestFit="1" customWidth="1"/>
    <col min="3" max="3" width="64.28515625" bestFit="1" customWidth="1"/>
    <col min="4" max="4" width="19" bestFit="1" customWidth="1"/>
    <col min="5" max="5" width="12.85546875" style="1" bestFit="1" customWidth="1"/>
    <col min="6" max="6" width="9.85546875" bestFit="1" customWidth="1"/>
    <col min="7" max="7" width="12.28515625" bestFit="1" customWidth="1"/>
    <col min="9" max="9" width="28.42578125" customWidth="1"/>
  </cols>
  <sheetData>
    <row r="2" spans="2:9" x14ac:dyDescent="0.25">
      <c r="I2" s="12">
        <f>SUBTOTAL(109,E:E)</f>
        <v>1732</v>
      </c>
    </row>
    <row r="7" spans="2:9" x14ac:dyDescent="0.25">
      <c r="B7" s="4" t="s">
        <v>5</v>
      </c>
      <c r="C7" s="4" t="s">
        <v>6</v>
      </c>
      <c r="D7" s="4" t="s">
        <v>7</v>
      </c>
      <c r="E7" s="8" t="s">
        <v>8</v>
      </c>
      <c r="F7" s="4" t="s">
        <v>9</v>
      </c>
      <c r="G7" s="4" t="s">
        <v>10</v>
      </c>
    </row>
    <row r="8" spans="2:9" x14ac:dyDescent="0.25">
      <c r="B8" s="5">
        <v>1</v>
      </c>
      <c r="C8" s="5" t="s">
        <v>19</v>
      </c>
      <c r="D8" s="2" t="s">
        <v>20</v>
      </c>
      <c r="E8" s="9">
        <v>15</v>
      </c>
      <c r="F8" s="9">
        <v>126</v>
      </c>
      <c r="G8" s="9">
        <v>16048.58</v>
      </c>
    </row>
    <row r="9" spans="2:9" x14ac:dyDescent="0.25">
      <c r="B9" s="5">
        <v>2</v>
      </c>
      <c r="C9" s="5" t="s">
        <v>21</v>
      </c>
      <c r="D9" s="2" t="s">
        <v>22</v>
      </c>
      <c r="E9" s="9">
        <v>25</v>
      </c>
      <c r="F9" s="9">
        <v>441</v>
      </c>
      <c r="G9" s="9">
        <v>80111.03</v>
      </c>
    </row>
    <row r="10" spans="2:9" x14ac:dyDescent="0.25">
      <c r="B10" s="5">
        <v>3</v>
      </c>
      <c r="C10" s="5" t="s">
        <v>23</v>
      </c>
      <c r="D10" s="2" t="s">
        <v>24</v>
      </c>
      <c r="E10" s="9">
        <v>15</v>
      </c>
      <c r="F10" s="9">
        <v>140</v>
      </c>
      <c r="G10" s="9">
        <v>8842.6200000000008</v>
      </c>
    </row>
    <row r="11" spans="2:9" x14ac:dyDescent="0.25">
      <c r="B11" s="5">
        <v>4</v>
      </c>
      <c r="C11" s="5" t="s">
        <v>25</v>
      </c>
      <c r="D11" s="2" t="s">
        <v>26</v>
      </c>
      <c r="E11" s="9">
        <v>27</v>
      </c>
      <c r="F11" s="9">
        <v>613</v>
      </c>
      <c r="G11" s="9">
        <v>29462.21</v>
      </c>
    </row>
    <row r="12" spans="2:9" x14ac:dyDescent="0.25">
      <c r="B12" s="5">
        <v>5</v>
      </c>
      <c r="C12" s="5" t="s">
        <v>0</v>
      </c>
      <c r="D12" s="2" t="s">
        <v>27</v>
      </c>
      <c r="E12" s="9">
        <v>41</v>
      </c>
      <c r="F12" s="9">
        <v>330</v>
      </c>
      <c r="G12" s="9">
        <v>709.44</v>
      </c>
    </row>
    <row r="13" spans="2:9" x14ac:dyDescent="0.25">
      <c r="B13" s="5">
        <v>6</v>
      </c>
      <c r="C13" s="5" t="s">
        <v>1</v>
      </c>
      <c r="D13" s="2" t="s">
        <v>28</v>
      </c>
      <c r="E13" s="9">
        <v>13</v>
      </c>
      <c r="F13" s="9">
        <v>117</v>
      </c>
      <c r="G13" s="9">
        <v>4226.74</v>
      </c>
    </row>
    <row r="14" spans="2:9" hidden="1" x14ac:dyDescent="0.25">
      <c r="B14" s="5">
        <v>7</v>
      </c>
      <c r="C14" s="5" t="s">
        <v>2</v>
      </c>
      <c r="D14" s="2" t="s">
        <v>29</v>
      </c>
      <c r="E14" s="9">
        <v>105</v>
      </c>
      <c r="F14" s="9">
        <v>268</v>
      </c>
      <c r="G14" s="9">
        <v>16267.92</v>
      </c>
    </row>
    <row r="15" spans="2:9" hidden="1" x14ac:dyDescent="0.25">
      <c r="B15" s="5">
        <v>8</v>
      </c>
      <c r="C15" s="5" t="s">
        <v>3</v>
      </c>
      <c r="D15" s="2" t="s">
        <v>30</v>
      </c>
      <c r="E15" s="9">
        <v>14</v>
      </c>
      <c r="F15" s="9">
        <v>128</v>
      </c>
      <c r="G15" s="9">
        <v>77263.47</v>
      </c>
    </row>
    <row r="16" spans="2:9" hidden="1" x14ac:dyDescent="0.25">
      <c r="B16" s="6">
        <v>9</v>
      </c>
      <c r="C16" s="6" t="s">
        <v>4</v>
      </c>
      <c r="D16" s="3" t="s">
        <v>31</v>
      </c>
      <c r="E16" s="9">
        <v>49</v>
      </c>
      <c r="F16" s="9">
        <v>239</v>
      </c>
      <c r="G16" s="9">
        <v>19636.66</v>
      </c>
    </row>
    <row r="17" spans="2:7" hidden="1" x14ac:dyDescent="0.25">
      <c r="B17" s="7">
        <v>10</v>
      </c>
      <c r="C17" s="7" t="s">
        <v>32</v>
      </c>
      <c r="D17" s="2" t="s">
        <v>33</v>
      </c>
      <c r="E17" s="10">
        <v>37</v>
      </c>
      <c r="F17" s="10">
        <v>347</v>
      </c>
      <c r="G17" s="10">
        <v>19657</v>
      </c>
    </row>
    <row r="18" spans="2:7" hidden="1" x14ac:dyDescent="0.25">
      <c r="B18" s="5">
        <v>11</v>
      </c>
      <c r="C18" s="5" t="s">
        <v>34</v>
      </c>
      <c r="D18" s="2" t="s">
        <v>35</v>
      </c>
      <c r="E18" s="10">
        <v>67</v>
      </c>
      <c r="F18" s="10">
        <v>351</v>
      </c>
      <c r="G18" s="10">
        <v>1708.63</v>
      </c>
    </row>
    <row r="19" spans="2:7" hidden="1" x14ac:dyDescent="0.25">
      <c r="B19" s="5">
        <v>12</v>
      </c>
      <c r="C19" s="5" t="s">
        <v>36</v>
      </c>
      <c r="D19" s="2" t="s">
        <v>37</v>
      </c>
      <c r="E19" s="10">
        <v>13</v>
      </c>
      <c r="F19" s="10">
        <v>144</v>
      </c>
      <c r="G19" s="10">
        <v>1918.58</v>
      </c>
    </row>
    <row r="20" spans="2:7" hidden="1" x14ac:dyDescent="0.25">
      <c r="B20" s="5">
        <v>13</v>
      </c>
      <c r="C20" s="5" t="s">
        <v>38</v>
      </c>
      <c r="D20" s="2" t="s">
        <v>39</v>
      </c>
      <c r="E20" s="10">
        <v>50</v>
      </c>
      <c r="F20" s="10">
        <v>508</v>
      </c>
      <c r="G20" s="10">
        <v>959.17</v>
      </c>
    </row>
    <row r="21" spans="2:7" hidden="1" x14ac:dyDescent="0.25">
      <c r="B21" s="5">
        <v>14</v>
      </c>
      <c r="C21" s="5" t="s">
        <v>40</v>
      </c>
      <c r="D21" s="2" t="s">
        <v>41</v>
      </c>
      <c r="E21" s="10">
        <v>22</v>
      </c>
      <c r="F21" s="10">
        <v>152</v>
      </c>
      <c r="G21" s="10">
        <v>832.89</v>
      </c>
    </row>
    <row r="22" spans="2:7" x14ac:dyDescent="0.25">
      <c r="B22" s="5">
        <v>15</v>
      </c>
      <c r="C22" s="5" t="s">
        <v>42</v>
      </c>
      <c r="D22" s="2" t="s">
        <v>43</v>
      </c>
      <c r="E22" s="10">
        <v>21</v>
      </c>
      <c r="F22" s="10">
        <v>234</v>
      </c>
      <c r="G22" s="10">
        <v>6909.39</v>
      </c>
    </row>
    <row r="23" spans="2:7" x14ac:dyDescent="0.25">
      <c r="B23" s="5">
        <v>16</v>
      </c>
      <c r="C23" s="5" t="s">
        <v>44</v>
      </c>
      <c r="D23" s="2" t="s">
        <v>45</v>
      </c>
      <c r="E23" s="10">
        <v>14</v>
      </c>
      <c r="F23" s="10">
        <v>98</v>
      </c>
      <c r="G23" s="10">
        <v>1758.26</v>
      </c>
    </row>
    <row r="24" spans="2:7" x14ac:dyDescent="0.25">
      <c r="B24" s="6">
        <v>17</v>
      </c>
      <c r="C24" s="6" t="s">
        <v>46</v>
      </c>
      <c r="D24" s="3" t="s">
        <v>47</v>
      </c>
      <c r="E24" s="10">
        <v>66</v>
      </c>
      <c r="F24" s="10">
        <v>325</v>
      </c>
      <c r="G24" s="10">
        <v>3572.82</v>
      </c>
    </row>
    <row r="25" spans="2:7" x14ac:dyDescent="0.25">
      <c r="B25" s="5">
        <v>18</v>
      </c>
      <c r="C25" s="5" t="s">
        <v>48</v>
      </c>
      <c r="D25" s="2" t="s">
        <v>49</v>
      </c>
      <c r="E25" s="9">
        <v>18</v>
      </c>
      <c r="F25" s="9">
        <v>112</v>
      </c>
      <c r="G25" s="9">
        <v>168.77</v>
      </c>
    </row>
    <row r="26" spans="2:7" x14ac:dyDescent="0.25">
      <c r="B26" s="5">
        <v>19</v>
      </c>
      <c r="C26" s="5" t="s">
        <v>50</v>
      </c>
      <c r="D26" s="2" t="s">
        <v>51</v>
      </c>
      <c r="E26" s="9">
        <v>13</v>
      </c>
      <c r="F26" s="9">
        <v>231</v>
      </c>
      <c r="G26" s="9">
        <v>37698.269999999997</v>
      </c>
    </row>
    <row r="27" spans="2:7" x14ac:dyDescent="0.25">
      <c r="B27" s="5">
        <v>20</v>
      </c>
      <c r="C27" s="5" t="s">
        <v>52</v>
      </c>
      <c r="D27" s="2" t="s">
        <v>53</v>
      </c>
      <c r="E27" s="9">
        <v>240</v>
      </c>
      <c r="F27" s="9">
        <v>1563</v>
      </c>
      <c r="G27" s="9">
        <v>906.47</v>
      </c>
    </row>
    <row r="28" spans="2:7" x14ac:dyDescent="0.25">
      <c r="B28" s="5">
        <v>21</v>
      </c>
      <c r="C28" s="5" t="s">
        <v>54</v>
      </c>
      <c r="D28" s="2" t="s">
        <v>55</v>
      </c>
      <c r="E28" s="9">
        <v>40</v>
      </c>
      <c r="F28" s="9">
        <v>277</v>
      </c>
      <c r="G28" s="9">
        <v>902.28</v>
      </c>
    </row>
    <row r="29" spans="2:7" x14ac:dyDescent="0.25">
      <c r="B29" s="6">
        <v>22</v>
      </c>
      <c r="C29" s="6" t="s">
        <v>56</v>
      </c>
      <c r="D29" s="3" t="s">
        <v>57</v>
      </c>
      <c r="E29" s="9">
        <v>50</v>
      </c>
      <c r="F29" s="9">
        <v>493</v>
      </c>
      <c r="G29" s="9">
        <v>1889.53</v>
      </c>
    </row>
    <row r="30" spans="2:7" x14ac:dyDescent="0.25">
      <c r="B30" s="5">
        <v>23</v>
      </c>
      <c r="C30" s="5" t="s">
        <v>58</v>
      </c>
      <c r="D30" s="2" t="s">
        <v>59</v>
      </c>
      <c r="E30" s="9">
        <v>18</v>
      </c>
      <c r="F30" s="9">
        <v>266</v>
      </c>
      <c r="G30" s="9">
        <v>16941.34</v>
      </c>
    </row>
    <row r="31" spans="2:7" x14ac:dyDescent="0.25">
      <c r="B31" s="5">
        <v>24</v>
      </c>
      <c r="C31" s="5" t="s">
        <v>60</v>
      </c>
      <c r="D31" s="2" t="s">
        <v>61</v>
      </c>
      <c r="E31" s="9">
        <v>16</v>
      </c>
      <c r="F31" s="9">
        <v>212</v>
      </c>
      <c r="G31" s="9">
        <v>43955.7</v>
      </c>
    </row>
    <row r="32" spans="2:7" x14ac:dyDescent="0.25">
      <c r="B32" s="5">
        <v>25</v>
      </c>
      <c r="C32" s="5" t="s">
        <v>62</v>
      </c>
      <c r="D32" s="2" t="s">
        <v>63</v>
      </c>
      <c r="E32" s="9">
        <v>18</v>
      </c>
      <c r="F32" s="9">
        <v>282</v>
      </c>
      <c r="G32" s="9">
        <v>88794.559999999998</v>
      </c>
    </row>
    <row r="33" spans="2:7" x14ac:dyDescent="0.25">
      <c r="B33" s="5">
        <v>26</v>
      </c>
      <c r="C33" s="5" t="s">
        <v>64</v>
      </c>
      <c r="D33" s="2" t="s">
        <v>65</v>
      </c>
      <c r="E33" s="9">
        <v>52</v>
      </c>
      <c r="F33" s="9">
        <v>470</v>
      </c>
      <c r="G33" s="9">
        <v>88041.1</v>
      </c>
    </row>
    <row r="34" spans="2:7" x14ac:dyDescent="0.25">
      <c r="B34" s="6">
        <v>27</v>
      </c>
      <c r="C34" s="6" t="s">
        <v>66</v>
      </c>
      <c r="D34" s="3" t="s">
        <v>67</v>
      </c>
      <c r="E34" s="9">
        <v>764</v>
      </c>
      <c r="F34" s="9">
        <v>5248</v>
      </c>
      <c r="G34" s="9">
        <v>204208.17</v>
      </c>
    </row>
    <row r="35" spans="2:7" x14ac:dyDescent="0.25">
      <c r="B35" s="5">
        <v>28</v>
      </c>
      <c r="C35" s="5" t="s">
        <v>68</v>
      </c>
      <c r="D35" s="2" t="s">
        <v>69</v>
      </c>
      <c r="E35" s="9">
        <v>25</v>
      </c>
      <c r="F35" s="9">
        <v>201</v>
      </c>
      <c r="G35" s="9">
        <v>2884.92</v>
      </c>
    </row>
    <row r="36" spans="2:7" x14ac:dyDescent="0.25">
      <c r="B36" s="5">
        <v>29</v>
      </c>
      <c r="C36" s="5" t="s">
        <v>70</v>
      </c>
      <c r="D36" s="2" t="s">
        <v>71</v>
      </c>
      <c r="E36" s="9">
        <v>46</v>
      </c>
      <c r="F36" s="9">
        <v>425</v>
      </c>
      <c r="G36" s="9">
        <v>53010</v>
      </c>
    </row>
    <row r="37" spans="2:7" x14ac:dyDescent="0.25">
      <c r="B37" s="5">
        <v>30</v>
      </c>
      <c r="C37" s="5" t="s">
        <v>72</v>
      </c>
      <c r="D37" s="2" t="s">
        <v>73</v>
      </c>
      <c r="E37" s="9">
        <v>42</v>
      </c>
      <c r="F37" s="9">
        <v>473</v>
      </c>
      <c r="G37" s="9">
        <v>28923.98</v>
      </c>
    </row>
    <row r="38" spans="2:7" x14ac:dyDescent="0.25">
      <c r="B38" s="5">
        <v>31</v>
      </c>
      <c r="C38" s="5" t="s">
        <v>74</v>
      </c>
      <c r="D38" s="2" t="s">
        <v>75</v>
      </c>
      <c r="E38" s="9">
        <v>56</v>
      </c>
      <c r="F38" s="9">
        <v>413</v>
      </c>
      <c r="G38" s="9">
        <v>7965.5</v>
      </c>
    </row>
    <row r="39" spans="2:7" x14ac:dyDescent="0.25">
      <c r="B39" s="5">
        <v>32</v>
      </c>
      <c r="C39" s="5" t="s">
        <v>76</v>
      </c>
      <c r="D39" s="2" t="s">
        <v>77</v>
      </c>
      <c r="E39" s="9">
        <v>9</v>
      </c>
      <c r="F39" s="9">
        <v>67</v>
      </c>
      <c r="G39" s="9">
        <v>1752.61</v>
      </c>
    </row>
    <row r="40" spans="2:7" x14ac:dyDescent="0.25">
      <c r="B40" s="5">
        <v>33</v>
      </c>
      <c r="C40" s="5" t="s">
        <v>78</v>
      </c>
      <c r="D40" s="2" t="s">
        <v>79</v>
      </c>
      <c r="E40" s="9">
        <v>33</v>
      </c>
      <c r="F40" s="9">
        <v>464</v>
      </c>
      <c r="G40" s="9">
        <v>3977.75</v>
      </c>
    </row>
    <row r="41" spans="2:7" x14ac:dyDescent="0.25">
      <c r="B41" s="5">
        <v>34</v>
      </c>
      <c r="C41" s="5" t="s">
        <v>80</v>
      </c>
      <c r="D41" s="2" t="s">
        <v>81</v>
      </c>
      <c r="E41" s="9">
        <v>55</v>
      </c>
      <c r="F41" s="9">
        <v>721</v>
      </c>
      <c r="G41" s="9">
        <v>54435.48</v>
      </c>
    </row>
  </sheetData>
  <autoFilter ref="B7:G41" xr:uid="{E99F88EA-E6C3-4513-9918-2999C40C8CD6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</vt:lpstr>
      <vt:lpstr>COUNT TEXT</vt:lpstr>
      <vt:lpstr>COUNTIF (2)</vt:lpstr>
      <vt:lpstr>COUNTIFS</vt:lpstr>
      <vt:lpstr>COUNTIFS (2)</vt:lpstr>
      <vt:lpstr>SUMIF</vt:lpstr>
      <vt:lpstr>COUNT ERROR</vt:lpstr>
      <vt:lpstr>LARGE SMALL</vt:lpstr>
      <vt:lpstr>SUBTOTAL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mohd 13308</cp:lastModifiedBy>
  <dcterms:created xsi:type="dcterms:W3CDTF">2022-09-08T04:43:51Z</dcterms:created>
  <dcterms:modified xsi:type="dcterms:W3CDTF">2023-12-25T07:52:53Z</dcterms:modified>
</cp:coreProperties>
</file>