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暑期实习\代码\mutual-fund-analysis\"/>
    </mc:Choice>
  </mc:AlternateContent>
  <bookViews>
    <workbookView xWindow="0" yWindow="0" windowWidth="17835" windowHeight="6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O3" i="1"/>
  <c r="M4" i="1"/>
  <c r="R27" i="1" s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M320" i="1"/>
  <c r="N320" i="1"/>
  <c r="O320" i="1"/>
  <c r="M321" i="1"/>
  <c r="N321" i="1"/>
  <c r="O321" i="1"/>
  <c r="M322" i="1"/>
  <c r="N322" i="1"/>
  <c r="O322" i="1"/>
  <c r="M323" i="1"/>
  <c r="N323" i="1"/>
  <c r="O323" i="1"/>
  <c r="M324" i="1"/>
  <c r="N324" i="1"/>
  <c r="O324" i="1"/>
  <c r="M325" i="1"/>
  <c r="N325" i="1"/>
  <c r="O325" i="1"/>
  <c r="M326" i="1"/>
  <c r="N326" i="1"/>
  <c r="O326" i="1"/>
  <c r="M327" i="1"/>
  <c r="N327" i="1"/>
  <c r="O327" i="1"/>
  <c r="M328" i="1"/>
  <c r="N328" i="1"/>
  <c r="O328" i="1"/>
  <c r="M329" i="1"/>
  <c r="N329" i="1"/>
  <c r="O329" i="1"/>
  <c r="M330" i="1"/>
  <c r="N330" i="1"/>
  <c r="O330" i="1"/>
  <c r="M331" i="1"/>
  <c r="N331" i="1"/>
  <c r="O331" i="1"/>
  <c r="M332" i="1"/>
  <c r="N332" i="1"/>
  <c r="O332" i="1"/>
  <c r="M333" i="1"/>
  <c r="N333" i="1"/>
  <c r="O333" i="1"/>
  <c r="M334" i="1"/>
  <c r="N334" i="1"/>
  <c r="O334" i="1"/>
  <c r="M335" i="1"/>
  <c r="N335" i="1"/>
  <c r="O335" i="1"/>
  <c r="M336" i="1"/>
  <c r="N336" i="1"/>
  <c r="O336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O394" i="1"/>
  <c r="M395" i="1"/>
  <c r="N395" i="1"/>
  <c r="O395" i="1"/>
  <c r="M396" i="1"/>
  <c r="N396" i="1"/>
  <c r="O396" i="1"/>
  <c r="M397" i="1"/>
  <c r="N397" i="1"/>
  <c r="O397" i="1"/>
  <c r="M398" i="1"/>
  <c r="N398" i="1"/>
  <c r="O398" i="1"/>
  <c r="M399" i="1"/>
  <c r="N399" i="1"/>
  <c r="O399" i="1"/>
  <c r="M400" i="1"/>
  <c r="N400" i="1"/>
  <c r="O400" i="1"/>
  <c r="M401" i="1"/>
  <c r="N401" i="1"/>
  <c r="R28" i="1" s="1"/>
  <c r="O401" i="1"/>
  <c r="M402" i="1"/>
  <c r="N402" i="1"/>
  <c r="O402" i="1"/>
  <c r="M403" i="1"/>
  <c r="N403" i="1"/>
  <c r="O403" i="1"/>
  <c r="M404" i="1"/>
  <c r="N404" i="1"/>
  <c r="O404" i="1"/>
  <c r="M405" i="1"/>
  <c r="N405" i="1"/>
  <c r="O405" i="1"/>
  <c r="M406" i="1"/>
  <c r="N406" i="1"/>
  <c r="O406" i="1"/>
  <c r="M407" i="1"/>
  <c r="N407" i="1"/>
  <c r="O407" i="1"/>
  <c r="M408" i="1"/>
  <c r="N408" i="1"/>
  <c r="O408" i="1"/>
  <c r="M409" i="1"/>
  <c r="N409" i="1"/>
  <c r="O409" i="1"/>
  <c r="M410" i="1"/>
  <c r="N410" i="1"/>
  <c r="O410" i="1"/>
  <c r="M411" i="1"/>
  <c r="N411" i="1"/>
  <c r="O411" i="1"/>
  <c r="M412" i="1"/>
  <c r="N412" i="1"/>
  <c r="O412" i="1"/>
  <c r="M413" i="1"/>
  <c r="N413" i="1"/>
  <c r="O413" i="1"/>
  <c r="M414" i="1"/>
  <c r="N414" i="1"/>
  <c r="O414" i="1"/>
  <c r="M415" i="1"/>
  <c r="N415" i="1"/>
  <c r="O415" i="1"/>
  <c r="M416" i="1"/>
  <c r="N416" i="1"/>
  <c r="O416" i="1"/>
  <c r="M417" i="1"/>
  <c r="N417" i="1"/>
  <c r="O417" i="1"/>
  <c r="M418" i="1"/>
  <c r="N418" i="1"/>
  <c r="O418" i="1"/>
  <c r="M419" i="1"/>
  <c r="N419" i="1"/>
  <c r="O419" i="1"/>
  <c r="M420" i="1"/>
  <c r="N420" i="1"/>
  <c r="O420" i="1"/>
  <c r="M421" i="1"/>
  <c r="N421" i="1"/>
  <c r="O421" i="1"/>
  <c r="M422" i="1"/>
  <c r="N422" i="1"/>
  <c r="O422" i="1"/>
  <c r="M423" i="1"/>
  <c r="N423" i="1"/>
  <c r="O423" i="1"/>
  <c r="M424" i="1"/>
  <c r="N424" i="1"/>
  <c r="O424" i="1"/>
  <c r="M425" i="1"/>
  <c r="N425" i="1"/>
  <c r="O425" i="1"/>
  <c r="M426" i="1"/>
  <c r="N426" i="1"/>
  <c r="O426" i="1"/>
  <c r="M427" i="1"/>
  <c r="N427" i="1"/>
  <c r="O427" i="1"/>
  <c r="M428" i="1"/>
  <c r="N428" i="1"/>
  <c r="O428" i="1"/>
  <c r="M429" i="1"/>
  <c r="N429" i="1"/>
  <c r="O429" i="1"/>
  <c r="M430" i="1"/>
  <c r="N430" i="1"/>
  <c r="O430" i="1"/>
  <c r="M431" i="1"/>
  <c r="N431" i="1"/>
  <c r="O431" i="1"/>
  <c r="M432" i="1"/>
  <c r="N432" i="1"/>
  <c r="O432" i="1"/>
  <c r="M433" i="1"/>
  <c r="N433" i="1"/>
  <c r="O433" i="1"/>
  <c r="M434" i="1"/>
  <c r="N434" i="1"/>
  <c r="O434" i="1"/>
  <c r="M435" i="1"/>
  <c r="N435" i="1"/>
  <c r="O435" i="1"/>
  <c r="M436" i="1"/>
  <c r="N436" i="1"/>
  <c r="O436" i="1"/>
  <c r="M437" i="1"/>
  <c r="N437" i="1"/>
  <c r="O437" i="1"/>
  <c r="M438" i="1"/>
  <c r="N438" i="1"/>
  <c r="O438" i="1"/>
  <c r="M439" i="1"/>
  <c r="N439" i="1"/>
  <c r="O439" i="1"/>
  <c r="M440" i="1"/>
  <c r="N440" i="1"/>
  <c r="O440" i="1"/>
  <c r="M441" i="1"/>
  <c r="N441" i="1"/>
  <c r="O441" i="1"/>
  <c r="M442" i="1"/>
  <c r="N442" i="1"/>
  <c r="O442" i="1"/>
  <c r="M443" i="1"/>
  <c r="N443" i="1"/>
  <c r="O443" i="1"/>
  <c r="M444" i="1"/>
  <c r="N444" i="1"/>
  <c r="O444" i="1"/>
  <c r="M445" i="1"/>
  <c r="N445" i="1"/>
  <c r="O445" i="1"/>
  <c r="M446" i="1"/>
  <c r="N446" i="1"/>
  <c r="O446" i="1"/>
  <c r="M447" i="1"/>
  <c r="N447" i="1"/>
  <c r="O447" i="1"/>
  <c r="M448" i="1"/>
  <c r="N448" i="1"/>
  <c r="O448" i="1"/>
  <c r="M449" i="1"/>
  <c r="N449" i="1"/>
  <c r="O449" i="1"/>
  <c r="M450" i="1"/>
  <c r="N450" i="1"/>
  <c r="O450" i="1"/>
  <c r="M451" i="1"/>
  <c r="N451" i="1"/>
  <c r="O451" i="1"/>
  <c r="M452" i="1"/>
  <c r="N452" i="1"/>
  <c r="O452" i="1"/>
  <c r="M453" i="1"/>
  <c r="N453" i="1"/>
  <c r="O453" i="1"/>
  <c r="M454" i="1"/>
  <c r="N454" i="1"/>
  <c r="O454" i="1"/>
  <c r="M455" i="1"/>
  <c r="N455" i="1"/>
  <c r="O455" i="1"/>
  <c r="M456" i="1"/>
  <c r="N456" i="1"/>
  <c r="O456" i="1"/>
  <c r="M457" i="1"/>
  <c r="N457" i="1"/>
  <c r="O457" i="1"/>
  <c r="M458" i="1"/>
  <c r="N458" i="1"/>
  <c r="O458" i="1"/>
  <c r="M459" i="1"/>
  <c r="N459" i="1"/>
  <c r="O459" i="1"/>
  <c r="M460" i="1"/>
  <c r="N460" i="1"/>
  <c r="O460" i="1"/>
  <c r="M461" i="1"/>
  <c r="N461" i="1"/>
  <c r="O461" i="1"/>
  <c r="M462" i="1"/>
  <c r="N462" i="1"/>
  <c r="O462" i="1"/>
  <c r="M463" i="1"/>
  <c r="N463" i="1"/>
  <c r="O463" i="1"/>
  <c r="M464" i="1"/>
  <c r="N464" i="1"/>
  <c r="O464" i="1"/>
  <c r="M465" i="1"/>
  <c r="N465" i="1"/>
  <c r="O465" i="1"/>
  <c r="M466" i="1"/>
  <c r="N466" i="1"/>
  <c r="O466" i="1"/>
  <c r="M467" i="1"/>
  <c r="N467" i="1"/>
  <c r="O467" i="1"/>
  <c r="M468" i="1"/>
  <c r="N468" i="1"/>
  <c r="O468" i="1"/>
  <c r="M469" i="1"/>
  <c r="N469" i="1"/>
  <c r="O469" i="1"/>
  <c r="M470" i="1"/>
  <c r="N470" i="1"/>
  <c r="O470" i="1"/>
  <c r="M471" i="1"/>
  <c r="N471" i="1"/>
  <c r="O471" i="1"/>
  <c r="M472" i="1"/>
  <c r="N472" i="1"/>
  <c r="O472" i="1"/>
  <c r="M473" i="1"/>
  <c r="N473" i="1"/>
  <c r="O473" i="1"/>
  <c r="M474" i="1"/>
  <c r="N474" i="1"/>
  <c r="O474" i="1"/>
  <c r="M475" i="1"/>
  <c r="N475" i="1"/>
  <c r="O475" i="1"/>
  <c r="M476" i="1"/>
  <c r="N476" i="1"/>
  <c r="O476" i="1"/>
  <c r="M477" i="1"/>
  <c r="N477" i="1"/>
  <c r="O477" i="1"/>
  <c r="M478" i="1"/>
  <c r="N478" i="1"/>
  <c r="O478" i="1"/>
  <c r="M479" i="1"/>
  <c r="N479" i="1"/>
  <c r="O479" i="1"/>
  <c r="M480" i="1"/>
  <c r="N480" i="1"/>
  <c r="O480" i="1"/>
  <c r="M481" i="1"/>
  <c r="N481" i="1"/>
  <c r="O481" i="1"/>
  <c r="M482" i="1"/>
  <c r="N482" i="1"/>
  <c r="O482" i="1"/>
  <c r="M483" i="1"/>
  <c r="N483" i="1"/>
  <c r="O483" i="1"/>
  <c r="M484" i="1"/>
  <c r="N484" i="1"/>
  <c r="O484" i="1"/>
  <c r="M485" i="1"/>
  <c r="N485" i="1"/>
  <c r="O485" i="1"/>
  <c r="M486" i="1"/>
  <c r="N486" i="1"/>
  <c r="O486" i="1"/>
  <c r="M487" i="1"/>
  <c r="N487" i="1"/>
  <c r="O487" i="1"/>
  <c r="M488" i="1"/>
  <c r="N488" i="1"/>
  <c r="O488" i="1"/>
  <c r="M489" i="1"/>
  <c r="N489" i="1"/>
  <c r="O489" i="1"/>
  <c r="M490" i="1"/>
  <c r="N490" i="1"/>
  <c r="O490" i="1"/>
  <c r="M491" i="1"/>
  <c r="N491" i="1"/>
  <c r="O491" i="1"/>
  <c r="M492" i="1"/>
  <c r="N492" i="1"/>
  <c r="O492" i="1"/>
  <c r="M493" i="1"/>
  <c r="N493" i="1"/>
  <c r="O493" i="1"/>
  <c r="M494" i="1"/>
  <c r="N494" i="1"/>
  <c r="O494" i="1"/>
  <c r="M495" i="1"/>
  <c r="N495" i="1"/>
  <c r="O495" i="1"/>
  <c r="M496" i="1"/>
  <c r="N496" i="1"/>
  <c r="O496" i="1"/>
  <c r="M497" i="1"/>
  <c r="N497" i="1"/>
  <c r="O497" i="1"/>
  <c r="M498" i="1"/>
  <c r="N498" i="1"/>
  <c r="O498" i="1"/>
  <c r="M499" i="1"/>
  <c r="N499" i="1"/>
  <c r="O499" i="1"/>
  <c r="M500" i="1"/>
  <c r="N500" i="1"/>
  <c r="O500" i="1"/>
  <c r="M501" i="1"/>
  <c r="N501" i="1"/>
  <c r="O501" i="1"/>
  <c r="M502" i="1"/>
  <c r="N502" i="1"/>
  <c r="O502" i="1"/>
  <c r="M503" i="1"/>
  <c r="N503" i="1"/>
  <c r="O503" i="1"/>
  <c r="M504" i="1"/>
  <c r="N504" i="1"/>
  <c r="O504" i="1"/>
  <c r="M505" i="1"/>
  <c r="N505" i="1"/>
  <c r="O505" i="1"/>
  <c r="M506" i="1"/>
  <c r="N506" i="1"/>
  <c r="O506" i="1"/>
  <c r="M507" i="1"/>
  <c r="N507" i="1"/>
  <c r="O507" i="1"/>
  <c r="M508" i="1"/>
  <c r="N508" i="1"/>
  <c r="O508" i="1"/>
  <c r="M509" i="1"/>
  <c r="N509" i="1"/>
  <c r="O509" i="1"/>
  <c r="M510" i="1"/>
  <c r="N510" i="1"/>
  <c r="O510" i="1"/>
  <c r="M511" i="1"/>
  <c r="N511" i="1"/>
  <c r="O511" i="1"/>
  <c r="M512" i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N517" i="1"/>
  <c r="O517" i="1"/>
  <c r="M518" i="1"/>
  <c r="N518" i="1"/>
  <c r="O518" i="1"/>
  <c r="M519" i="1"/>
  <c r="N519" i="1"/>
  <c r="O519" i="1"/>
  <c r="M520" i="1"/>
  <c r="N520" i="1"/>
  <c r="O520" i="1"/>
  <c r="M521" i="1"/>
  <c r="N521" i="1"/>
  <c r="O521" i="1"/>
  <c r="M522" i="1"/>
  <c r="N522" i="1"/>
  <c r="O522" i="1"/>
  <c r="M523" i="1"/>
  <c r="N523" i="1"/>
  <c r="O523" i="1"/>
  <c r="M524" i="1"/>
  <c r="N524" i="1"/>
  <c r="O524" i="1"/>
  <c r="M525" i="1"/>
  <c r="N525" i="1"/>
  <c r="O525" i="1"/>
  <c r="M526" i="1"/>
  <c r="N526" i="1"/>
  <c r="O526" i="1"/>
  <c r="M527" i="1"/>
  <c r="N527" i="1"/>
  <c r="O527" i="1"/>
  <c r="M528" i="1"/>
  <c r="N528" i="1"/>
  <c r="O528" i="1"/>
  <c r="M529" i="1"/>
  <c r="N529" i="1"/>
  <c r="O529" i="1"/>
  <c r="M530" i="1"/>
  <c r="N530" i="1"/>
  <c r="O530" i="1"/>
  <c r="M531" i="1"/>
  <c r="N531" i="1"/>
  <c r="O531" i="1"/>
  <c r="M532" i="1"/>
  <c r="N532" i="1"/>
  <c r="O532" i="1"/>
  <c r="M533" i="1"/>
  <c r="N533" i="1"/>
  <c r="O533" i="1"/>
  <c r="M534" i="1"/>
  <c r="N534" i="1"/>
  <c r="O534" i="1"/>
  <c r="M535" i="1"/>
  <c r="N535" i="1"/>
  <c r="O535" i="1"/>
  <c r="M536" i="1"/>
  <c r="N536" i="1"/>
  <c r="O536" i="1"/>
  <c r="M537" i="1"/>
  <c r="N537" i="1"/>
  <c r="O537" i="1"/>
  <c r="M538" i="1"/>
  <c r="N538" i="1"/>
  <c r="O538" i="1"/>
  <c r="M539" i="1"/>
  <c r="N539" i="1"/>
  <c r="O539" i="1"/>
  <c r="M540" i="1"/>
  <c r="N540" i="1"/>
  <c r="O540" i="1"/>
  <c r="M541" i="1"/>
  <c r="N541" i="1"/>
  <c r="O541" i="1"/>
  <c r="M542" i="1"/>
  <c r="N542" i="1"/>
  <c r="O542" i="1"/>
  <c r="M543" i="1"/>
  <c r="N543" i="1"/>
  <c r="O543" i="1"/>
  <c r="M544" i="1"/>
  <c r="N544" i="1"/>
  <c r="O544" i="1"/>
  <c r="M545" i="1"/>
  <c r="N545" i="1"/>
  <c r="O545" i="1"/>
  <c r="M546" i="1"/>
  <c r="N546" i="1"/>
  <c r="O546" i="1"/>
  <c r="M547" i="1"/>
  <c r="N547" i="1"/>
  <c r="O547" i="1"/>
  <c r="M548" i="1"/>
  <c r="N548" i="1"/>
  <c r="O548" i="1"/>
  <c r="M549" i="1"/>
  <c r="N549" i="1"/>
  <c r="O549" i="1"/>
  <c r="M550" i="1"/>
  <c r="N550" i="1"/>
  <c r="O550" i="1"/>
  <c r="M551" i="1"/>
  <c r="N551" i="1"/>
  <c r="O551" i="1"/>
  <c r="M552" i="1"/>
  <c r="N552" i="1"/>
  <c r="O552" i="1"/>
  <c r="M553" i="1"/>
  <c r="N553" i="1"/>
  <c r="O553" i="1"/>
  <c r="M554" i="1"/>
  <c r="N554" i="1"/>
  <c r="O554" i="1"/>
  <c r="M555" i="1"/>
  <c r="N555" i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M610" i="1"/>
  <c r="N610" i="1"/>
  <c r="O610" i="1"/>
  <c r="M611" i="1"/>
  <c r="N611" i="1"/>
  <c r="O611" i="1"/>
  <c r="M612" i="1"/>
  <c r="N612" i="1"/>
  <c r="O612" i="1"/>
  <c r="M613" i="1"/>
  <c r="N613" i="1"/>
  <c r="O613" i="1"/>
  <c r="M614" i="1"/>
  <c r="N614" i="1"/>
  <c r="O614" i="1"/>
  <c r="M615" i="1"/>
  <c r="N615" i="1"/>
  <c r="O615" i="1"/>
  <c r="M616" i="1"/>
  <c r="N616" i="1"/>
  <c r="O616" i="1"/>
  <c r="M617" i="1"/>
  <c r="N617" i="1"/>
  <c r="O617" i="1"/>
  <c r="M618" i="1"/>
  <c r="N618" i="1"/>
  <c r="O618" i="1"/>
  <c r="M619" i="1"/>
  <c r="N619" i="1"/>
  <c r="O619" i="1"/>
  <c r="M620" i="1"/>
  <c r="N620" i="1"/>
  <c r="O620" i="1"/>
  <c r="M621" i="1"/>
  <c r="N621" i="1"/>
  <c r="O621" i="1"/>
  <c r="M622" i="1"/>
  <c r="N622" i="1"/>
  <c r="O622" i="1"/>
  <c r="M623" i="1"/>
  <c r="N623" i="1"/>
  <c r="O623" i="1"/>
  <c r="M624" i="1"/>
  <c r="N624" i="1"/>
  <c r="O624" i="1"/>
  <c r="M625" i="1"/>
  <c r="N625" i="1"/>
  <c r="O625" i="1"/>
  <c r="M626" i="1"/>
  <c r="N626" i="1"/>
  <c r="O626" i="1"/>
  <c r="M627" i="1"/>
  <c r="N627" i="1"/>
  <c r="O627" i="1"/>
  <c r="M628" i="1"/>
  <c r="N628" i="1"/>
  <c r="O628" i="1"/>
  <c r="M629" i="1"/>
  <c r="N629" i="1"/>
  <c r="O629" i="1"/>
  <c r="M630" i="1"/>
  <c r="N630" i="1"/>
  <c r="O630" i="1"/>
  <c r="M631" i="1"/>
  <c r="N631" i="1"/>
  <c r="O631" i="1"/>
  <c r="M632" i="1"/>
  <c r="N632" i="1"/>
  <c r="O632" i="1"/>
  <c r="M633" i="1"/>
  <c r="N633" i="1"/>
  <c r="O633" i="1"/>
  <c r="M634" i="1"/>
  <c r="N634" i="1"/>
  <c r="O634" i="1"/>
  <c r="M635" i="1"/>
  <c r="N635" i="1"/>
  <c r="O635" i="1"/>
  <c r="M636" i="1"/>
  <c r="N636" i="1"/>
  <c r="O636" i="1"/>
  <c r="M637" i="1"/>
  <c r="N637" i="1"/>
  <c r="O637" i="1"/>
  <c r="M638" i="1"/>
  <c r="N638" i="1"/>
  <c r="O638" i="1"/>
  <c r="M639" i="1"/>
  <c r="N639" i="1"/>
  <c r="O639" i="1"/>
  <c r="M640" i="1"/>
  <c r="N640" i="1"/>
  <c r="O640" i="1"/>
  <c r="M641" i="1"/>
  <c r="N641" i="1"/>
  <c r="O641" i="1"/>
  <c r="M642" i="1"/>
  <c r="N642" i="1"/>
  <c r="O642" i="1"/>
  <c r="M643" i="1"/>
  <c r="N643" i="1"/>
  <c r="O643" i="1"/>
  <c r="M644" i="1"/>
  <c r="N644" i="1"/>
  <c r="O644" i="1"/>
  <c r="M645" i="1"/>
  <c r="N645" i="1"/>
  <c r="O645" i="1"/>
  <c r="M646" i="1"/>
  <c r="N646" i="1"/>
  <c r="O646" i="1"/>
  <c r="M647" i="1"/>
  <c r="N647" i="1"/>
  <c r="O647" i="1"/>
  <c r="M648" i="1"/>
  <c r="N648" i="1"/>
  <c r="O648" i="1"/>
  <c r="M649" i="1"/>
  <c r="N649" i="1"/>
  <c r="O649" i="1"/>
  <c r="M650" i="1"/>
  <c r="N650" i="1"/>
  <c r="O650" i="1"/>
  <c r="M651" i="1"/>
  <c r="N651" i="1"/>
  <c r="O651" i="1"/>
  <c r="M652" i="1"/>
  <c r="N652" i="1"/>
  <c r="O652" i="1"/>
  <c r="M653" i="1"/>
  <c r="N653" i="1"/>
  <c r="O653" i="1"/>
  <c r="M654" i="1"/>
  <c r="N654" i="1"/>
  <c r="O654" i="1"/>
  <c r="M655" i="1"/>
  <c r="N655" i="1"/>
  <c r="O655" i="1"/>
  <c r="M656" i="1"/>
  <c r="N656" i="1"/>
  <c r="O656" i="1"/>
  <c r="M657" i="1"/>
  <c r="N657" i="1"/>
  <c r="O657" i="1"/>
  <c r="M658" i="1"/>
  <c r="N658" i="1"/>
  <c r="O658" i="1"/>
  <c r="R21" i="1" s="1"/>
  <c r="M659" i="1"/>
  <c r="N659" i="1"/>
  <c r="O659" i="1"/>
  <c r="M660" i="1"/>
  <c r="N660" i="1"/>
  <c r="O660" i="1"/>
  <c r="M661" i="1"/>
  <c r="N661" i="1"/>
  <c r="O661" i="1"/>
  <c r="M662" i="1"/>
  <c r="N662" i="1"/>
  <c r="O662" i="1"/>
  <c r="M663" i="1"/>
  <c r="N663" i="1"/>
  <c r="O663" i="1"/>
  <c r="M664" i="1"/>
  <c r="N664" i="1"/>
  <c r="O664" i="1"/>
  <c r="M665" i="1"/>
  <c r="N665" i="1"/>
  <c r="O665" i="1"/>
  <c r="M666" i="1"/>
  <c r="N666" i="1"/>
  <c r="O666" i="1"/>
  <c r="M667" i="1"/>
  <c r="N667" i="1"/>
  <c r="O667" i="1"/>
  <c r="M668" i="1"/>
  <c r="N668" i="1"/>
  <c r="O668" i="1"/>
  <c r="M669" i="1"/>
  <c r="N669" i="1"/>
  <c r="O669" i="1"/>
  <c r="M670" i="1"/>
  <c r="N670" i="1"/>
  <c r="O670" i="1"/>
  <c r="M671" i="1"/>
  <c r="N671" i="1"/>
  <c r="O671" i="1"/>
  <c r="M672" i="1"/>
  <c r="N672" i="1"/>
  <c r="O672" i="1"/>
  <c r="M673" i="1"/>
  <c r="N673" i="1"/>
  <c r="O673" i="1"/>
  <c r="M674" i="1"/>
  <c r="N674" i="1"/>
  <c r="O674" i="1"/>
  <c r="M675" i="1"/>
  <c r="N675" i="1"/>
  <c r="O675" i="1"/>
  <c r="M676" i="1"/>
  <c r="N676" i="1"/>
  <c r="O676" i="1"/>
  <c r="M677" i="1"/>
  <c r="N677" i="1"/>
  <c r="O677" i="1"/>
  <c r="M678" i="1"/>
  <c r="N678" i="1"/>
  <c r="O678" i="1"/>
  <c r="M679" i="1"/>
  <c r="N679" i="1"/>
  <c r="O679" i="1"/>
  <c r="M680" i="1"/>
  <c r="N680" i="1"/>
  <c r="O680" i="1"/>
  <c r="M681" i="1"/>
  <c r="N681" i="1"/>
  <c r="O681" i="1"/>
  <c r="M682" i="1"/>
  <c r="N682" i="1"/>
  <c r="O682" i="1"/>
  <c r="M683" i="1"/>
  <c r="N683" i="1"/>
  <c r="O683" i="1"/>
  <c r="M684" i="1"/>
  <c r="N684" i="1"/>
  <c r="O684" i="1"/>
  <c r="M685" i="1"/>
  <c r="N685" i="1"/>
  <c r="O685" i="1"/>
  <c r="M686" i="1"/>
  <c r="N686" i="1"/>
  <c r="O686" i="1"/>
  <c r="M687" i="1"/>
  <c r="N687" i="1"/>
  <c r="O687" i="1"/>
  <c r="M688" i="1"/>
  <c r="N688" i="1"/>
  <c r="O688" i="1"/>
  <c r="M689" i="1"/>
  <c r="N689" i="1"/>
  <c r="O689" i="1"/>
  <c r="M690" i="1"/>
  <c r="N690" i="1"/>
  <c r="O690" i="1"/>
  <c r="M691" i="1"/>
  <c r="N691" i="1"/>
  <c r="O691" i="1"/>
  <c r="M692" i="1"/>
  <c r="N692" i="1"/>
  <c r="O692" i="1"/>
  <c r="M693" i="1"/>
  <c r="N693" i="1"/>
  <c r="O693" i="1"/>
  <c r="M694" i="1"/>
  <c r="N694" i="1"/>
  <c r="O694" i="1"/>
  <c r="M695" i="1"/>
  <c r="N695" i="1"/>
  <c r="O695" i="1"/>
  <c r="M696" i="1"/>
  <c r="N696" i="1"/>
  <c r="O696" i="1"/>
  <c r="M697" i="1"/>
  <c r="N697" i="1"/>
  <c r="O697" i="1"/>
  <c r="M698" i="1"/>
  <c r="N698" i="1"/>
  <c r="O698" i="1"/>
  <c r="M699" i="1"/>
  <c r="N699" i="1"/>
  <c r="O699" i="1"/>
  <c r="M700" i="1"/>
  <c r="N700" i="1"/>
  <c r="O700" i="1"/>
  <c r="M701" i="1"/>
  <c r="N701" i="1"/>
  <c r="O701" i="1"/>
  <c r="M702" i="1"/>
  <c r="N702" i="1"/>
  <c r="O702" i="1"/>
  <c r="M703" i="1"/>
  <c r="N703" i="1"/>
  <c r="O703" i="1"/>
  <c r="M704" i="1"/>
  <c r="N704" i="1"/>
  <c r="O704" i="1"/>
  <c r="M705" i="1"/>
  <c r="N705" i="1"/>
  <c r="O705" i="1"/>
  <c r="M706" i="1"/>
  <c r="N706" i="1"/>
  <c r="O706" i="1"/>
  <c r="M707" i="1"/>
  <c r="N707" i="1"/>
  <c r="O707" i="1"/>
  <c r="M708" i="1"/>
  <c r="N708" i="1"/>
  <c r="O708" i="1"/>
  <c r="M709" i="1"/>
  <c r="N709" i="1"/>
  <c r="O709" i="1"/>
  <c r="M710" i="1"/>
  <c r="N710" i="1"/>
  <c r="O710" i="1"/>
  <c r="M711" i="1"/>
  <c r="N711" i="1"/>
  <c r="O711" i="1"/>
  <c r="M712" i="1"/>
  <c r="N712" i="1"/>
  <c r="O712" i="1"/>
  <c r="M713" i="1"/>
  <c r="N713" i="1"/>
  <c r="O713" i="1"/>
  <c r="M714" i="1"/>
  <c r="N714" i="1"/>
  <c r="O714" i="1"/>
  <c r="R24" i="1" s="1"/>
  <c r="M715" i="1"/>
  <c r="N715" i="1"/>
  <c r="O715" i="1"/>
  <c r="M716" i="1"/>
  <c r="N716" i="1"/>
  <c r="O716" i="1"/>
  <c r="M717" i="1"/>
  <c r="N717" i="1"/>
  <c r="O717" i="1"/>
  <c r="M718" i="1"/>
  <c r="N718" i="1"/>
  <c r="O718" i="1"/>
  <c r="M719" i="1"/>
  <c r="N719" i="1"/>
  <c r="O719" i="1"/>
  <c r="M720" i="1"/>
  <c r="N720" i="1"/>
  <c r="O720" i="1"/>
  <c r="M721" i="1"/>
  <c r="N721" i="1"/>
  <c r="O721" i="1"/>
  <c r="M722" i="1"/>
  <c r="N722" i="1"/>
  <c r="O722" i="1"/>
  <c r="M723" i="1"/>
  <c r="N723" i="1"/>
  <c r="O723" i="1"/>
  <c r="M724" i="1"/>
  <c r="N724" i="1"/>
  <c r="O724" i="1"/>
  <c r="M725" i="1"/>
  <c r="N725" i="1"/>
  <c r="O725" i="1"/>
  <c r="M726" i="1"/>
  <c r="N726" i="1"/>
  <c r="O726" i="1"/>
  <c r="M727" i="1"/>
  <c r="N727" i="1"/>
  <c r="O727" i="1"/>
  <c r="M728" i="1"/>
  <c r="N728" i="1"/>
  <c r="O728" i="1"/>
  <c r="M729" i="1"/>
  <c r="N729" i="1"/>
  <c r="O729" i="1"/>
  <c r="M730" i="1"/>
  <c r="N730" i="1"/>
  <c r="O730" i="1"/>
  <c r="M731" i="1"/>
  <c r="N731" i="1"/>
  <c r="O731" i="1"/>
  <c r="M732" i="1"/>
  <c r="N732" i="1"/>
  <c r="O732" i="1"/>
  <c r="M733" i="1"/>
  <c r="N733" i="1"/>
  <c r="O733" i="1"/>
  <c r="M734" i="1"/>
  <c r="N734" i="1"/>
  <c r="O734" i="1"/>
  <c r="M735" i="1"/>
  <c r="N735" i="1"/>
  <c r="O735" i="1"/>
  <c r="M736" i="1"/>
  <c r="N736" i="1"/>
  <c r="O736" i="1"/>
  <c r="M737" i="1"/>
  <c r="N737" i="1"/>
  <c r="O737" i="1"/>
  <c r="M738" i="1"/>
  <c r="N738" i="1"/>
  <c r="O738" i="1"/>
  <c r="M739" i="1"/>
  <c r="N739" i="1"/>
  <c r="O739" i="1"/>
  <c r="M740" i="1"/>
  <c r="N740" i="1"/>
  <c r="O740" i="1"/>
  <c r="M741" i="1"/>
  <c r="N741" i="1"/>
  <c r="O741" i="1"/>
  <c r="M742" i="1"/>
  <c r="N742" i="1"/>
  <c r="O742" i="1"/>
  <c r="M743" i="1"/>
  <c r="N743" i="1"/>
  <c r="O743" i="1"/>
  <c r="M744" i="1"/>
  <c r="N744" i="1"/>
  <c r="O744" i="1"/>
  <c r="M745" i="1"/>
  <c r="N745" i="1"/>
  <c r="O745" i="1"/>
  <c r="M746" i="1"/>
  <c r="N746" i="1"/>
  <c r="O746" i="1"/>
  <c r="M747" i="1"/>
  <c r="N747" i="1"/>
  <c r="O747" i="1"/>
  <c r="M748" i="1"/>
  <c r="N748" i="1"/>
  <c r="O748" i="1"/>
  <c r="M749" i="1"/>
  <c r="N749" i="1"/>
  <c r="O749" i="1"/>
  <c r="M750" i="1"/>
  <c r="N750" i="1"/>
  <c r="O750" i="1"/>
  <c r="M751" i="1"/>
  <c r="N751" i="1"/>
  <c r="O751" i="1"/>
  <c r="M752" i="1"/>
  <c r="N752" i="1"/>
  <c r="O752" i="1"/>
  <c r="M753" i="1"/>
  <c r="N753" i="1"/>
  <c r="O753" i="1"/>
  <c r="M754" i="1"/>
  <c r="N754" i="1"/>
  <c r="O754" i="1"/>
  <c r="M755" i="1"/>
  <c r="N755" i="1"/>
  <c r="O755" i="1"/>
  <c r="M756" i="1"/>
  <c r="N756" i="1"/>
  <c r="O756" i="1"/>
  <c r="M757" i="1"/>
  <c r="N757" i="1"/>
  <c r="O757" i="1"/>
  <c r="M758" i="1"/>
  <c r="N758" i="1"/>
  <c r="O758" i="1"/>
  <c r="M759" i="1"/>
  <c r="N759" i="1"/>
  <c r="O759" i="1"/>
  <c r="M760" i="1"/>
  <c r="N760" i="1"/>
  <c r="O760" i="1"/>
  <c r="M761" i="1"/>
  <c r="N761" i="1"/>
  <c r="O761" i="1"/>
  <c r="M762" i="1"/>
  <c r="N762" i="1"/>
  <c r="O762" i="1"/>
  <c r="N2" i="1"/>
  <c r="O2" i="1"/>
  <c r="M2" i="1"/>
  <c r="R29" i="1"/>
  <c r="R25" i="1"/>
  <c r="R20" i="1"/>
  <c r="R17" i="1"/>
  <c r="R16" i="1"/>
  <c r="R13" i="1"/>
  <c r="R12" i="1"/>
  <c r="R9" i="1"/>
  <c r="R8" i="1"/>
  <c r="R5" i="1"/>
  <c r="R4" i="1"/>
  <c r="R6" i="1" l="1"/>
  <c r="R22" i="1"/>
  <c r="R10" i="1"/>
  <c r="R14" i="1"/>
  <c r="R18" i="1"/>
  <c r="R26" i="1"/>
  <c r="R3" i="1"/>
  <c r="R7" i="1"/>
  <c r="R30" i="1" s="1"/>
  <c r="R11" i="1"/>
  <c r="R15" i="1"/>
  <c r="R19" i="1"/>
  <c r="R23" i="1"/>
</calcChain>
</file>

<file path=xl/sharedStrings.xml><?xml version="1.0" encoding="utf-8"?>
<sst xmlns="http://schemas.openxmlformats.org/spreadsheetml/2006/main" count="1565" uniqueCount="1563">
  <si>
    <t>基金名称</t>
    <phoneticPr fontId="1" type="noConversion"/>
  </si>
  <si>
    <t>熊市经历几次</t>
    <phoneticPr fontId="1" type="noConversion"/>
  </si>
  <si>
    <t>震荡市经历几次</t>
    <phoneticPr fontId="1" type="noConversion"/>
  </si>
  <si>
    <t>熊市经历总天数</t>
    <phoneticPr fontId="1" type="noConversion"/>
  </si>
  <si>
    <t>牛市经历总天数</t>
    <phoneticPr fontId="1" type="noConversion"/>
  </si>
  <si>
    <t>熊市经历平均排名</t>
    <phoneticPr fontId="1" type="noConversion"/>
  </si>
  <si>
    <t>震荡市经历平均排名</t>
    <phoneticPr fontId="1" type="noConversion"/>
  </si>
  <si>
    <t>牛市平均排名</t>
    <phoneticPr fontId="1" type="noConversion"/>
  </si>
  <si>
    <t>基金代码</t>
    <phoneticPr fontId="1" type="noConversion"/>
  </si>
  <si>
    <t>成立日期</t>
    <phoneticPr fontId="1" type="noConversion"/>
  </si>
  <si>
    <t>牛市经历几次</t>
    <phoneticPr fontId="1" type="noConversion"/>
  </si>
  <si>
    <t>震荡市经历总天数</t>
    <phoneticPr fontId="1" type="noConversion"/>
  </si>
  <si>
    <t>000017.OF</t>
    <phoneticPr fontId="1" type="noConversion"/>
  </si>
  <si>
    <t>000020.OF</t>
    <phoneticPr fontId="1" type="noConversion"/>
  </si>
  <si>
    <t>000021.OF</t>
    <phoneticPr fontId="1" type="noConversion"/>
  </si>
  <si>
    <t>000029.OF</t>
    <phoneticPr fontId="1" type="noConversion"/>
  </si>
  <si>
    <t>000031.OF</t>
    <phoneticPr fontId="1" type="noConversion"/>
  </si>
  <si>
    <t>000039.OF</t>
    <phoneticPr fontId="1" type="noConversion"/>
  </si>
  <si>
    <t>000056.OF</t>
    <phoneticPr fontId="1" type="noConversion"/>
  </si>
  <si>
    <t>000057.OF</t>
    <phoneticPr fontId="1" type="noConversion"/>
  </si>
  <si>
    <t>000061.OF</t>
    <phoneticPr fontId="1" type="noConversion"/>
  </si>
  <si>
    <t>000063.OF</t>
    <phoneticPr fontId="1" type="noConversion"/>
  </si>
  <si>
    <t>000073.OF</t>
    <phoneticPr fontId="1" type="noConversion"/>
  </si>
  <si>
    <t>000082.OF</t>
    <phoneticPr fontId="1" type="noConversion"/>
  </si>
  <si>
    <t>000083.OF</t>
    <phoneticPr fontId="1" type="noConversion"/>
  </si>
  <si>
    <t>000117.OF</t>
    <phoneticPr fontId="1" type="noConversion"/>
  </si>
  <si>
    <t>000120.OF</t>
    <phoneticPr fontId="1" type="noConversion"/>
  </si>
  <si>
    <t>000124.OF</t>
    <phoneticPr fontId="1" type="noConversion"/>
  </si>
  <si>
    <t>000127.OF</t>
    <phoneticPr fontId="1" type="noConversion"/>
  </si>
  <si>
    <t>000136.OF</t>
    <phoneticPr fontId="1" type="noConversion"/>
  </si>
  <si>
    <t>000167.OF</t>
    <phoneticPr fontId="1" type="noConversion"/>
  </si>
  <si>
    <t>000172.OF</t>
    <phoneticPr fontId="1" type="noConversion"/>
  </si>
  <si>
    <t>000173.OF</t>
    <phoneticPr fontId="1" type="noConversion"/>
  </si>
  <si>
    <t>000209.OF</t>
    <phoneticPr fontId="1" type="noConversion"/>
  </si>
  <si>
    <t>000219.OF</t>
    <phoneticPr fontId="1" type="noConversion"/>
  </si>
  <si>
    <t>000220.OF</t>
    <phoneticPr fontId="1" type="noConversion"/>
  </si>
  <si>
    <t>000251.OF</t>
    <phoneticPr fontId="1" type="noConversion"/>
  </si>
  <si>
    <t>000263.OF</t>
    <phoneticPr fontId="1" type="noConversion"/>
  </si>
  <si>
    <t>000294.OF</t>
    <phoneticPr fontId="1" type="noConversion"/>
  </si>
  <si>
    <t>000308.OF</t>
    <phoneticPr fontId="1" type="noConversion"/>
  </si>
  <si>
    <t>000309.OF</t>
    <phoneticPr fontId="1" type="noConversion"/>
  </si>
  <si>
    <t>000328.OF</t>
    <phoneticPr fontId="1" type="noConversion"/>
  </si>
  <si>
    <t>000336.OF</t>
    <phoneticPr fontId="1" type="noConversion"/>
  </si>
  <si>
    <t>000339.OF</t>
    <phoneticPr fontId="1" type="noConversion"/>
  </si>
  <si>
    <t>000404.OF</t>
    <phoneticPr fontId="1" type="noConversion"/>
  </si>
  <si>
    <t>000409.OF</t>
    <phoneticPr fontId="1" type="noConversion"/>
  </si>
  <si>
    <t>000411.OF</t>
    <phoneticPr fontId="1" type="noConversion"/>
  </si>
  <si>
    <t>000418.OF</t>
    <phoneticPr fontId="1" type="noConversion"/>
  </si>
  <si>
    <t>000432.OF</t>
    <phoneticPr fontId="1" type="noConversion"/>
  </si>
  <si>
    <t>000433.OF</t>
    <phoneticPr fontId="1" type="noConversion"/>
  </si>
  <si>
    <t>000457.OF</t>
    <phoneticPr fontId="1" type="noConversion"/>
  </si>
  <si>
    <t>000458.OF</t>
    <phoneticPr fontId="1" type="noConversion"/>
  </si>
  <si>
    <t>000462.OF</t>
    <phoneticPr fontId="1" type="noConversion"/>
  </si>
  <si>
    <t>000471.OF</t>
    <phoneticPr fontId="1" type="noConversion"/>
  </si>
  <si>
    <t>000477.OF</t>
    <phoneticPr fontId="1" type="noConversion"/>
  </si>
  <si>
    <t>000480.OF</t>
    <phoneticPr fontId="1" type="noConversion"/>
  </si>
  <si>
    <t>000513.OF</t>
    <phoneticPr fontId="1" type="noConversion"/>
  </si>
  <si>
    <t>000520.OF</t>
    <phoneticPr fontId="1" type="noConversion"/>
  </si>
  <si>
    <t>000522.OF</t>
    <phoneticPr fontId="1" type="noConversion"/>
  </si>
  <si>
    <t>000523.OF</t>
    <phoneticPr fontId="1" type="noConversion"/>
  </si>
  <si>
    <t>000524.OF</t>
    <phoneticPr fontId="1" type="noConversion"/>
  </si>
  <si>
    <t>000527.OF</t>
    <phoneticPr fontId="1" type="noConversion"/>
  </si>
  <si>
    <t>000529.OF</t>
    <phoneticPr fontId="1" type="noConversion"/>
  </si>
  <si>
    <t>000532.OF</t>
    <phoneticPr fontId="1" type="noConversion"/>
  </si>
  <si>
    <t>000534.OF</t>
    <phoneticPr fontId="1" type="noConversion"/>
  </si>
  <si>
    <t>000535.OF</t>
    <phoneticPr fontId="1" type="noConversion"/>
  </si>
  <si>
    <t>000541.OF</t>
    <phoneticPr fontId="1" type="noConversion"/>
  </si>
  <si>
    <t>000545.OF</t>
    <phoneticPr fontId="1" type="noConversion"/>
  </si>
  <si>
    <t>000547.OF</t>
    <phoneticPr fontId="1" type="noConversion"/>
  </si>
  <si>
    <t>000549.OF</t>
    <phoneticPr fontId="1" type="noConversion"/>
  </si>
  <si>
    <t>000550.OF</t>
    <phoneticPr fontId="1" type="noConversion"/>
  </si>
  <si>
    <t>000551.OF</t>
    <phoneticPr fontId="1" type="noConversion"/>
  </si>
  <si>
    <t>000554.OF</t>
    <phoneticPr fontId="1" type="noConversion"/>
  </si>
  <si>
    <t>000566.OF</t>
    <phoneticPr fontId="1" type="noConversion"/>
  </si>
  <si>
    <t>000574.OF</t>
    <phoneticPr fontId="1" type="noConversion"/>
  </si>
  <si>
    <t>000577.OF</t>
    <phoneticPr fontId="1" type="noConversion"/>
  </si>
  <si>
    <t>000586.OF</t>
    <phoneticPr fontId="1" type="noConversion"/>
  </si>
  <si>
    <t>000587.OF</t>
    <phoneticPr fontId="1" type="noConversion"/>
  </si>
  <si>
    <t>000589.OF</t>
    <phoneticPr fontId="1" type="noConversion"/>
  </si>
  <si>
    <t>000591.OF</t>
    <phoneticPr fontId="1" type="noConversion"/>
  </si>
  <si>
    <t>000592.OF</t>
    <phoneticPr fontId="1" type="noConversion"/>
  </si>
  <si>
    <t>000594.OF</t>
    <phoneticPr fontId="1" type="noConversion"/>
  </si>
  <si>
    <t>000598.OF</t>
    <phoneticPr fontId="1" type="noConversion"/>
  </si>
  <si>
    <t>000601.OF</t>
    <phoneticPr fontId="1" type="noConversion"/>
  </si>
  <si>
    <t>000603.OF</t>
    <phoneticPr fontId="1" type="noConversion"/>
  </si>
  <si>
    <t>000612.OF</t>
    <phoneticPr fontId="1" type="noConversion"/>
  </si>
  <si>
    <t>000619.OF</t>
    <phoneticPr fontId="1" type="noConversion"/>
  </si>
  <si>
    <t>000628.OF</t>
    <phoneticPr fontId="1" type="noConversion"/>
  </si>
  <si>
    <t>000634.OF</t>
    <phoneticPr fontId="1" type="noConversion"/>
  </si>
  <si>
    <t>000646.OF</t>
    <phoneticPr fontId="1" type="noConversion"/>
  </si>
  <si>
    <t>000652.OF</t>
    <phoneticPr fontId="1" type="noConversion"/>
  </si>
  <si>
    <t>000654.OF</t>
    <phoneticPr fontId="1" type="noConversion"/>
  </si>
  <si>
    <t>000663.OF</t>
    <phoneticPr fontId="1" type="noConversion"/>
  </si>
  <si>
    <t>000684.OF</t>
    <phoneticPr fontId="1" type="noConversion"/>
  </si>
  <si>
    <t>000688.OF</t>
    <phoneticPr fontId="1" type="noConversion"/>
  </si>
  <si>
    <t>000690.OF</t>
    <phoneticPr fontId="1" type="noConversion"/>
  </si>
  <si>
    <t>000696.OF</t>
    <phoneticPr fontId="1" type="noConversion"/>
  </si>
  <si>
    <t>000697.OF</t>
    <phoneticPr fontId="1" type="noConversion"/>
  </si>
  <si>
    <t>000698.OF</t>
    <phoneticPr fontId="1" type="noConversion"/>
  </si>
  <si>
    <t>000711.OF</t>
    <phoneticPr fontId="1" type="noConversion"/>
  </si>
  <si>
    <t>000717.OF</t>
    <phoneticPr fontId="1" type="noConversion"/>
  </si>
  <si>
    <t>000727.OF</t>
    <phoneticPr fontId="1" type="noConversion"/>
  </si>
  <si>
    <t>000729.OF</t>
    <phoneticPr fontId="1" type="noConversion"/>
  </si>
  <si>
    <t>000746.OF</t>
    <phoneticPr fontId="1" type="noConversion"/>
  </si>
  <si>
    <t>000751.OF</t>
    <phoneticPr fontId="1" type="noConversion"/>
  </si>
  <si>
    <t>000756.OF</t>
    <phoneticPr fontId="1" type="noConversion"/>
  </si>
  <si>
    <t>000757.OF</t>
    <phoneticPr fontId="1" type="noConversion"/>
  </si>
  <si>
    <t>000761.OF</t>
    <phoneticPr fontId="1" type="noConversion"/>
  </si>
  <si>
    <t>000778.OF</t>
    <phoneticPr fontId="1" type="noConversion"/>
  </si>
  <si>
    <t>000780.OF</t>
    <phoneticPr fontId="1" type="noConversion"/>
  </si>
  <si>
    <t>000788.OF</t>
    <phoneticPr fontId="1" type="noConversion"/>
  </si>
  <si>
    <t>000793.OF</t>
    <phoneticPr fontId="1" type="noConversion"/>
  </si>
  <si>
    <t>000794.OF</t>
    <phoneticPr fontId="1" type="noConversion"/>
  </si>
  <si>
    <t>000796.OF</t>
    <phoneticPr fontId="1" type="noConversion"/>
  </si>
  <si>
    <t>000800.OF</t>
    <phoneticPr fontId="1" type="noConversion"/>
  </si>
  <si>
    <t>000803.OF</t>
    <phoneticPr fontId="1" type="noConversion"/>
  </si>
  <si>
    <t>000805.OF</t>
    <phoneticPr fontId="1" type="noConversion"/>
  </si>
  <si>
    <t>000823.OF</t>
    <phoneticPr fontId="1" type="noConversion"/>
  </si>
  <si>
    <t>000828.OF</t>
    <phoneticPr fontId="1" type="noConversion"/>
  </si>
  <si>
    <t>000831.OF</t>
    <phoneticPr fontId="1" type="noConversion"/>
  </si>
  <si>
    <t>000854.OF</t>
    <phoneticPr fontId="1" type="noConversion"/>
  </si>
  <si>
    <t>000866.OF</t>
    <phoneticPr fontId="1" type="noConversion"/>
  </si>
  <si>
    <t>000867.OF</t>
    <phoneticPr fontId="1" type="noConversion"/>
  </si>
  <si>
    <t>000870.OF</t>
    <phoneticPr fontId="1" type="noConversion"/>
  </si>
  <si>
    <t>000877.OF</t>
    <phoneticPr fontId="1" type="noConversion"/>
  </si>
  <si>
    <t>000878.OF</t>
    <phoneticPr fontId="1" type="noConversion"/>
  </si>
  <si>
    <t>000879.OF</t>
    <phoneticPr fontId="1" type="noConversion"/>
  </si>
  <si>
    <t>000880.OF</t>
    <phoneticPr fontId="1" type="noConversion"/>
  </si>
  <si>
    <t>000884.OF</t>
    <phoneticPr fontId="1" type="noConversion"/>
  </si>
  <si>
    <t>000893.OF</t>
    <phoneticPr fontId="1" type="noConversion"/>
  </si>
  <si>
    <t>000913.OF</t>
    <phoneticPr fontId="1" type="noConversion"/>
  </si>
  <si>
    <t>000916.OF</t>
    <phoneticPr fontId="1" type="noConversion"/>
  </si>
  <si>
    <t>000924.OF</t>
    <phoneticPr fontId="1" type="noConversion"/>
  </si>
  <si>
    <t>000925.OF</t>
    <phoneticPr fontId="1" type="noConversion"/>
  </si>
  <si>
    <t>000935.OF</t>
    <phoneticPr fontId="1" type="noConversion"/>
  </si>
  <si>
    <t>000936.OF</t>
    <phoneticPr fontId="1" type="noConversion"/>
  </si>
  <si>
    <t>000939.OF</t>
    <phoneticPr fontId="1" type="noConversion"/>
  </si>
  <si>
    <t>000940.OF</t>
    <phoneticPr fontId="1" type="noConversion"/>
  </si>
  <si>
    <t>000945.OF</t>
    <phoneticPr fontId="1" type="noConversion"/>
  </si>
  <si>
    <t>000946.OF</t>
    <phoneticPr fontId="1" type="noConversion"/>
  </si>
  <si>
    <t>000955.OF</t>
    <phoneticPr fontId="1" type="noConversion"/>
  </si>
  <si>
    <t>000960.OF</t>
    <phoneticPr fontId="1" type="noConversion"/>
  </si>
  <si>
    <t>000963.OF</t>
    <phoneticPr fontId="1" type="noConversion"/>
  </si>
  <si>
    <t>000965.OF</t>
    <phoneticPr fontId="1" type="noConversion"/>
  </si>
  <si>
    <t>000966.OF</t>
    <phoneticPr fontId="1" type="noConversion"/>
  </si>
  <si>
    <t>000967.OF</t>
    <phoneticPr fontId="1" type="noConversion"/>
  </si>
  <si>
    <t>000969.OF</t>
    <phoneticPr fontId="1" type="noConversion"/>
  </si>
  <si>
    <t>000970.OF</t>
    <phoneticPr fontId="1" type="noConversion"/>
  </si>
  <si>
    <t>000971.OF</t>
    <phoneticPr fontId="1" type="noConversion"/>
  </si>
  <si>
    <t>000974.OF</t>
    <phoneticPr fontId="1" type="noConversion"/>
  </si>
  <si>
    <t>000977.OF</t>
    <phoneticPr fontId="1" type="noConversion"/>
  </si>
  <si>
    <t>000978.OF</t>
    <phoneticPr fontId="1" type="noConversion"/>
  </si>
  <si>
    <t>000985.OF</t>
    <phoneticPr fontId="1" type="noConversion"/>
  </si>
  <si>
    <t>000991.OF</t>
    <phoneticPr fontId="1" type="noConversion"/>
  </si>
  <si>
    <t>000993.OF</t>
    <phoneticPr fontId="1" type="noConversion"/>
  </si>
  <si>
    <t>000994.OF</t>
    <phoneticPr fontId="1" type="noConversion"/>
  </si>
  <si>
    <t>000995.OF</t>
    <phoneticPr fontId="1" type="noConversion"/>
  </si>
  <si>
    <t>000996.OF</t>
    <phoneticPr fontId="1" type="noConversion"/>
  </si>
  <si>
    <t>001000.OF</t>
    <phoneticPr fontId="1" type="noConversion"/>
  </si>
  <si>
    <t>001004.OF</t>
    <phoneticPr fontId="1" type="noConversion"/>
  </si>
  <si>
    <t>001008.OF</t>
    <phoneticPr fontId="1" type="noConversion"/>
  </si>
  <si>
    <t>001009.OF</t>
    <phoneticPr fontId="1" type="noConversion"/>
  </si>
  <si>
    <t>001017.OF</t>
    <phoneticPr fontId="1" type="noConversion"/>
  </si>
  <si>
    <t>001018.OF</t>
    <phoneticPr fontId="1" type="noConversion"/>
  </si>
  <si>
    <t>001028.OF</t>
    <phoneticPr fontId="1" type="noConversion"/>
  </si>
  <si>
    <t>001030.OF</t>
    <phoneticPr fontId="1" type="noConversion"/>
  </si>
  <si>
    <t>001036.OF</t>
    <phoneticPr fontId="1" type="noConversion"/>
  </si>
  <si>
    <t>001037.OF</t>
    <phoneticPr fontId="1" type="noConversion"/>
  </si>
  <si>
    <t>001039.OF</t>
    <phoneticPr fontId="1" type="noConversion"/>
  </si>
  <si>
    <t>001040.OF</t>
    <phoneticPr fontId="1" type="noConversion"/>
  </si>
  <si>
    <t>001042.OF</t>
    <phoneticPr fontId="1" type="noConversion"/>
  </si>
  <si>
    <t>001043.OF</t>
    <phoneticPr fontId="1" type="noConversion"/>
  </si>
  <si>
    <t>001044.OF</t>
    <phoneticPr fontId="1" type="noConversion"/>
  </si>
  <si>
    <t>001047.OF</t>
    <phoneticPr fontId="1" type="noConversion"/>
  </si>
  <si>
    <t>001048.OF</t>
    <phoneticPr fontId="1" type="noConversion"/>
  </si>
  <si>
    <t>001050.OF</t>
    <phoneticPr fontId="1" type="noConversion"/>
  </si>
  <si>
    <t>001053.OF</t>
    <phoneticPr fontId="1" type="noConversion"/>
  </si>
  <si>
    <t>001054.OF</t>
    <phoneticPr fontId="1" type="noConversion"/>
  </si>
  <si>
    <t>001056.OF</t>
    <phoneticPr fontId="1" type="noConversion"/>
  </si>
  <si>
    <t>001069.OF</t>
    <phoneticPr fontId="1" type="noConversion"/>
  </si>
  <si>
    <t>001070.OF</t>
    <phoneticPr fontId="1" type="noConversion"/>
  </si>
  <si>
    <t>001071.OF</t>
    <phoneticPr fontId="1" type="noConversion"/>
  </si>
  <si>
    <t>001072.OF</t>
    <phoneticPr fontId="1" type="noConversion"/>
  </si>
  <si>
    <t>001074.OF</t>
    <phoneticPr fontId="1" type="noConversion"/>
  </si>
  <si>
    <t>001075.OF</t>
    <phoneticPr fontId="1" type="noConversion"/>
  </si>
  <si>
    <t>001076.OF</t>
    <phoneticPr fontId="1" type="noConversion"/>
  </si>
  <si>
    <t>001088.OF</t>
    <phoneticPr fontId="1" type="noConversion"/>
  </si>
  <si>
    <t>001097.OF</t>
    <phoneticPr fontId="1" type="noConversion"/>
  </si>
  <si>
    <t>001104.OF</t>
    <phoneticPr fontId="1" type="noConversion"/>
  </si>
  <si>
    <t>001105.OF</t>
    <phoneticPr fontId="1" type="noConversion"/>
  </si>
  <si>
    <t>001106.OF</t>
    <phoneticPr fontId="1" type="noConversion"/>
  </si>
  <si>
    <t>001112.OF</t>
    <phoneticPr fontId="1" type="noConversion"/>
  </si>
  <si>
    <t>001117.OF</t>
    <phoneticPr fontId="1" type="noConversion"/>
  </si>
  <si>
    <t>001118.OF</t>
    <phoneticPr fontId="1" type="noConversion"/>
  </si>
  <si>
    <t>001120.OF</t>
    <phoneticPr fontId="1" type="noConversion"/>
  </si>
  <si>
    <t>001121.OF</t>
    <phoneticPr fontId="1" type="noConversion"/>
  </si>
  <si>
    <t>001125.OF</t>
    <phoneticPr fontId="1" type="noConversion"/>
  </si>
  <si>
    <t>001126.OF</t>
    <phoneticPr fontId="1" type="noConversion"/>
  </si>
  <si>
    <t>001127.OF</t>
    <phoneticPr fontId="1" type="noConversion"/>
  </si>
  <si>
    <t>001128.OF</t>
    <phoneticPr fontId="1" type="noConversion"/>
  </si>
  <si>
    <t>001135.OF</t>
    <phoneticPr fontId="1" type="noConversion"/>
  </si>
  <si>
    <t>001143.OF</t>
    <phoneticPr fontId="1" type="noConversion"/>
  </si>
  <si>
    <t>001144.OF</t>
    <phoneticPr fontId="1" type="noConversion"/>
  </si>
  <si>
    <t>001150.OF</t>
    <phoneticPr fontId="1" type="noConversion"/>
  </si>
  <si>
    <t>001152.OF</t>
    <phoneticPr fontId="1" type="noConversion"/>
  </si>
  <si>
    <t>001154.OF</t>
    <phoneticPr fontId="1" type="noConversion"/>
  </si>
  <si>
    <t>001158.OF</t>
    <phoneticPr fontId="1" type="noConversion"/>
  </si>
  <si>
    <t>001162.OF</t>
    <phoneticPr fontId="1" type="noConversion"/>
  </si>
  <si>
    <t>001163.OF</t>
    <phoneticPr fontId="1" type="noConversion"/>
  </si>
  <si>
    <t>001166.OF</t>
    <phoneticPr fontId="1" type="noConversion"/>
  </si>
  <si>
    <t>001167.OF</t>
    <phoneticPr fontId="1" type="noConversion"/>
  </si>
  <si>
    <t>001170.OF</t>
    <phoneticPr fontId="1" type="noConversion"/>
  </si>
  <si>
    <t>001171.OF</t>
    <phoneticPr fontId="1" type="noConversion"/>
  </si>
  <si>
    <t>001178.OF</t>
    <phoneticPr fontId="1" type="noConversion"/>
  </si>
  <si>
    <t>001179.OF</t>
    <phoneticPr fontId="1" type="noConversion"/>
  </si>
  <si>
    <t>001181.OF</t>
    <phoneticPr fontId="1" type="noConversion"/>
  </si>
  <si>
    <t>001184.OF</t>
    <phoneticPr fontId="1" type="noConversion"/>
  </si>
  <si>
    <t>001186.OF</t>
    <phoneticPr fontId="1" type="noConversion"/>
  </si>
  <si>
    <t>001188.OF</t>
    <phoneticPr fontId="1" type="noConversion"/>
  </si>
  <si>
    <t>001192.OF</t>
    <phoneticPr fontId="1" type="noConversion"/>
  </si>
  <si>
    <t>001193.OF</t>
    <phoneticPr fontId="1" type="noConversion"/>
  </si>
  <si>
    <t>001195.OF</t>
    <phoneticPr fontId="1" type="noConversion"/>
  </si>
  <si>
    <t>001208.OF</t>
    <phoneticPr fontId="1" type="noConversion"/>
  </si>
  <si>
    <t>001210.OF</t>
    <phoneticPr fontId="1" type="noConversion"/>
  </si>
  <si>
    <t>001220.OF</t>
    <phoneticPr fontId="1" type="noConversion"/>
  </si>
  <si>
    <t>001222.OF</t>
    <phoneticPr fontId="1" type="noConversion"/>
  </si>
  <si>
    <t>001225.OF</t>
    <phoneticPr fontId="1" type="noConversion"/>
  </si>
  <si>
    <t>001227.OF</t>
    <phoneticPr fontId="1" type="noConversion"/>
  </si>
  <si>
    <t>001230.OF</t>
    <phoneticPr fontId="1" type="noConversion"/>
  </si>
  <si>
    <t>001236.OF</t>
    <phoneticPr fontId="1" type="noConversion"/>
  </si>
  <si>
    <t>001239.OF</t>
    <phoneticPr fontId="1" type="noConversion"/>
  </si>
  <si>
    <t>001244.OF</t>
    <phoneticPr fontId="1" type="noConversion"/>
  </si>
  <si>
    <t>001245.OF</t>
    <phoneticPr fontId="1" type="noConversion"/>
  </si>
  <si>
    <t>001255.OF</t>
    <phoneticPr fontId="1" type="noConversion"/>
  </si>
  <si>
    <t>001256.OF</t>
    <phoneticPr fontId="1" type="noConversion"/>
  </si>
  <si>
    <t>001267.OF</t>
    <phoneticPr fontId="1" type="noConversion"/>
  </si>
  <si>
    <t>001268.OF</t>
    <phoneticPr fontId="1" type="noConversion"/>
  </si>
  <si>
    <t>001276.OF</t>
    <phoneticPr fontId="1" type="noConversion"/>
  </si>
  <si>
    <t>001277.OF</t>
    <phoneticPr fontId="1" type="noConversion"/>
  </si>
  <si>
    <t>001291.OF</t>
    <phoneticPr fontId="1" type="noConversion"/>
  </si>
  <si>
    <t>001294.OF</t>
    <phoneticPr fontId="1" type="noConversion"/>
  </si>
  <si>
    <t>001297.OF</t>
    <phoneticPr fontId="1" type="noConversion"/>
  </si>
  <si>
    <t>001300.OF</t>
    <phoneticPr fontId="1" type="noConversion"/>
  </si>
  <si>
    <t>001301.OF</t>
    <phoneticPr fontId="1" type="noConversion"/>
  </si>
  <si>
    <t>001305.OF</t>
    <phoneticPr fontId="1" type="noConversion"/>
  </si>
  <si>
    <t>001306.OF</t>
    <phoneticPr fontId="1" type="noConversion"/>
  </si>
  <si>
    <t>001307.OF</t>
    <phoneticPr fontId="1" type="noConversion"/>
  </si>
  <si>
    <t>001313.OF</t>
    <phoneticPr fontId="1" type="noConversion"/>
  </si>
  <si>
    <t>001319.OF</t>
    <phoneticPr fontId="1" type="noConversion"/>
  </si>
  <si>
    <t>001349.OF</t>
    <phoneticPr fontId="1" type="noConversion"/>
  </si>
  <si>
    <t>001365.OF</t>
    <phoneticPr fontId="1" type="noConversion"/>
  </si>
  <si>
    <t>001366.OF</t>
    <phoneticPr fontId="1" type="noConversion"/>
  </si>
  <si>
    <t>001371.OF</t>
    <phoneticPr fontId="1" type="noConversion"/>
  </si>
  <si>
    <t>001373.OF</t>
    <phoneticPr fontId="1" type="noConversion"/>
  </si>
  <si>
    <t>001384.OF</t>
    <phoneticPr fontId="1" type="noConversion"/>
  </si>
  <si>
    <t>001385.OF</t>
    <phoneticPr fontId="1" type="noConversion"/>
  </si>
  <si>
    <t>001396.OF</t>
    <phoneticPr fontId="1" type="noConversion"/>
  </si>
  <si>
    <t>001398.OF</t>
    <phoneticPr fontId="1" type="noConversion"/>
  </si>
  <si>
    <t>001404.OF</t>
    <phoneticPr fontId="1" type="noConversion"/>
  </si>
  <si>
    <t>001409.OF</t>
    <phoneticPr fontId="1" type="noConversion"/>
  </si>
  <si>
    <t>001410.OF</t>
    <phoneticPr fontId="1" type="noConversion"/>
  </si>
  <si>
    <t>001416.OF</t>
    <phoneticPr fontId="1" type="noConversion"/>
  </si>
  <si>
    <t>001417.OF</t>
    <phoneticPr fontId="1" type="noConversion"/>
  </si>
  <si>
    <t>001421.OF</t>
    <phoneticPr fontId="1" type="noConversion"/>
  </si>
  <si>
    <t>001445.OF</t>
    <phoneticPr fontId="1" type="noConversion"/>
  </si>
  <si>
    <t>001449.OF</t>
    <phoneticPr fontId="1" type="noConversion"/>
  </si>
  <si>
    <t>001456.OF</t>
    <phoneticPr fontId="1" type="noConversion"/>
  </si>
  <si>
    <t>001463.OF</t>
    <phoneticPr fontId="1" type="noConversion"/>
  </si>
  <si>
    <t>001468.OF</t>
    <phoneticPr fontId="1" type="noConversion"/>
  </si>
  <si>
    <t>001471.OF</t>
    <phoneticPr fontId="1" type="noConversion"/>
  </si>
  <si>
    <t>001473.OF</t>
    <phoneticPr fontId="1" type="noConversion"/>
  </si>
  <si>
    <t>001475.OF</t>
    <phoneticPr fontId="1" type="noConversion"/>
  </si>
  <si>
    <t>001476.OF</t>
    <phoneticPr fontId="1" type="noConversion"/>
  </si>
  <si>
    <t>001480.OF</t>
    <phoneticPr fontId="1" type="noConversion"/>
  </si>
  <si>
    <t>001482.OF</t>
    <phoneticPr fontId="1" type="noConversion"/>
  </si>
  <si>
    <t>001487.OF</t>
    <phoneticPr fontId="1" type="noConversion"/>
  </si>
  <si>
    <t>001490.OF</t>
    <phoneticPr fontId="1" type="noConversion"/>
  </si>
  <si>
    <t>001496.OF</t>
    <phoneticPr fontId="1" type="noConversion"/>
  </si>
  <si>
    <t>001534.OF</t>
    <phoneticPr fontId="1" type="noConversion"/>
  </si>
  <si>
    <t>001538.OF</t>
    <phoneticPr fontId="1" type="noConversion"/>
  </si>
  <si>
    <t>001540.OF</t>
    <phoneticPr fontId="1" type="noConversion"/>
  </si>
  <si>
    <t>001541.OF</t>
    <phoneticPr fontId="1" type="noConversion"/>
  </si>
  <si>
    <t>001542.OF</t>
    <phoneticPr fontId="1" type="noConversion"/>
  </si>
  <si>
    <t>001556.OF</t>
    <phoneticPr fontId="1" type="noConversion"/>
  </si>
  <si>
    <t>001557.OF</t>
    <phoneticPr fontId="1" type="noConversion"/>
  </si>
  <si>
    <t>001558.OF</t>
    <phoneticPr fontId="1" type="noConversion"/>
  </si>
  <si>
    <t>001559.OF</t>
    <phoneticPr fontId="1" type="noConversion"/>
  </si>
  <si>
    <t>001563.OF</t>
    <phoneticPr fontId="1" type="noConversion"/>
  </si>
  <si>
    <t>001564.OF</t>
    <phoneticPr fontId="1" type="noConversion"/>
  </si>
  <si>
    <t>001577.OF</t>
    <phoneticPr fontId="1" type="noConversion"/>
  </si>
  <si>
    <t>001583.OF</t>
    <phoneticPr fontId="1" type="noConversion"/>
  </si>
  <si>
    <t>001606.OF</t>
    <phoneticPr fontId="1" type="noConversion"/>
  </si>
  <si>
    <t>001626.OF</t>
    <phoneticPr fontId="1" type="noConversion"/>
  </si>
  <si>
    <t>001628.OF</t>
    <phoneticPr fontId="1" type="noConversion"/>
  </si>
  <si>
    <t>001638.OF</t>
    <phoneticPr fontId="1" type="noConversion"/>
  </si>
  <si>
    <t>001662.OF</t>
    <phoneticPr fontId="1" type="noConversion"/>
  </si>
  <si>
    <t>001663.OF</t>
    <phoneticPr fontId="1" type="noConversion"/>
  </si>
  <si>
    <t>001672.OF</t>
    <phoneticPr fontId="1" type="noConversion"/>
  </si>
  <si>
    <t>001692.OF</t>
    <phoneticPr fontId="1" type="noConversion"/>
  </si>
  <si>
    <t>001702.OF</t>
    <phoneticPr fontId="1" type="noConversion"/>
  </si>
  <si>
    <t>001712.OF</t>
    <phoneticPr fontId="1" type="noConversion"/>
  </si>
  <si>
    <t>001753.OF</t>
    <phoneticPr fontId="1" type="noConversion"/>
  </si>
  <si>
    <t>001754.OF</t>
    <phoneticPr fontId="1" type="noConversion"/>
  </si>
  <si>
    <t>001766.OF</t>
    <phoneticPr fontId="1" type="noConversion"/>
  </si>
  <si>
    <t>001810.OF</t>
    <phoneticPr fontId="1" type="noConversion"/>
  </si>
  <si>
    <t>001830.OF</t>
    <phoneticPr fontId="1" type="noConversion"/>
  </si>
  <si>
    <t>001881.OF</t>
    <phoneticPr fontId="1" type="noConversion"/>
  </si>
  <si>
    <t>001882.OF</t>
    <phoneticPr fontId="1" type="noConversion"/>
  </si>
  <si>
    <t>001883.OF</t>
    <phoneticPr fontId="1" type="noConversion"/>
  </si>
  <si>
    <t>001885.OF</t>
    <phoneticPr fontId="1" type="noConversion"/>
  </si>
  <si>
    <t>001886.OF</t>
    <phoneticPr fontId="1" type="noConversion"/>
  </si>
  <si>
    <t>001888.OF</t>
    <phoneticPr fontId="1" type="noConversion"/>
  </si>
  <si>
    <t>001890.OF</t>
    <phoneticPr fontId="1" type="noConversion"/>
  </si>
  <si>
    <t>002011.OF</t>
    <phoneticPr fontId="1" type="noConversion"/>
  </si>
  <si>
    <t>002094.OF</t>
    <phoneticPr fontId="1" type="noConversion"/>
  </si>
  <si>
    <t>005632.OF</t>
    <phoneticPr fontId="1" type="noConversion"/>
  </si>
  <si>
    <t>020001.OF</t>
    <phoneticPr fontId="1" type="noConversion"/>
  </si>
  <si>
    <t>020009.OF</t>
    <phoneticPr fontId="1" type="noConversion"/>
  </si>
  <si>
    <t>020010.OF</t>
    <phoneticPr fontId="1" type="noConversion"/>
  </si>
  <si>
    <t>020015.OF</t>
    <phoneticPr fontId="1" type="noConversion"/>
  </si>
  <si>
    <t>020023.OF</t>
    <phoneticPr fontId="1" type="noConversion"/>
  </si>
  <si>
    <t>020026.OF</t>
    <phoneticPr fontId="1" type="noConversion"/>
  </si>
  <si>
    <t>040005.OF</t>
    <phoneticPr fontId="1" type="noConversion"/>
  </si>
  <si>
    <t>040007.OF</t>
    <phoneticPr fontId="1" type="noConversion"/>
  </si>
  <si>
    <t>040008.OF</t>
    <phoneticPr fontId="1" type="noConversion"/>
  </si>
  <si>
    <t>040011.OF</t>
    <phoneticPr fontId="1" type="noConversion"/>
  </si>
  <si>
    <t>040016.OF</t>
    <phoneticPr fontId="1" type="noConversion"/>
  </si>
  <si>
    <t>040020.OF</t>
    <phoneticPr fontId="1" type="noConversion"/>
  </si>
  <si>
    <t>040025.OF</t>
    <phoneticPr fontId="1" type="noConversion"/>
  </si>
  <si>
    <t>040035.OF</t>
    <phoneticPr fontId="1" type="noConversion"/>
  </si>
  <si>
    <t>050004.OF</t>
    <phoneticPr fontId="1" type="noConversion"/>
  </si>
  <si>
    <t>050008.OF</t>
    <phoneticPr fontId="1" type="noConversion"/>
  </si>
  <si>
    <t>050009.OF</t>
    <phoneticPr fontId="1" type="noConversion"/>
  </si>
  <si>
    <t>050010.OF</t>
    <phoneticPr fontId="1" type="noConversion"/>
  </si>
  <si>
    <t>050014.OF</t>
    <phoneticPr fontId="1" type="noConversion"/>
  </si>
  <si>
    <t>050018.OF</t>
    <phoneticPr fontId="1" type="noConversion"/>
  </si>
  <si>
    <t>050026.OF</t>
    <phoneticPr fontId="1" type="noConversion"/>
  </si>
  <si>
    <t>070006.OF</t>
    <phoneticPr fontId="1" type="noConversion"/>
  </si>
  <si>
    <t>070010.OF</t>
    <phoneticPr fontId="1" type="noConversion"/>
  </si>
  <si>
    <t>070011.OF</t>
    <phoneticPr fontId="1" type="noConversion"/>
  </si>
  <si>
    <t>070013.OF</t>
    <phoneticPr fontId="1" type="noConversion"/>
  </si>
  <si>
    <t>070017.OF</t>
    <phoneticPr fontId="1" type="noConversion"/>
  </si>
  <si>
    <t>070019.OF</t>
    <phoneticPr fontId="1" type="noConversion"/>
  </si>
  <si>
    <t>070021.OF</t>
    <phoneticPr fontId="1" type="noConversion"/>
  </si>
  <si>
    <t>070022.OF</t>
    <phoneticPr fontId="1" type="noConversion"/>
  </si>
  <si>
    <t>070027.OF</t>
    <phoneticPr fontId="1" type="noConversion"/>
  </si>
  <si>
    <t>070032.OF</t>
    <phoneticPr fontId="1" type="noConversion"/>
  </si>
  <si>
    <t>070099.OF</t>
    <phoneticPr fontId="1" type="noConversion"/>
  </si>
  <si>
    <t>080007.OF</t>
    <phoneticPr fontId="1" type="noConversion"/>
  </si>
  <si>
    <t>080015.OF</t>
    <phoneticPr fontId="1" type="noConversion"/>
  </si>
  <si>
    <t>090003.OF</t>
    <phoneticPr fontId="1" type="noConversion"/>
  </si>
  <si>
    <t>090004.OF</t>
    <phoneticPr fontId="1" type="noConversion"/>
  </si>
  <si>
    <t>090007.OF</t>
    <phoneticPr fontId="1" type="noConversion"/>
  </si>
  <si>
    <t>090009.OF</t>
    <phoneticPr fontId="1" type="noConversion"/>
  </si>
  <si>
    <t>090015.OF</t>
    <phoneticPr fontId="1" type="noConversion"/>
  </si>
  <si>
    <t>090016.OF</t>
    <phoneticPr fontId="1" type="noConversion"/>
  </si>
  <si>
    <t>090018.OF</t>
    <phoneticPr fontId="1" type="noConversion"/>
  </si>
  <si>
    <t>090020.OF</t>
    <phoneticPr fontId="1" type="noConversion"/>
  </si>
  <si>
    <t>100020.OF</t>
    <phoneticPr fontId="1" type="noConversion"/>
  </si>
  <si>
    <t>100022.OF</t>
    <phoneticPr fontId="1" type="noConversion"/>
  </si>
  <si>
    <t>100026.OF</t>
    <phoneticPr fontId="1" type="noConversion"/>
  </si>
  <si>
    <t>100039.OF</t>
    <phoneticPr fontId="1" type="noConversion"/>
  </si>
  <si>
    <t>100056.OF</t>
    <phoneticPr fontId="1" type="noConversion"/>
  </si>
  <si>
    <t>100060.OF</t>
    <phoneticPr fontId="1" type="noConversion"/>
  </si>
  <si>
    <t>110002.OF</t>
    <phoneticPr fontId="1" type="noConversion"/>
  </si>
  <si>
    <t>110005.OF</t>
    <phoneticPr fontId="1" type="noConversion"/>
  </si>
  <si>
    <t>110009.OF</t>
    <phoneticPr fontId="1" type="noConversion"/>
  </si>
  <si>
    <t>110010.OF</t>
    <phoneticPr fontId="1" type="noConversion"/>
  </si>
  <si>
    <t>110011.OF</t>
    <phoneticPr fontId="1" type="noConversion"/>
  </si>
  <si>
    <t>110013.OF</t>
    <phoneticPr fontId="1" type="noConversion"/>
  </si>
  <si>
    <t>110015.OF</t>
    <phoneticPr fontId="1" type="noConversion"/>
  </si>
  <si>
    <t>110022.OF</t>
    <phoneticPr fontId="1" type="noConversion"/>
  </si>
  <si>
    <t>110023.OF</t>
    <phoneticPr fontId="1" type="noConversion"/>
  </si>
  <si>
    <t>110025.OF</t>
    <phoneticPr fontId="1" type="noConversion"/>
  </si>
  <si>
    <t>110029.OF</t>
    <phoneticPr fontId="1" type="noConversion"/>
  </si>
  <si>
    <t>112002.OF</t>
    <phoneticPr fontId="1" type="noConversion"/>
  </si>
  <si>
    <t>121003.OF</t>
    <phoneticPr fontId="1" type="noConversion"/>
  </si>
  <si>
    <t>121005.OF</t>
    <phoneticPr fontId="1" type="noConversion"/>
  </si>
  <si>
    <t>121006.OF</t>
    <phoneticPr fontId="1" type="noConversion"/>
  </si>
  <si>
    <t>121008.OF</t>
    <phoneticPr fontId="1" type="noConversion"/>
  </si>
  <si>
    <t>160105.OF</t>
    <phoneticPr fontId="1" type="noConversion"/>
  </si>
  <si>
    <t>160106.OF</t>
    <phoneticPr fontId="1" type="noConversion"/>
  </si>
  <si>
    <t>160127.OF</t>
    <phoneticPr fontId="1" type="noConversion"/>
  </si>
  <si>
    <t>160133.OF</t>
    <phoneticPr fontId="1" type="noConversion"/>
  </si>
  <si>
    <t>160211.OF</t>
    <phoneticPr fontId="1" type="noConversion"/>
  </si>
  <si>
    <t>160212.OF</t>
    <phoneticPr fontId="1" type="noConversion"/>
  </si>
  <si>
    <t>160215.OF</t>
    <phoneticPr fontId="1" type="noConversion"/>
  </si>
  <si>
    <t>160311.OF</t>
    <phoneticPr fontId="1" type="noConversion"/>
  </si>
  <si>
    <t>160314.OF</t>
    <phoneticPr fontId="1" type="noConversion"/>
  </si>
  <si>
    <t>160505.OF</t>
    <phoneticPr fontId="1" type="noConversion"/>
  </si>
  <si>
    <t>160512.OF</t>
    <phoneticPr fontId="1" type="noConversion"/>
  </si>
  <si>
    <t>160605.OF</t>
    <phoneticPr fontId="1" type="noConversion"/>
  </si>
  <si>
    <t>160607.OF</t>
    <phoneticPr fontId="1" type="noConversion"/>
  </si>
  <si>
    <t>160611.OF</t>
    <phoneticPr fontId="1" type="noConversion"/>
  </si>
  <si>
    <t>160613.OF</t>
    <phoneticPr fontId="1" type="noConversion"/>
  </si>
  <si>
    <t>160624.OF</t>
    <phoneticPr fontId="1" type="noConversion"/>
  </si>
  <si>
    <t>160627.OF</t>
    <phoneticPr fontId="1" type="noConversion"/>
  </si>
  <si>
    <t>160812.OF</t>
    <phoneticPr fontId="1" type="noConversion"/>
  </si>
  <si>
    <t>160813.OF</t>
    <phoneticPr fontId="1" type="noConversion"/>
  </si>
  <si>
    <t>160910.OF</t>
    <phoneticPr fontId="1" type="noConversion"/>
  </si>
  <si>
    <t>160916.OF</t>
    <phoneticPr fontId="1" type="noConversion"/>
  </si>
  <si>
    <t>160918.OF</t>
    <phoneticPr fontId="1" type="noConversion"/>
  </si>
  <si>
    <t>160919.OF</t>
    <phoneticPr fontId="1" type="noConversion"/>
  </si>
  <si>
    <t>161005.OF</t>
    <phoneticPr fontId="1" type="noConversion"/>
  </si>
  <si>
    <t>161219.OF</t>
    <phoneticPr fontId="1" type="noConversion"/>
  </si>
  <si>
    <t>161606.OF</t>
    <phoneticPr fontId="1" type="noConversion"/>
  </si>
  <si>
    <t>161609.OF</t>
    <phoneticPr fontId="1" type="noConversion"/>
  </si>
  <si>
    <t>161610.OF</t>
    <phoneticPr fontId="1" type="noConversion"/>
  </si>
  <si>
    <t>161611.OF</t>
    <phoneticPr fontId="1" type="noConversion"/>
  </si>
  <si>
    <t>161616.OF</t>
    <phoneticPr fontId="1" type="noConversion"/>
  </si>
  <si>
    <t>161706.OF</t>
    <phoneticPr fontId="1" type="noConversion"/>
  </si>
  <si>
    <t>161810.OF</t>
    <phoneticPr fontId="1" type="noConversion"/>
  </si>
  <si>
    <t>161818.OF</t>
    <phoneticPr fontId="1" type="noConversion"/>
  </si>
  <si>
    <t>161903.OF</t>
    <phoneticPr fontId="1" type="noConversion"/>
  </si>
  <si>
    <t>162006.OF</t>
    <phoneticPr fontId="1" type="noConversion"/>
  </si>
  <si>
    <t>162107.OF</t>
    <phoneticPr fontId="1" type="noConversion"/>
  </si>
  <si>
    <t>162204.OF</t>
    <phoneticPr fontId="1" type="noConversion"/>
  </si>
  <si>
    <t>162209.OF</t>
    <phoneticPr fontId="1" type="noConversion"/>
  </si>
  <si>
    <t>162214.OF</t>
    <phoneticPr fontId="1" type="noConversion"/>
  </si>
  <si>
    <t>162605.OF</t>
    <phoneticPr fontId="1" type="noConversion"/>
  </si>
  <si>
    <t>162607.OF</t>
    <phoneticPr fontId="1" type="noConversion"/>
  </si>
  <si>
    <t>162703.OF</t>
    <phoneticPr fontId="1" type="noConversion"/>
  </si>
  <si>
    <t>163001.OF</t>
    <phoneticPr fontId="1" type="noConversion"/>
  </si>
  <si>
    <t>163110.OF</t>
    <phoneticPr fontId="1" type="noConversion"/>
  </si>
  <si>
    <t>163302.OF</t>
    <phoneticPr fontId="1" type="noConversion"/>
  </si>
  <si>
    <t>163406.OF</t>
    <phoneticPr fontId="1" type="noConversion"/>
  </si>
  <si>
    <t>163409.OF</t>
    <phoneticPr fontId="1" type="noConversion"/>
  </si>
  <si>
    <t>163412.OF</t>
    <phoneticPr fontId="1" type="noConversion"/>
  </si>
  <si>
    <t>163503.OF</t>
    <phoneticPr fontId="1" type="noConversion"/>
  </si>
  <si>
    <t>163803.OF</t>
    <phoneticPr fontId="1" type="noConversion"/>
  </si>
  <si>
    <t>163805.OF</t>
    <phoneticPr fontId="1" type="noConversion"/>
  </si>
  <si>
    <t>163807.OF</t>
    <phoneticPr fontId="1" type="noConversion"/>
  </si>
  <si>
    <t>163809.OF</t>
    <phoneticPr fontId="1" type="noConversion"/>
  </si>
  <si>
    <t>163810.OF</t>
    <phoneticPr fontId="1" type="noConversion"/>
  </si>
  <si>
    <t>163818.OF</t>
    <phoneticPr fontId="1" type="noConversion"/>
  </si>
  <si>
    <t>163822.OF</t>
    <phoneticPr fontId="1" type="noConversion"/>
  </si>
  <si>
    <t>164403.OF</t>
    <phoneticPr fontId="1" type="noConversion"/>
  </si>
  <si>
    <t>165310.OF</t>
    <phoneticPr fontId="1" type="noConversion"/>
  </si>
  <si>
    <t>165313.OF</t>
    <phoneticPr fontId="1" type="noConversion"/>
  </si>
  <si>
    <t>165508.OF</t>
    <phoneticPr fontId="1" type="noConversion"/>
  </si>
  <si>
    <t>165512.OF</t>
    <phoneticPr fontId="1" type="noConversion"/>
  </si>
  <si>
    <t>165516.OF</t>
    <phoneticPr fontId="1" type="noConversion"/>
  </si>
  <si>
    <t>166001.OF</t>
    <phoneticPr fontId="1" type="noConversion"/>
  </si>
  <si>
    <t>166002.OF</t>
    <phoneticPr fontId="1" type="noConversion"/>
  </si>
  <si>
    <t>166005.OF</t>
    <phoneticPr fontId="1" type="noConversion"/>
  </si>
  <si>
    <t>166006.OF</t>
    <phoneticPr fontId="1" type="noConversion"/>
  </si>
  <si>
    <t>166009.OF</t>
    <phoneticPr fontId="1" type="noConversion"/>
  </si>
  <si>
    <t>166011.OF</t>
    <phoneticPr fontId="1" type="noConversion"/>
  </si>
  <si>
    <t>166301.OF</t>
    <phoneticPr fontId="1" type="noConversion"/>
  </si>
  <si>
    <t>169101.OF</t>
    <phoneticPr fontId="1" type="noConversion"/>
  </si>
  <si>
    <t>169102.OF</t>
    <phoneticPr fontId="1" type="noConversion"/>
  </si>
  <si>
    <t>180010.OF</t>
    <phoneticPr fontId="1" type="noConversion"/>
  </si>
  <si>
    <t>180012.OF</t>
    <phoneticPr fontId="1" type="noConversion"/>
  </si>
  <si>
    <t>180013.OF</t>
    <phoneticPr fontId="1" type="noConversion"/>
  </si>
  <si>
    <t>180031.OF</t>
    <phoneticPr fontId="1" type="noConversion"/>
  </si>
  <si>
    <t>200006.OF</t>
    <phoneticPr fontId="1" type="noConversion"/>
  </si>
  <si>
    <t>200008.OF</t>
    <phoneticPr fontId="1" type="noConversion"/>
  </si>
  <si>
    <t>200010.OF</t>
    <phoneticPr fontId="1" type="noConversion"/>
  </si>
  <si>
    <t>200011.OF</t>
    <phoneticPr fontId="1" type="noConversion"/>
  </si>
  <si>
    <t>200012.OF</t>
    <phoneticPr fontId="1" type="noConversion"/>
  </si>
  <si>
    <t>200015.OF</t>
    <phoneticPr fontId="1" type="noConversion"/>
  </si>
  <si>
    <t>202003.OF</t>
    <phoneticPr fontId="1" type="noConversion"/>
  </si>
  <si>
    <t>202005.OF</t>
    <phoneticPr fontId="1" type="noConversion"/>
  </si>
  <si>
    <t>202007.OF</t>
    <phoneticPr fontId="1" type="noConversion"/>
  </si>
  <si>
    <t>202009.OF</t>
    <phoneticPr fontId="1" type="noConversion"/>
  </si>
  <si>
    <t>202011.OF</t>
    <phoneticPr fontId="1" type="noConversion"/>
  </si>
  <si>
    <t>202019.OF</t>
    <phoneticPr fontId="1" type="noConversion"/>
  </si>
  <si>
    <t>202027.OF</t>
    <phoneticPr fontId="1" type="noConversion"/>
  </si>
  <si>
    <t>206002.OF</t>
    <phoneticPr fontId="1" type="noConversion"/>
  </si>
  <si>
    <t>206007.OF</t>
    <phoneticPr fontId="1" type="noConversion"/>
  </si>
  <si>
    <t>206009.OF</t>
    <phoneticPr fontId="1" type="noConversion"/>
  </si>
  <si>
    <t>206012.OF</t>
    <phoneticPr fontId="1" type="noConversion"/>
  </si>
  <si>
    <t>210003.OF</t>
    <phoneticPr fontId="1" type="noConversion"/>
  </si>
  <si>
    <t>210004.OF</t>
    <phoneticPr fontId="1" type="noConversion"/>
  </si>
  <si>
    <t>210005.OF</t>
    <phoneticPr fontId="1" type="noConversion"/>
  </si>
  <si>
    <t>210008.OF</t>
    <phoneticPr fontId="1" type="noConversion"/>
  </si>
  <si>
    <t>210009.OF</t>
    <phoneticPr fontId="1" type="noConversion"/>
  </si>
  <si>
    <t>213001.OF</t>
    <phoneticPr fontId="1" type="noConversion"/>
  </si>
  <si>
    <t>213002.OF</t>
    <phoneticPr fontId="1" type="noConversion"/>
  </si>
  <si>
    <t>213003.OF</t>
    <phoneticPr fontId="1" type="noConversion"/>
  </si>
  <si>
    <t>213008.OF</t>
    <phoneticPr fontId="1" type="noConversion"/>
  </si>
  <si>
    <t>217009.OF</t>
    <phoneticPr fontId="1" type="noConversion"/>
  </si>
  <si>
    <t>217010.OF</t>
    <phoneticPr fontId="1" type="noConversion"/>
  </si>
  <si>
    <t>217012.OF</t>
    <phoneticPr fontId="1" type="noConversion"/>
  </si>
  <si>
    <t>217013.OF</t>
    <phoneticPr fontId="1" type="noConversion"/>
  </si>
  <si>
    <t>229002.OF</t>
    <phoneticPr fontId="1" type="noConversion"/>
  </si>
  <si>
    <t>233001.OF</t>
    <phoneticPr fontId="1" type="noConversion"/>
  </si>
  <si>
    <t>233006.OF</t>
    <phoneticPr fontId="1" type="noConversion"/>
  </si>
  <si>
    <t>233007.OF</t>
    <phoneticPr fontId="1" type="noConversion"/>
  </si>
  <si>
    <t>233009.OF</t>
    <phoneticPr fontId="1" type="noConversion"/>
  </si>
  <si>
    <t>233011.OF</t>
    <phoneticPr fontId="1" type="noConversion"/>
  </si>
  <si>
    <t>233015.OF</t>
    <phoneticPr fontId="1" type="noConversion"/>
  </si>
  <si>
    <t>240004.OF</t>
    <phoneticPr fontId="1" type="noConversion"/>
  </si>
  <si>
    <t>240008.OF</t>
    <phoneticPr fontId="1" type="noConversion"/>
  </si>
  <si>
    <t>240009.OF</t>
    <phoneticPr fontId="1" type="noConversion"/>
  </si>
  <si>
    <t>240010.OF</t>
    <phoneticPr fontId="1" type="noConversion"/>
  </si>
  <si>
    <t>240011.OF</t>
    <phoneticPr fontId="1" type="noConversion"/>
  </si>
  <si>
    <t>240017.OF</t>
    <phoneticPr fontId="1" type="noConversion"/>
  </si>
  <si>
    <t>240020.OF</t>
    <phoneticPr fontId="1" type="noConversion"/>
  </si>
  <si>
    <t>240022.OF</t>
    <phoneticPr fontId="1" type="noConversion"/>
  </si>
  <si>
    <t>257020.OF</t>
    <phoneticPr fontId="1" type="noConversion"/>
  </si>
  <si>
    <t>257030.OF</t>
    <phoneticPr fontId="1" type="noConversion"/>
  </si>
  <si>
    <t>257040.OF</t>
    <phoneticPr fontId="1" type="noConversion"/>
  </si>
  <si>
    <t>257050.OF</t>
    <phoneticPr fontId="1" type="noConversion"/>
  </si>
  <si>
    <t>257070.OF</t>
    <phoneticPr fontId="1" type="noConversion"/>
  </si>
  <si>
    <t>260108.OF</t>
    <phoneticPr fontId="1" type="noConversion"/>
  </si>
  <si>
    <t>260110.OF</t>
    <phoneticPr fontId="1" type="noConversion"/>
  </si>
  <si>
    <t>260112.OF</t>
    <phoneticPr fontId="1" type="noConversion"/>
  </si>
  <si>
    <t>260116.OF</t>
    <phoneticPr fontId="1" type="noConversion"/>
  </si>
  <si>
    <t>260117.OF</t>
    <phoneticPr fontId="1" type="noConversion"/>
  </si>
  <si>
    <t>270005.OF</t>
    <phoneticPr fontId="1" type="noConversion"/>
  </si>
  <si>
    <t>270006.OF</t>
    <phoneticPr fontId="1" type="noConversion"/>
  </si>
  <si>
    <t>270008.OF</t>
    <phoneticPr fontId="1" type="noConversion"/>
  </si>
  <si>
    <t>270021.OF</t>
    <phoneticPr fontId="1" type="noConversion"/>
  </si>
  <si>
    <t>270025.OF</t>
    <phoneticPr fontId="1" type="noConversion"/>
  </si>
  <si>
    <t>270028.OF</t>
    <phoneticPr fontId="1" type="noConversion"/>
  </si>
  <si>
    <t>270041.OF</t>
    <phoneticPr fontId="1" type="noConversion"/>
  </si>
  <si>
    <t>270050.OF</t>
    <phoneticPr fontId="1" type="noConversion"/>
  </si>
  <si>
    <t>288002.OF</t>
    <phoneticPr fontId="1" type="noConversion"/>
  </si>
  <si>
    <t>290004.OF</t>
    <phoneticPr fontId="1" type="noConversion"/>
  </si>
  <si>
    <t>290005.OF</t>
    <phoneticPr fontId="1" type="noConversion"/>
  </si>
  <si>
    <t>290006.OF</t>
    <phoneticPr fontId="1" type="noConversion"/>
  </si>
  <si>
    <t>290008.OF</t>
    <phoneticPr fontId="1" type="noConversion"/>
  </si>
  <si>
    <t>290011.OF</t>
    <phoneticPr fontId="1" type="noConversion"/>
  </si>
  <si>
    <t>290014.OF</t>
    <phoneticPr fontId="1" type="noConversion"/>
  </si>
  <si>
    <t>310328.OF</t>
    <phoneticPr fontId="1" type="noConversion"/>
  </si>
  <si>
    <t>310358.OF</t>
    <phoneticPr fontId="1" type="noConversion"/>
  </si>
  <si>
    <t>310368.OF</t>
    <phoneticPr fontId="1" type="noConversion"/>
  </si>
  <si>
    <t>310388.OF</t>
    <phoneticPr fontId="1" type="noConversion"/>
  </si>
  <si>
    <t>320003.OF</t>
    <phoneticPr fontId="1" type="noConversion"/>
  </si>
  <si>
    <t>320005.OF</t>
    <phoneticPr fontId="1" type="noConversion"/>
  </si>
  <si>
    <t>320007.OF</t>
    <phoneticPr fontId="1" type="noConversion"/>
  </si>
  <si>
    <t>320011.OF</t>
    <phoneticPr fontId="1" type="noConversion"/>
  </si>
  <si>
    <t>320012.OF</t>
    <phoneticPr fontId="1" type="noConversion"/>
  </si>
  <si>
    <t>320016.OF</t>
    <phoneticPr fontId="1" type="noConversion"/>
  </si>
  <si>
    <t>320018.OF</t>
    <phoneticPr fontId="1" type="noConversion"/>
  </si>
  <si>
    <t>320022.OF</t>
    <phoneticPr fontId="1" type="noConversion"/>
  </si>
  <si>
    <t>340006.OF</t>
    <phoneticPr fontId="1" type="noConversion"/>
  </si>
  <si>
    <t>340007.OF</t>
    <phoneticPr fontId="1" type="noConversion"/>
  </si>
  <si>
    <t>350002.OF</t>
    <phoneticPr fontId="1" type="noConversion"/>
  </si>
  <si>
    <t>350008.OF</t>
    <phoneticPr fontId="1" type="noConversion"/>
  </si>
  <si>
    <t>360001.OF</t>
    <phoneticPr fontId="1" type="noConversion"/>
  </si>
  <si>
    <t>360005.OF</t>
    <phoneticPr fontId="1" type="noConversion"/>
  </si>
  <si>
    <t>360006.OF</t>
    <phoneticPr fontId="1" type="noConversion"/>
  </si>
  <si>
    <t>360007.OF</t>
    <phoneticPr fontId="1" type="noConversion"/>
  </si>
  <si>
    <t>360010.OF</t>
    <phoneticPr fontId="1" type="noConversion"/>
  </si>
  <si>
    <t>360012.OF</t>
    <phoneticPr fontId="1" type="noConversion"/>
  </si>
  <si>
    <t>360016.OF</t>
    <phoneticPr fontId="1" type="noConversion"/>
  </si>
  <si>
    <t>370024.OF</t>
    <phoneticPr fontId="1" type="noConversion"/>
  </si>
  <si>
    <t>370027.OF</t>
    <phoneticPr fontId="1" type="noConversion"/>
  </si>
  <si>
    <t>375010.OF</t>
    <phoneticPr fontId="1" type="noConversion"/>
  </si>
  <si>
    <t>376510.OF</t>
    <phoneticPr fontId="1" type="noConversion"/>
  </si>
  <si>
    <t>377010.OF</t>
    <phoneticPr fontId="1" type="noConversion"/>
  </si>
  <si>
    <t>377020.OF</t>
    <phoneticPr fontId="1" type="noConversion"/>
  </si>
  <si>
    <t>377150.OF</t>
    <phoneticPr fontId="1" type="noConversion"/>
  </si>
  <si>
    <t>377240.OF</t>
    <phoneticPr fontId="1" type="noConversion"/>
  </si>
  <si>
    <t>377530.OF</t>
    <phoneticPr fontId="1" type="noConversion"/>
  </si>
  <si>
    <t>378010.OF</t>
    <phoneticPr fontId="1" type="noConversion"/>
  </si>
  <si>
    <t>379010.OF</t>
    <phoneticPr fontId="1" type="noConversion"/>
  </si>
  <si>
    <t>398001.OF</t>
    <phoneticPr fontId="1" type="noConversion"/>
  </si>
  <si>
    <t>398011.OF</t>
    <phoneticPr fontId="1" type="noConversion"/>
  </si>
  <si>
    <t>398021.OF</t>
    <phoneticPr fontId="1" type="noConversion"/>
  </si>
  <si>
    <t>398041.OF</t>
    <phoneticPr fontId="1" type="noConversion"/>
  </si>
  <si>
    <t>398061.OF</t>
    <phoneticPr fontId="1" type="noConversion"/>
  </si>
  <si>
    <t>399011.OF</t>
    <phoneticPr fontId="1" type="noConversion"/>
  </si>
  <si>
    <t>400001.OF</t>
    <phoneticPr fontId="1" type="noConversion"/>
  </si>
  <si>
    <t>400003.OF</t>
    <phoneticPr fontId="1" type="noConversion"/>
  </si>
  <si>
    <t>400007.OF</t>
    <phoneticPr fontId="1" type="noConversion"/>
  </si>
  <si>
    <t>400011.OF</t>
    <phoneticPr fontId="1" type="noConversion"/>
  </si>
  <si>
    <t>400025.OF</t>
    <phoneticPr fontId="1" type="noConversion"/>
  </si>
  <si>
    <t>400032.OF</t>
    <phoneticPr fontId="1" type="noConversion"/>
  </si>
  <si>
    <t>410001.OF</t>
    <phoneticPr fontId="1" type="noConversion"/>
  </si>
  <si>
    <t>410003.OF</t>
    <phoneticPr fontId="1" type="noConversion"/>
  </si>
  <si>
    <t>410006.OF</t>
    <phoneticPr fontId="1" type="noConversion"/>
  </si>
  <si>
    <t>410009.OF</t>
    <phoneticPr fontId="1" type="noConversion"/>
  </si>
  <si>
    <t>420001.OF</t>
    <phoneticPr fontId="1" type="noConversion"/>
  </si>
  <si>
    <t>420003.OF</t>
    <phoneticPr fontId="1" type="noConversion"/>
  </si>
  <si>
    <t>420005.OF</t>
    <phoneticPr fontId="1" type="noConversion"/>
  </si>
  <si>
    <t>450002.OF</t>
    <phoneticPr fontId="1" type="noConversion"/>
  </si>
  <si>
    <t>450003.OF</t>
    <phoneticPr fontId="1" type="noConversion"/>
  </si>
  <si>
    <t>450004.OF</t>
    <phoneticPr fontId="1" type="noConversion"/>
  </si>
  <si>
    <t>450007.OF</t>
    <phoneticPr fontId="1" type="noConversion"/>
  </si>
  <si>
    <t>450009.OF</t>
    <phoneticPr fontId="1" type="noConversion"/>
  </si>
  <si>
    <t>450010.OF</t>
    <phoneticPr fontId="1" type="noConversion"/>
  </si>
  <si>
    <t>450011.OF</t>
    <phoneticPr fontId="1" type="noConversion"/>
  </si>
  <si>
    <t>460001.OF</t>
    <phoneticPr fontId="1" type="noConversion"/>
  </si>
  <si>
    <t>460002.OF</t>
    <phoneticPr fontId="1" type="noConversion"/>
  </si>
  <si>
    <t>460005.OF</t>
    <phoneticPr fontId="1" type="noConversion"/>
  </si>
  <si>
    <t>460007.OF</t>
    <phoneticPr fontId="1" type="noConversion"/>
  </si>
  <si>
    <t>460009.OF</t>
    <phoneticPr fontId="1" type="noConversion"/>
  </si>
  <si>
    <t>470006.OF</t>
    <phoneticPr fontId="1" type="noConversion"/>
  </si>
  <si>
    <t>470008.OF</t>
    <phoneticPr fontId="1" type="noConversion"/>
  </si>
  <si>
    <t>470009.OF</t>
    <phoneticPr fontId="1" type="noConversion"/>
  </si>
  <si>
    <t>470028.OF</t>
    <phoneticPr fontId="1" type="noConversion"/>
  </si>
  <si>
    <t>470098.OF</t>
    <phoneticPr fontId="1" type="noConversion"/>
  </si>
  <si>
    <t>481001.OF</t>
    <phoneticPr fontId="1" type="noConversion"/>
  </si>
  <si>
    <t>481004.OF</t>
    <phoneticPr fontId="1" type="noConversion"/>
  </si>
  <si>
    <t>481006.OF</t>
    <phoneticPr fontId="1" type="noConversion"/>
  </si>
  <si>
    <t>481008.OF</t>
    <phoneticPr fontId="1" type="noConversion"/>
  </si>
  <si>
    <t>481010.OF</t>
    <phoneticPr fontId="1" type="noConversion"/>
  </si>
  <si>
    <t>481013.OF</t>
    <phoneticPr fontId="1" type="noConversion"/>
  </si>
  <si>
    <t>481015.OF</t>
    <phoneticPr fontId="1" type="noConversion"/>
  </si>
  <si>
    <t>481017.OF</t>
    <phoneticPr fontId="1" type="noConversion"/>
  </si>
  <si>
    <t>519001.OF</t>
    <phoneticPr fontId="1" type="noConversion"/>
  </si>
  <si>
    <t>519002.OF</t>
    <phoneticPr fontId="1" type="noConversion"/>
  </si>
  <si>
    <t>519005.OF</t>
    <phoneticPr fontId="1" type="noConversion"/>
  </si>
  <si>
    <t>519008.OF</t>
    <phoneticPr fontId="1" type="noConversion"/>
  </si>
  <si>
    <t>519013.OF</t>
    <phoneticPr fontId="1" type="noConversion"/>
  </si>
  <si>
    <t>519017.OF</t>
    <phoneticPr fontId="1" type="noConversion"/>
  </si>
  <si>
    <t>519018.OF</t>
    <phoneticPr fontId="1" type="noConversion"/>
  </si>
  <si>
    <t>519019.OF</t>
    <phoneticPr fontId="1" type="noConversion"/>
  </si>
  <si>
    <t>519021.OF</t>
    <phoneticPr fontId="1" type="noConversion"/>
  </si>
  <si>
    <t>519025.OF</t>
    <phoneticPr fontId="1" type="noConversion"/>
  </si>
  <si>
    <t>519026.OF</t>
    <phoneticPr fontId="1" type="noConversion"/>
  </si>
  <si>
    <t>519029.OF</t>
    <phoneticPr fontId="1" type="noConversion"/>
  </si>
  <si>
    <t>519033.OF</t>
    <phoneticPr fontId="1" type="noConversion"/>
  </si>
  <si>
    <t>519035.OF</t>
    <phoneticPr fontId="1" type="noConversion"/>
  </si>
  <si>
    <t>519039.OF</t>
    <phoneticPr fontId="1" type="noConversion"/>
  </si>
  <si>
    <t>519056.OF</t>
    <phoneticPr fontId="1" type="noConversion"/>
  </si>
  <si>
    <t>519068.OF</t>
    <phoneticPr fontId="1" type="noConversion"/>
  </si>
  <si>
    <t>519069.OF</t>
    <phoneticPr fontId="1" type="noConversion"/>
  </si>
  <si>
    <t>519089.OF</t>
    <phoneticPr fontId="1" type="noConversion"/>
  </si>
  <si>
    <t>519091.OF</t>
    <phoneticPr fontId="1" type="noConversion"/>
  </si>
  <si>
    <t>519093.OF</t>
    <phoneticPr fontId="1" type="noConversion"/>
  </si>
  <si>
    <t>519095.OF</t>
    <phoneticPr fontId="1" type="noConversion"/>
  </si>
  <si>
    <t>519097.OF</t>
    <phoneticPr fontId="1" type="noConversion"/>
  </si>
  <si>
    <t>519099.OF</t>
    <phoneticPr fontId="1" type="noConversion"/>
  </si>
  <si>
    <t>519110.OF</t>
    <phoneticPr fontId="1" type="noConversion"/>
  </si>
  <si>
    <t>519113.OF</t>
    <phoneticPr fontId="1" type="noConversion"/>
  </si>
  <si>
    <t>519115.OF</t>
    <phoneticPr fontId="1" type="noConversion"/>
  </si>
  <si>
    <t>519120.OF</t>
    <phoneticPr fontId="1" type="noConversion"/>
  </si>
  <si>
    <t>519125.OF</t>
    <phoneticPr fontId="1" type="noConversion"/>
  </si>
  <si>
    <t>519126.OF</t>
    <phoneticPr fontId="1" type="noConversion"/>
  </si>
  <si>
    <t>519150.OF</t>
    <phoneticPr fontId="1" type="noConversion"/>
  </si>
  <si>
    <t>519156.OF</t>
    <phoneticPr fontId="1" type="noConversion"/>
  </si>
  <si>
    <t>519157.OF</t>
    <phoneticPr fontId="1" type="noConversion"/>
  </si>
  <si>
    <t>519158.OF</t>
    <phoneticPr fontId="1" type="noConversion"/>
  </si>
  <si>
    <t>519165.OF</t>
    <phoneticPr fontId="1" type="noConversion"/>
  </si>
  <si>
    <t>519170.OF</t>
    <phoneticPr fontId="1" type="noConversion"/>
  </si>
  <si>
    <t>519171.OF</t>
    <phoneticPr fontId="1" type="noConversion"/>
  </si>
  <si>
    <t>519181.OF</t>
    <phoneticPr fontId="1" type="noConversion"/>
  </si>
  <si>
    <t>519185.OF</t>
    <phoneticPr fontId="1" type="noConversion"/>
  </si>
  <si>
    <t>519606.OF</t>
    <phoneticPr fontId="1" type="noConversion"/>
  </si>
  <si>
    <t>519655.OF</t>
    <phoneticPr fontId="1" type="noConversion"/>
  </si>
  <si>
    <t>519656.OF</t>
    <phoneticPr fontId="1" type="noConversion"/>
  </si>
  <si>
    <t>519657.OF</t>
    <phoneticPr fontId="1" type="noConversion"/>
  </si>
  <si>
    <t>519664.OF</t>
    <phoneticPr fontId="1" type="noConversion"/>
  </si>
  <si>
    <t>519665.OF</t>
    <phoneticPr fontId="1" type="noConversion"/>
  </si>
  <si>
    <t>519668.OF</t>
    <phoneticPr fontId="1" type="noConversion"/>
  </si>
  <si>
    <t>519670.OF</t>
    <phoneticPr fontId="1" type="noConversion"/>
  </si>
  <si>
    <t>519672.OF</t>
    <phoneticPr fontId="1" type="noConversion"/>
  </si>
  <si>
    <t>519673.OF</t>
    <phoneticPr fontId="1" type="noConversion"/>
  </si>
  <si>
    <t>519674.OF</t>
    <phoneticPr fontId="1" type="noConversion"/>
  </si>
  <si>
    <t>519678.OF</t>
    <phoneticPr fontId="1" type="noConversion"/>
  </si>
  <si>
    <t>519679.OF</t>
    <phoneticPr fontId="1" type="noConversion"/>
  </si>
  <si>
    <t>519690.OF</t>
    <phoneticPr fontId="1" type="noConversion"/>
  </si>
  <si>
    <t>519692.OF</t>
    <phoneticPr fontId="1" type="noConversion"/>
  </si>
  <si>
    <t>519694.OF</t>
    <phoneticPr fontId="1" type="noConversion"/>
  </si>
  <si>
    <t>519698.OF</t>
    <phoneticPr fontId="1" type="noConversion"/>
  </si>
  <si>
    <t>519700.OF</t>
    <phoneticPr fontId="1" type="noConversion"/>
  </si>
  <si>
    <t>519702.OF</t>
    <phoneticPr fontId="1" type="noConversion"/>
  </si>
  <si>
    <t>519704.OF</t>
    <phoneticPr fontId="1" type="noConversion"/>
  </si>
  <si>
    <t>519712.OF</t>
    <phoneticPr fontId="1" type="noConversion"/>
  </si>
  <si>
    <t>519714.OF</t>
    <phoneticPr fontId="1" type="noConversion"/>
  </si>
  <si>
    <t>519727.OF</t>
    <phoneticPr fontId="1" type="noConversion"/>
  </si>
  <si>
    <t>519736.OF</t>
    <phoneticPr fontId="1" type="noConversion"/>
  </si>
  <si>
    <t>519756.OF</t>
    <phoneticPr fontId="1" type="noConversion"/>
  </si>
  <si>
    <t>519908.OF</t>
    <phoneticPr fontId="1" type="noConversion"/>
  </si>
  <si>
    <t>519909.OF</t>
    <phoneticPr fontId="1" type="noConversion"/>
  </si>
  <si>
    <t>519915.OF</t>
    <phoneticPr fontId="1" type="noConversion"/>
  </si>
  <si>
    <t>519918.OF</t>
    <phoneticPr fontId="1" type="noConversion"/>
  </si>
  <si>
    <t>519956.OF</t>
    <phoneticPr fontId="1" type="noConversion"/>
  </si>
  <si>
    <t>519957.OF</t>
    <phoneticPr fontId="1" type="noConversion"/>
  </si>
  <si>
    <t>519959.OF</t>
    <phoneticPr fontId="1" type="noConversion"/>
  </si>
  <si>
    <t>519965.OF</t>
    <phoneticPr fontId="1" type="noConversion"/>
  </si>
  <si>
    <t>519975.OF</t>
    <phoneticPr fontId="1" type="noConversion"/>
  </si>
  <si>
    <t>519979.OF</t>
    <phoneticPr fontId="1" type="noConversion"/>
  </si>
  <si>
    <t>519983.OF</t>
    <phoneticPr fontId="1" type="noConversion"/>
  </si>
  <si>
    <t>519987.OF</t>
    <phoneticPr fontId="1" type="noConversion"/>
  </si>
  <si>
    <t>519993.OF</t>
    <phoneticPr fontId="1" type="noConversion"/>
  </si>
  <si>
    <t>519994.OF</t>
    <phoneticPr fontId="1" type="noConversion"/>
  </si>
  <si>
    <t>530001.OF</t>
    <phoneticPr fontId="1" type="noConversion"/>
  </si>
  <si>
    <t>530003.OF</t>
    <phoneticPr fontId="1" type="noConversion"/>
  </si>
  <si>
    <t>530005.OF</t>
    <phoneticPr fontId="1" type="noConversion"/>
  </si>
  <si>
    <t>530006.OF</t>
    <phoneticPr fontId="1" type="noConversion"/>
  </si>
  <si>
    <t>530011.OF</t>
    <phoneticPr fontId="1" type="noConversion"/>
  </si>
  <si>
    <t>530016.OF</t>
    <phoneticPr fontId="1" type="noConversion"/>
  </si>
  <si>
    <t>530019.OF</t>
    <phoneticPr fontId="1" type="noConversion"/>
  </si>
  <si>
    <t>540002.OF</t>
    <phoneticPr fontId="1" type="noConversion"/>
  </si>
  <si>
    <t>540006.OF</t>
    <phoneticPr fontId="1" type="noConversion"/>
  </si>
  <si>
    <t>540007.OF</t>
    <phoneticPr fontId="1" type="noConversion"/>
  </si>
  <si>
    <t>540008.OF</t>
    <phoneticPr fontId="1" type="noConversion"/>
  </si>
  <si>
    <t>540009.OF</t>
    <phoneticPr fontId="1" type="noConversion"/>
  </si>
  <si>
    <t>540010.OF</t>
    <phoneticPr fontId="1" type="noConversion"/>
  </si>
  <si>
    <t>550002.OF</t>
    <phoneticPr fontId="1" type="noConversion"/>
  </si>
  <si>
    <t>550003.OF</t>
    <phoneticPr fontId="1" type="noConversion"/>
  </si>
  <si>
    <t>550008.OF</t>
    <phoneticPr fontId="1" type="noConversion"/>
  </si>
  <si>
    <t>550009.OF</t>
    <phoneticPr fontId="1" type="noConversion"/>
  </si>
  <si>
    <t>560003.OF</t>
    <phoneticPr fontId="1" type="noConversion"/>
  </si>
  <si>
    <t>560006.OF</t>
    <phoneticPr fontId="1" type="noConversion"/>
  </si>
  <si>
    <t>570001.OF</t>
    <phoneticPr fontId="1" type="noConversion"/>
  </si>
  <si>
    <t>570005.OF</t>
    <phoneticPr fontId="1" type="noConversion"/>
  </si>
  <si>
    <t>570006.OF</t>
    <phoneticPr fontId="1" type="noConversion"/>
  </si>
  <si>
    <t>570007.OF</t>
    <phoneticPr fontId="1" type="noConversion"/>
  </si>
  <si>
    <t>570008.OF</t>
    <phoneticPr fontId="1" type="noConversion"/>
  </si>
  <si>
    <t>580001.OF</t>
    <phoneticPr fontId="1" type="noConversion"/>
  </si>
  <si>
    <t>580002.OF</t>
    <phoneticPr fontId="1" type="noConversion"/>
  </si>
  <si>
    <t>580003.OF</t>
    <phoneticPr fontId="1" type="noConversion"/>
  </si>
  <si>
    <t>580006.OF</t>
    <phoneticPr fontId="1" type="noConversion"/>
  </si>
  <si>
    <t>580008.OF</t>
    <phoneticPr fontId="1" type="noConversion"/>
  </si>
  <si>
    <t>590001.OF</t>
    <phoneticPr fontId="1" type="noConversion"/>
  </si>
  <si>
    <t>590002.OF</t>
    <phoneticPr fontId="1" type="noConversion"/>
  </si>
  <si>
    <t>590005.OF</t>
    <phoneticPr fontId="1" type="noConversion"/>
  </si>
  <si>
    <t>590006.OF</t>
    <phoneticPr fontId="1" type="noConversion"/>
  </si>
  <si>
    <t>590008.OF</t>
    <phoneticPr fontId="1" type="noConversion"/>
  </si>
  <si>
    <t>610001.OF</t>
    <phoneticPr fontId="1" type="noConversion"/>
  </si>
  <si>
    <t>610004.OF</t>
    <phoneticPr fontId="1" type="noConversion"/>
  </si>
  <si>
    <t>610005.OF</t>
    <phoneticPr fontId="1" type="noConversion"/>
  </si>
  <si>
    <t>610006.OF</t>
    <phoneticPr fontId="1" type="noConversion"/>
  </si>
  <si>
    <t>610007.OF</t>
    <phoneticPr fontId="1" type="noConversion"/>
  </si>
  <si>
    <t>620004.OF</t>
    <phoneticPr fontId="1" type="noConversion"/>
  </si>
  <si>
    <t>620005.OF</t>
    <phoneticPr fontId="1" type="noConversion"/>
  </si>
  <si>
    <t>620006.OF</t>
    <phoneticPr fontId="1" type="noConversion"/>
  </si>
  <si>
    <t>620008.OF</t>
    <phoneticPr fontId="1" type="noConversion"/>
  </si>
  <si>
    <t>630001.OF</t>
    <phoneticPr fontId="1" type="noConversion"/>
  </si>
  <si>
    <t>630002.OF</t>
    <phoneticPr fontId="1" type="noConversion"/>
  </si>
  <si>
    <t>630006.OF</t>
    <phoneticPr fontId="1" type="noConversion"/>
  </si>
  <si>
    <t>630010.OF</t>
    <phoneticPr fontId="1" type="noConversion"/>
  </si>
  <si>
    <t>630011.OF</t>
    <phoneticPr fontId="1" type="noConversion"/>
  </si>
  <si>
    <t>630015.OF</t>
    <phoneticPr fontId="1" type="noConversion"/>
  </si>
  <si>
    <t>630016.OF</t>
    <phoneticPr fontId="1" type="noConversion"/>
  </si>
  <si>
    <t>660001.OF</t>
    <phoneticPr fontId="1" type="noConversion"/>
  </si>
  <si>
    <t>660004.OF</t>
    <phoneticPr fontId="1" type="noConversion"/>
  </si>
  <si>
    <t>660005.OF</t>
    <phoneticPr fontId="1" type="noConversion"/>
  </si>
  <si>
    <t>660006.OF</t>
    <phoneticPr fontId="1" type="noConversion"/>
  </si>
  <si>
    <t>660010.OF</t>
    <phoneticPr fontId="1" type="noConversion"/>
  </si>
  <si>
    <t>660012.OF</t>
    <phoneticPr fontId="1" type="noConversion"/>
  </si>
  <si>
    <t>660015.OF</t>
    <phoneticPr fontId="1" type="noConversion"/>
  </si>
  <si>
    <t>688888.OF</t>
    <phoneticPr fontId="1" type="noConversion"/>
  </si>
  <si>
    <t>690003.OF</t>
    <phoneticPr fontId="1" type="noConversion"/>
  </si>
  <si>
    <t>690004.OF</t>
    <phoneticPr fontId="1" type="noConversion"/>
  </si>
  <si>
    <t>690005.OF</t>
    <phoneticPr fontId="1" type="noConversion"/>
  </si>
  <si>
    <t>690007.OF</t>
    <phoneticPr fontId="1" type="noConversion"/>
  </si>
  <si>
    <t>690009.OF</t>
    <phoneticPr fontId="1" type="noConversion"/>
  </si>
  <si>
    <t>690011.OF</t>
    <phoneticPr fontId="1" type="noConversion"/>
  </si>
  <si>
    <t>700001.OF</t>
    <phoneticPr fontId="1" type="noConversion"/>
  </si>
  <si>
    <t>710001.OF</t>
    <phoneticPr fontId="1" type="noConversion"/>
  </si>
  <si>
    <t>710002.OF</t>
    <phoneticPr fontId="1" type="noConversion"/>
  </si>
  <si>
    <t>720001.OF</t>
    <phoneticPr fontId="1" type="noConversion"/>
  </si>
  <si>
    <t>730001.OF</t>
    <phoneticPr fontId="1" type="noConversion"/>
  </si>
  <si>
    <t>740001.OF</t>
    <phoneticPr fontId="1" type="noConversion"/>
  </si>
  <si>
    <t>960000.OF</t>
    <phoneticPr fontId="1" type="noConversion"/>
  </si>
  <si>
    <t>960001.OF</t>
    <phoneticPr fontId="1" type="noConversion"/>
  </si>
  <si>
    <t>960004.OF</t>
    <phoneticPr fontId="1" type="noConversion"/>
  </si>
  <si>
    <t>960006.OF</t>
    <phoneticPr fontId="1" type="noConversion"/>
  </si>
  <si>
    <t>960007.OF</t>
    <phoneticPr fontId="1" type="noConversion"/>
  </si>
  <si>
    <t>960008.OF</t>
    <phoneticPr fontId="1" type="noConversion"/>
  </si>
  <si>
    <t>960009.OF</t>
    <phoneticPr fontId="1" type="noConversion"/>
  </si>
  <si>
    <t>960010.OF</t>
    <phoneticPr fontId="1" type="noConversion"/>
  </si>
  <si>
    <t>960011.OF</t>
    <phoneticPr fontId="1" type="noConversion"/>
  </si>
  <si>
    <t>960013.OF</t>
    <phoneticPr fontId="1" type="noConversion"/>
  </si>
  <si>
    <t>960014.OF</t>
    <phoneticPr fontId="1" type="noConversion"/>
  </si>
  <si>
    <t>960015.OF</t>
    <phoneticPr fontId="1" type="noConversion"/>
  </si>
  <si>
    <t>960016.OF</t>
    <phoneticPr fontId="1" type="noConversion"/>
  </si>
  <si>
    <t>960017.OF</t>
    <phoneticPr fontId="1" type="noConversion"/>
  </si>
  <si>
    <t>960018.OF</t>
    <phoneticPr fontId="1" type="noConversion"/>
  </si>
  <si>
    <t>960019.OF</t>
    <phoneticPr fontId="1" type="noConversion"/>
  </si>
  <si>
    <t>960020.OF</t>
    <phoneticPr fontId="1" type="noConversion"/>
  </si>
  <si>
    <t>960023.OF</t>
    <phoneticPr fontId="1" type="noConversion"/>
  </si>
  <si>
    <t>960025.OF</t>
    <phoneticPr fontId="1" type="noConversion"/>
  </si>
  <si>
    <t>960030.OF</t>
    <phoneticPr fontId="1" type="noConversion"/>
  </si>
  <si>
    <t>960031.OF</t>
    <phoneticPr fontId="1" type="noConversion"/>
  </si>
  <si>
    <t>960041.OF</t>
    <phoneticPr fontId="1" type="noConversion"/>
  </si>
  <si>
    <t>财通可持续发展主题</t>
    <phoneticPr fontId="1" type="noConversion"/>
  </si>
  <si>
    <t>景顺长城品质投资</t>
    <phoneticPr fontId="1" type="noConversion"/>
  </si>
  <si>
    <t>华夏优势增长</t>
    <phoneticPr fontId="1" type="noConversion"/>
  </si>
  <si>
    <t>富国宏观策略</t>
    <phoneticPr fontId="1" type="noConversion"/>
  </si>
  <si>
    <t>华夏复兴</t>
    <phoneticPr fontId="1" type="noConversion"/>
  </si>
  <si>
    <t>农银汇理低估值高增长</t>
    <phoneticPr fontId="1" type="noConversion"/>
  </si>
  <si>
    <t>建信消费升级</t>
    <phoneticPr fontId="1" type="noConversion"/>
  </si>
  <si>
    <t>中银消费主题</t>
    <phoneticPr fontId="1" type="noConversion"/>
  </si>
  <si>
    <t>华夏盛世精选</t>
    <phoneticPr fontId="1" type="noConversion"/>
  </si>
  <si>
    <t>长盛电子信息主题</t>
    <phoneticPr fontId="1" type="noConversion"/>
  </si>
  <si>
    <t>上投摩根成长动力</t>
    <phoneticPr fontId="1" type="noConversion"/>
  </si>
  <si>
    <t>嘉实研究阿尔法</t>
    <phoneticPr fontId="1" type="noConversion"/>
  </si>
  <si>
    <t>汇添富消费行业</t>
    <phoneticPr fontId="1" type="noConversion"/>
  </si>
  <si>
    <t>广发轮动配置</t>
    <phoneticPr fontId="1" type="noConversion"/>
  </si>
  <si>
    <t>中银美丽中国</t>
    <phoneticPr fontId="1" type="noConversion"/>
  </si>
  <si>
    <t>华宝服务优选</t>
    <phoneticPr fontId="1" type="noConversion"/>
  </si>
  <si>
    <t>农银汇理行业领先</t>
    <phoneticPr fontId="1" type="noConversion"/>
  </si>
  <si>
    <t>民生加银策略精选</t>
    <phoneticPr fontId="1" type="noConversion"/>
  </si>
  <si>
    <t>广发聚优A</t>
    <phoneticPr fontId="1" type="noConversion"/>
  </si>
  <si>
    <t>华泰柏瑞量化A</t>
    <phoneticPr fontId="1" type="noConversion"/>
  </si>
  <si>
    <t>汇添富美丽30</t>
    <phoneticPr fontId="1" type="noConversion"/>
  </si>
  <si>
    <t>信诚新兴产业</t>
    <phoneticPr fontId="1" type="noConversion"/>
  </si>
  <si>
    <t>博时裕益灵活配置</t>
    <phoneticPr fontId="1" type="noConversion"/>
  </si>
  <si>
    <t>富国医疗保健行业</t>
    <phoneticPr fontId="1" type="noConversion"/>
  </si>
  <si>
    <t>工银瑞信金融地产</t>
    <phoneticPr fontId="1" type="noConversion"/>
  </si>
  <si>
    <t>工银瑞信信息产业</t>
    <phoneticPr fontId="1" type="noConversion"/>
  </si>
  <si>
    <t>华安生态优先</t>
    <phoneticPr fontId="1" type="noConversion"/>
  </si>
  <si>
    <t>建信创新中国</t>
    <phoneticPr fontId="1" type="noConversion"/>
  </si>
  <si>
    <t>大摩品质生活精选</t>
    <phoneticPr fontId="1" type="noConversion"/>
  </si>
  <si>
    <t>上投摩根转型动力</t>
    <phoneticPr fontId="1" type="noConversion"/>
  </si>
  <si>
    <t>农银汇理研究精选</t>
    <phoneticPr fontId="1" type="noConversion"/>
  </si>
  <si>
    <t>长城医疗保健</t>
    <phoneticPr fontId="1" type="noConversion"/>
  </si>
  <si>
    <t>易方达新兴成长</t>
    <phoneticPr fontId="1" type="noConversion"/>
  </si>
  <si>
    <t>鹏华环保产业</t>
    <phoneticPr fontId="1" type="noConversion"/>
  </si>
  <si>
    <t>景顺长城优质成长</t>
    <phoneticPr fontId="1" type="noConversion"/>
  </si>
  <si>
    <t>景顺长城成长之星</t>
    <phoneticPr fontId="1" type="noConversion"/>
  </si>
  <si>
    <t>中银优秀企业</t>
    <phoneticPr fontId="1" type="noConversion"/>
  </si>
  <si>
    <t>安信鑫发优选</t>
    <phoneticPr fontId="1" type="noConversion"/>
  </si>
  <si>
    <t>上投摩根核心成长</t>
    <phoneticPr fontId="1" type="noConversion"/>
  </si>
  <si>
    <t>英大领先回报</t>
    <phoneticPr fontId="1" type="noConversion"/>
  </si>
  <si>
    <t>农银汇理主题轮动</t>
    <phoneticPr fontId="1" type="noConversion"/>
  </si>
  <si>
    <t>富国城镇发展</t>
    <phoneticPr fontId="1" type="noConversion"/>
  </si>
  <si>
    <t>广发主题领先</t>
    <phoneticPr fontId="1" type="noConversion"/>
  </si>
  <si>
    <t>东方红新动力</t>
    <phoneticPr fontId="1" type="noConversion"/>
  </si>
  <si>
    <t>富国高端制造行业</t>
    <phoneticPr fontId="1" type="noConversion"/>
  </si>
  <si>
    <t>上银新兴价值成长</t>
    <phoneticPr fontId="1" type="noConversion"/>
  </si>
  <si>
    <t>华润元大信息传媒科技</t>
    <phoneticPr fontId="1" type="noConversion"/>
  </si>
  <si>
    <t>国投瑞银医疗保健行业</t>
    <phoneticPr fontId="1" type="noConversion"/>
  </si>
  <si>
    <t>上投摩根民生需求</t>
    <phoneticPr fontId="1" type="noConversion"/>
  </si>
  <si>
    <t>南方新优享</t>
    <phoneticPr fontId="1" type="noConversion"/>
  </si>
  <si>
    <t>广发竞争优势</t>
    <phoneticPr fontId="1" type="noConversion"/>
  </si>
  <si>
    <t>景顺长城优势企业</t>
    <phoneticPr fontId="1" type="noConversion"/>
  </si>
  <si>
    <t>长盛高端装备制造</t>
    <phoneticPr fontId="1" type="noConversion"/>
  </si>
  <si>
    <t>长盛航天海工装备</t>
    <phoneticPr fontId="1" type="noConversion"/>
  </si>
  <si>
    <t>华商创新成长</t>
    <phoneticPr fontId="1" type="noConversion"/>
  </si>
  <si>
    <t>中邮核心竞争力</t>
    <phoneticPr fontId="1" type="noConversion"/>
  </si>
  <si>
    <t>建信健康民生</t>
    <phoneticPr fontId="1" type="noConversion"/>
  </si>
  <si>
    <t>华安大国新经济</t>
    <phoneticPr fontId="1" type="noConversion"/>
  </si>
  <si>
    <t>广发新动力</t>
    <phoneticPr fontId="1" type="noConversion"/>
  </si>
  <si>
    <t>信诚幸福消费</t>
    <phoneticPr fontId="1" type="noConversion"/>
  </si>
  <si>
    <t>南方中国梦</t>
    <phoneticPr fontId="1" type="noConversion"/>
  </si>
  <si>
    <t>华泰柏瑞创新升级</t>
    <phoneticPr fontId="1" type="noConversion"/>
  </si>
  <si>
    <t>宝盈新价值</t>
    <phoneticPr fontId="1" type="noConversion"/>
  </si>
  <si>
    <t>安信价值精选</t>
    <phoneticPr fontId="1" type="noConversion"/>
  </si>
  <si>
    <t>景顺长城中小板创业板</t>
    <phoneticPr fontId="1" type="noConversion"/>
  </si>
  <si>
    <t>大成灵活配置</t>
    <phoneticPr fontId="1" type="noConversion"/>
  </si>
  <si>
    <t>光大银发商机主题</t>
    <phoneticPr fontId="1" type="noConversion"/>
  </si>
  <si>
    <t>中银健康生活</t>
    <phoneticPr fontId="1" type="noConversion"/>
  </si>
  <si>
    <t>建信改革红利</t>
    <phoneticPr fontId="1" type="noConversion"/>
  </si>
  <si>
    <t>大摩进取优选</t>
    <phoneticPr fontId="1" type="noConversion"/>
  </si>
  <si>
    <t>长盛生态环境主题</t>
    <phoneticPr fontId="1" type="noConversion"/>
  </si>
  <si>
    <t>华宝创新优选</t>
    <phoneticPr fontId="1" type="noConversion"/>
  </si>
  <si>
    <t>易方达创新驱动</t>
    <phoneticPr fontId="1" type="noConversion"/>
  </si>
  <si>
    <t>华宝生态中国</t>
    <phoneticPr fontId="1" type="noConversion"/>
  </si>
  <si>
    <t>东方红产业升级</t>
    <phoneticPr fontId="1" type="noConversion"/>
  </si>
  <si>
    <t>大成高新技术产业</t>
    <phoneticPr fontId="1" type="noConversion"/>
  </si>
  <si>
    <t>富国天盛</t>
    <phoneticPr fontId="1" type="noConversion"/>
  </si>
  <si>
    <t>华润元大医疗保健量化</t>
    <phoneticPr fontId="1" type="noConversion"/>
  </si>
  <si>
    <t>博时裕隆</t>
    <phoneticPr fontId="1" type="noConversion"/>
  </si>
  <si>
    <t>华商新锐产业</t>
    <phoneticPr fontId="1" type="noConversion"/>
  </si>
  <si>
    <t>国投瑞银美丽中国</t>
    <phoneticPr fontId="1" type="noConversion"/>
  </si>
  <si>
    <t>长盛养老健康产业</t>
    <phoneticPr fontId="1" type="noConversion"/>
  </si>
  <si>
    <t>景顺长城研究精选</t>
    <phoneticPr fontId="1" type="noConversion"/>
  </si>
  <si>
    <t>前海开源大海洋</t>
    <phoneticPr fontId="1" type="noConversion"/>
  </si>
  <si>
    <t>汇添富环保行业</t>
    <phoneticPr fontId="1" type="noConversion"/>
  </si>
  <si>
    <t>汇添富移动互联</t>
    <phoneticPr fontId="1" type="noConversion"/>
  </si>
  <si>
    <t>宝盈科技30</t>
    <phoneticPr fontId="1" type="noConversion"/>
  </si>
  <si>
    <t>嘉实医疗保健</t>
    <phoneticPr fontId="1" type="noConversion"/>
  </si>
  <si>
    <t>融通转型三动力</t>
    <phoneticPr fontId="1" type="noConversion"/>
  </si>
  <si>
    <t>融通健康产业</t>
    <phoneticPr fontId="1" type="noConversion"/>
  </si>
  <si>
    <t>建信中小盘</t>
    <phoneticPr fontId="1" type="noConversion"/>
  </si>
  <si>
    <t>招商行业精选</t>
    <phoneticPr fontId="1" type="noConversion"/>
  </si>
  <si>
    <t>嘉实新兴产业</t>
    <phoneticPr fontId="1" type="noConversion"/>
  </si>
  <si>
    <t>建信潜力新蓝筹</t>
    <phoneticPr fontId="1" type="noConversion"/>
  </si>
  <si>
    <t>华富智慧城市</t>
    <phoneticPr fontId="1" type="noConversion"/>
  </si>
  <si>
    <t>国富健康优质生活</t>
    <phoneticPr fontId="1" type="noConversion"/>
  </si>
  <si>
    <t>鹏华先进制造</t>
    <phoneticPr fontId="1" type="noConversion"/>
  </si>
  <si>
    <t>鹏华医疗保健</t>
    <phoneticPr fontId="1" type="noConversion"/>
  </si>
  <si>
    <t>前海开源中国成长</t>
    <phoneticPr fontId="1" type="noConversion"/>
  </si>
  <si>
    <t>工银瑞信高端制造行业</t>
    <phoneticPr fontId="1" type="noConversion"/>
  </si>
  <si>
    <t>宝盈睿丰创新AB</t>
    <phoneticPr fontId="1" type="noConversion"/>
  </si>
  <si>
    <t>宝盈睿丰创新C</t>
    <phoneticPr fontId="1" type="noConversion"/>
  </si>
  <si>
    <t>华商未来主题</t>
    <phoneticPr fontId="1" type="noConversion"/>
  </si>
  <si>
    <t>工银瑞信研究精选</t>
    <phoneticPr fontId="1" type="noConversion"/>
  </si>
  <si>
    <t>中银新经济</t>
    <phoneticPr fontId="1" type="noConversion"/>
  </si>
  <si>
    <t>银华高端制造业</t>
    <phoneticPr fontId="1" type="noConversion"/>
  </si>
  <si>
    <t>泰达宏利转型机遇</t>
    <phoneticPr fontId="1" type="noConversion"/>
  </si>
  <si>
    <t>工银瑞信医疗保健行业</t>
    <phoneticPr fontId="1" type="noConversion"/>
  </si>
  <si>
    <t>鹏华养老产业</t>
    <phoneticPr fontId="1" type="noConversion"/>
  </si>
  <si>
    <t>华宝高端制造</t>
    <phoneticPr fontId="1" type="noConversion"/>
  </si>
  <si>
    <t>华宝品质生活</t>
    <phoneticPr fontId="1" type="noConversion"/>
  </si>
  <si>
    <t>嘉实新收益</t>
    <phoneticPr fontId="1" type="noConversion"/>
  </si>
  <si>
    <t>华泰柏瑞量化优选</t>
    <phoneticPr fontId="1" type="noConversion"/>
  </si>
  <si>
    <t>中海医药健康产业A</t>
    <phoneticPr fontId="1" type="noConversion"/>
  </si>
  <si>
    <t>中海医药健康产业C</t>
    <phoneticPr fontId="1" type="noConversion"/>
  </si>
  <si>
    <t>富国研究精选</t>
    <phoneticPr fontId="1" type="noConversion"/>
  </si>
  <si>
    <t>民生加银优选</t>
    <phoneticPr fontId="1" type="noConversion"/>
  </si>
  <si>
    <t>工银瑞信创新动力</t>
    <phoneticPr fontId="1" type="noConversion"/>
  </si>
  <si>
    <t>农银汇理医疗保健主题</t>
    <phoneticPr fontId="1" type="noConversion"/>
  </si>
  <si>
    <t>前海开源股息率100强</t>
    <phoneticPr fontId="1" type="noConversion"/>
  </si>
  <si>
    <t>宝盈先进制造</t>
    <phoneticPr fontId="1" type="noConversion"/>
  </si>
  <si>
    <t>汇添富外延增长主题</t>
    <phoneticPr fontId="1" type="noConversion"/>
  </si>
  <si>
    <t>浙商汇金转型成长</t>
    <phoneticPr fontId="1" type="noConversion"/>
  </si>
  <si>
    <t>博时产业新动力A</t>
    <phoneticPr fontId="1" type="noConversion"/>
  </si>
  <si>
    <t>中银研究精选</t>
    <phoneticPr fontId="1" type="noConversion"/>
  </si>
  <si>
    <t>富国中小盘精选</t>
    <phoneticPr fontId="1" type="noConversion"/>
  </si>
  <si>
    <t>华夏医疗健康A</t>
    <phoneticPr fontId="1" type="noConversion"/>
  </si>
  <si>
    <t>华夏医疗健康C</t>
    <phoneticPr fontId="1" type="noConversion"/>
  </si>
  <si>
    <t>南方产业活力</t>
    <phoneticPr fontId="1" type="noConversion"/>
  </si>
  <si>
    <t>招商医药健康产业</t>
    <phoneticPr fontId="1" type="noConversion"/>
  </si>
  <si>
    <t>兴业多策略</t>
    <phoneticPr fontId="1" type="noConversion"/>
  </si>
  <si>
    <t>汇丰晋信新动力</t>
    <phoneticPr fontId="1" type="noConversion"/>
  </si>
  <si>
    <t>中邮核心科技创新</t>
    <phoneticPr fontId="1" type="noConversion"/>
  </si>
  <si>
    <t>华泰柏瑞创新动力</t>
    <phoneticPr fontId="1" type="noConversion"/>
  </si>
  <si>
    <t>前海开源大安全核心</t>
    <phoneticPr fontId="1" type="noConversion"/>
  </si>
  <si>
    <t>东方红睿元三年定期</t>
    <phoneticPr fontId="1" type="noConversion"/>
  </si>
  <si>
    <t>诺安新经济</t>
    <phoneticPr fontId="1" type="noConversion"/>
  </si>
  <si>
    <t>安信消费医药主题</t>
    <phoneticPr fontId="1" type="noConversion"/>
  </si>
  <si>
    <t>长城环保主题</t>
    <phoneticPr fontId="1" type="noConversion"/>
  </si>
  <si>
    <t>景顺长城量化精选</t>
    <phoneticPr fontId="1" type="noConversion"/>
  </si>
  <si>
    <t>嘉实逆向策略</t>
    <phoneticPr fontId="1" type="noConversion"/>
  </si>
  <si>
    <t>工银瑞信战略转型主题</t>
    <phoneticPr fontId="1" type="noConversion"/>
  </si>
  <si>
    <t>华宝稳健回报</t>
    <phoneticPr fontId="1" type="noConversion"/>
  </si>
  <si>
    <t>建信睿盈A</t>
    <phoneticPr fontId="1" type="noConversion"/>
  </si>
  <si>
    <t>建信睿盈C</t>
    <phoneticPr fontId="1" type="noConversion"/>
  </si>
  <si>
    <t>中银新动力</t>
    <phoneticPr fontId="1" type="noConversion"/>
  </si>
  <si>
    <t>中欧明睿新起点</t>
    <phoneticPr fontId="1" type="noConversion"/>
  </si>
  <si>
    <t>新华稳健回报</t>
    <phoneticPr fontId="1" type="noConversion"/>
  </si>
  <si>
    <t>工银瑞信国企改革主题</t>
    <phoneticPr fontId="1" type="noConversion"/>
  </si>
  <si>
    <t>上投摩根安全战略</t>
    <phoneticPr fontId="1" type="noConversion"/>
  </si>
  <si>
    <t>泰达宏利改革动力A</t>
    <phoneticPr fontId="1" type="noConversion"/>
  </si>
  <si>
    <t>易方达新经济</t>
    <phoneticPr fontId="1" type="noConversion"/>
  </si>
  <si>
    <t>华安物联网主题</t>
    <phoneticPr fontId="1" type="noConversion"/>
  </si>
  <si>
    <t>天弘云端生活优选</t>
    <phoneticPr fontId="1" type="noConversion"/>
  </si>
  <si>
    <t>嘉实企业变革</t>
    <phoneticPr fontId="1" type="noConversion"/>
  </si>
  <si>
    <t>国投瑞银锐意改革</t>
    <phoneticPr fontId="1" type="noConversion"/>
  </si>
  <si>
    <t>嘉实先进制造</t>
    <phoneticPr fontId="1" type="noConversion"/>
  </si>
  <si>
    <t>新华策略精选</t>
    <phoneticPr fontId="1" type="noConversion"/>
  </si>
  <si>
    <t>华夏领先</t>
    <phoneticPr fontId="1" type="noConversion"/>
  </si>
  <si>
    <t>工银瑞信美丽城镇主题</t>
    <phoneticPr fontId="1" type="noConversion"/>
  </si>
  <si>
    <t>嘉实新消费</t>
    <phoneticPr fontId="1" type="noConversion"/>
  </si>
  <si>
    <t>光大国企改革主题</t>
    <phoneticPr fontId="1" type="noConversion"/>
  </si>
  <si>
    <t>富国新兴产业</t>
    <phoneticPr fontId="1" type="noConversion"/>
  </si>
  <si>
    <t>汇添富成长多因子量化策略</t>
    <phoneticPr fontId="1" type="noConversion"/>
  </si>
  <si>
    <t>南方创新经济</t>
    <phoneticPr fontId="1" type="noConversion"/>
  </si>
  <si>
    <t>工银瑞信新金融</t>
    <phoneticPr fontId="1" type="noConversion"/>
  </si>
  <si>
    <t>北信瑞丰健康生活主题</t>
    <phoneticPr fontId="1" type="noConversion"/>
  </si>
  <si>
    <t>华泰柏瑞消费成长</t>
    <phoneticPr fontId="1" type="noConversion"/>
  </si>
  <si>
    <t>建信信息产业</t>
    <phoneticPr fontId="1" type="noConversion"/>
  </si>
  <si>
    <t>华安媒体互联网</t>
    <phoneticPr fontId="1" type="noConversion"/>
  </si>
  <si>
    <t>华安智能装备主题</t>
    <phoneticPr fontId="1" type="noConversion"/>
  </si>
  <si>
    <t>华泰柏瑞量化驱动</t>
    <phoneticPr fontId="1" type="noConversion"/>
  </si>
  <si>
    <t>宝盈转型动力</t>
    <phoneticPr fontId="1" type="noConversion"/>
  </si>
  <si>
    <t>易方达改革红利</t>
    <phoneticPr fontId="1" type="noConversion"/>
  </si>
  <si>
    <t>华宝国策导向</t>
    <phoneticPr fontId="1" type="noConversion"/>
  </si>
  <si>
    <t>华泰柏瑞积极优选</t>
    <phoneticPr fontId="1" type="noConversion"/>
  </si>
  <si>
    <t>华安新丝路主题</t>
    <phoneticPr fontId="1" type="noConversion"/>
  </si>
  <si>
    <t>信达澳银转型创新</t>
    <phoneticPr fontId="1" type="noConversion"/>
  </si>
  <si>
    <t>华商健康生活</t>
    <phoneticPr fontId="1" type="noConversion"/>
  </si>
  <si>
    <t>东方红中国优势</t>
    <phoneticPr fontId="1" type="noConversion"/>
  </si>
  <si>
    <t>中欧精选A</t>
    <phoneticPr fontId="1" type="noConversion"/>
  </si>
  <si>
    <t>华宝事件驱动</t>
    <phoneticPr fontId="1" type="noConversion"/>
  </si>
  <si>
    <t>东方睿鑫热点挖掘A</t>
    <phoneticPr fontId="1" type="noConversion"/>
  </si>
  <si>
    <t>东方睿鑫热点挖掘C</t>
    <phoneticPr fontId="1" type="noConversion"/>
  </si>
  <si>
    <t>博时互联网主题</t>
    <phoneticPr fontId="1" type="noConversion"/>
  </si>
  <si>
    <t>上投摩根卓越制造</t>
    <phoneticPr fontId="1" type="noConversion"/>
  </si>
  <si>
    <t>中银宏观策略</t>
    <phoneticPr fontId="1" type="noConversion"/>
  </si>
  <si>
    <t>宝盈新兴产业</t>
    <phoneticPr fontId="1" type="noConversion"/>
  </si>
  <si>
    <t>益民品质升级</t>
    <phoneticPr fontId="1" type="noConversion"/>
  </si>
  <si>
    <t>华商量化进取</t>
    <phoneticPr fontId="1" type="noConversion"/>
  </si>
  <si>
    <t>大成互联网思维</t>
    <phoneticPr fontId="1" type="noConversion"/>
  </si>
  <si>
    <t>融通互联网传媒</t>
    <phoneticPr fontId="1" type="noConversion"/>
  </si>
  <si>
    <t>融通新区域新经济</t>
    <phoneticPr fontId="1" type="noConversion"/>
  </si>
  <si>
    <t>北信瑞丰平安中国</t>
    <phoneticPr fontId="1" type="noConversion"/>
  </si>
  <si>
    <t>工银瑞信新材料新能源行业</t>
    <phoneticPr fontId="1" type="noConversion"/>
  </si>
  <si>
    <t>前海开源优势蓝筹A</t>
    <phoneticPr fontId="1" type="noConversion"/>
  </si>
  <si>
    <t>银华中国梦30</t>
    <phoneticPr fontId="1" type="noConversion"/>
  </si>
  <si>
    <t>建信环保产业</t>
    <phoneticPr fontId="1" type="noConversion"/>
  </si>
  <si>
    <t>金鹰科技创新</t>
    <phoneticPr fontId="1" type="noConversion"/>
  </si>
  <si>
    <t>泰达宏利复兴伟业</t>
    <phoneticPr fontId="1" type="noConversion"/>
  </si>
  <si>
    <t>工银瑞信养老产业</t>
    <phoneticPr fontId="1" type="noConversion"/>
  </si>
  <si>
    <t>前海开源再融资主题精选</t>
    <phoneticPr fontId="1" type="noConversion"/>
  </si>
  <si>
    <t>德邦大健康</t>
    <phoneticPr fontId="1" type="noConversion"/>
  </si>
  <si>
    <t>南方改革机遇</t>
    <phoneticPr fontId="1" type="noConversion"/>
  </si>
  <si>
    <t>易方达新常态</t>
    <phoneticPr fontId="1" type="noConversion"/>
  </si>
  <si>
    <t>富国文体健康</t>
    <phoneticPr fontId="1" type="noConversion"/>
  </si>
  <si>
    <t>鹏华改革红利</t>
    <phoneticPr fontId="1" type="noConversion"/>
  </si>
  <si>
    <t>上投摩根整合驱动</t>
    <phoneticPr fontId="1" type="noConversion"/>
  </si>
  <si>
    <t>中金消费升级</t>
    <phoneticPr fontId="1" type="noConversion"/>
  </si>
  <si>
    <t>工银瑞信农业产业</t>
    <phoneticPr fontId="1" type="noConversion"/>
  </si>
  <si>
    <t>诺安低碳经济</t>
    <phoneticPr fontId="1" type="noConversion"/>
  </si>
  <si>
    <t>天弘互联网</t>
    <phoneticPr fontId="1" type="noConversion"/>
  </si>
  <si>
    <t>民生加银研究精选</t>
    <phoneticPr fontId="1" type="noConversion"/>
  </si>
  <si>
    <t>鹏华外延成长</t>
    <phoneticPr fontId="1" type="noConversion"/>
  </si>
  <si>
    <t>中邮趋势精选</t>
    <phoneticPr fontId="1" type="noConversion"/>
  </si>
  <si>
    <t>中邮信息产业</t>
    <phoneticPr fontId="1" type="noConversion"/>
  </si>
  <si>
    <t>鹏华医药科技</t>
    <phoneticPr fontId="1" type="noConversion"/>
  </si>
  <si>
    <t>博时丝路主题A</t>
    <phoneticPr fontId="1" type="noConversion"/>
  </si>
  <si>
    <t>长盛国企改革主题</t>
    <phoneticPr fontId="1" type="noConversion"/>
  </si>
  <si>
    <t>华泰柏瑞量化智慧A</t>
    <phoneticPr fontId="1" type="noConversion"/>
  </si>
  <si>
    <t>工银瑞信生态环境</t>
    <phoneticPr fontId="1" type="noConversion"/>
  </si>
  <si>
    <t>长城改革红利</t>
    <phoneticPr fontId="1" type="noConversion"/>
  </si>
  <si>
    <t>泓德优选成长</t>
    <phoneticPr fontId="1" type="noConversion"/>
  </si>
  <si>
    <t>泰达宏利蓝筹价值</t>
    <phoneticPr fontId="1" type="noConversion"/>
  </si>
  <si>
    <t>富国国家安全主题</t>
    <phoneticPr fontId="1" type="noConversion"/>
  </si>
  <si>
    <t>建信新经济</t>
    <phoneticPr fontId="1" type="noConversion"/>
  </si>
  <si>
    <t>博时国企改革主题</t>
    <phoneticPr fontId="1" type="noConversion"/>
  </si>
  <si>
    <t>大摩量化多策略</t>
    <phoneticPr fontId="1" type="noConversion"/>
  </si>
  <si>
    <t>新华战略新兴产业</t>
    <phoneticPr fontId="1" type="noConversion"/>
  </si>
  <si>
    <t>平安大华智慧中国</t>
    <phoneticPr fontId="1" type="noConversion"/>
  </si>
  <si>
    <t>大成睿景A</t>
    <phoneticPr fontId="1" type="noConversion"/>
  </si>
  <si>
    <t>大成睿景C</t>
    <phoneticPr fontId="1" type="noConversion"/>
  </si>
  <si>
    <t>九泰天富改革新动力</t>
    <phoneticPr fontId="1" type="noConversion"/>
  </si>
  <si>
    <t>中欧永裕A</t>
    <phoneticPr fontId="1" type="noConversion"/>
  </si>
  <si>
    <t>中欧永裕C</t>
    <phoneticPr fontId="1" type="noConversion"/>
  </si>
  <si>
    <t>上投摩根智慧互联</t>
    <phoneticPr fontId="1" type="noConversion"/>
  </si>
  <si>
    <t>农银汇理信息传媒</t>
    <phoneticPr fontId="1" type="noConversion"/>
  </si>
  <si>
    <t>富国改革动力</t>
    <phoneticPr fontId="1" type="noConversion"/>
  </si>
  <si>
    <t>大成正向回报</t>
    <phoneticPr fontId="1" type="noConversion"/>
  </si>
  <si>
    <t>金鹰产业整合</t>
    <phoneticPr fontId="1" type="noConversion"/>
  </si>
  <si>
    <t>富国沪港深价值精选</t>
    <phoneticPr fontId="1" type="noConversion"/>
  </si>
  <si>
    <t>易方达新丝路</t>
    <phoneticPr fontId="1" type="noConversion"/>
  </si>
  <si>
    <t>东方新思路A</t>
    <phoneticPr fontId="1" type="noConversion"/>
  </si>
  <si>
    <t>东方新思路C</t>
    <phoneticPr fontId="1" type="noConversion"/>
  </si>
  <si>
    <t>建信互联网+产业升级</t>
    <phoneticPr fontId="1" type="noConversion"/>
  </si>
  <si>
    <t>华泰柏瑞健康生活</t>
    <phoneticPr fontId="1" type="noConversion"/>
  </si>
  <si>
    <t>招商移动互联网</t>
    <phoneticPr fontId="1" type="noConversion"/>
  </si>
  <si>
    <t>工银瑞信互联网加</t>
    <phoneticPr fontId="1" type="noConversion"/>
  </si>
  <si>
    <t>信达澳银新能源产业</t>
    <phoneticPr fontId="1" type="noConversion"/>
  </si>
  <si>
    <t>嘉实事件驱动</t>
    <phoneticPr fontId="1" type="noConversion"/>
  </si>
  <si>
    <t>汇添富医疗服务</t>
    <phoneticPr fontId="1" type="noConversion"/>
  </si>
  <si>
    <t>南方量化成长</t>
    <phoneticPr fontId="1" type="noConversion"/>
  </si>
  <si>
    <t>华安国企改革</t>
    <phoneticPr fontId="1" type="noConversion"/>
  </si>
  <si>
    <t>华商双驱优选</t>
    <phoneticPr fontId="1" type="noConversion"/>
  </si>
  <si>
    <t>华泰柏瑞中国制造2025A</t>
    <phoneticPr fontId="1" type="noConversion"/>
  </si>
  <si>
    <t>光大一带一路</t>
    <phoneticPr fontId="1" type="noConversion"/>
  </si>
  <si>
    <t>广发改革先锋</t>
    <phoneticPr fontId="1" type="noConversion"/>
  </si>
  <si>
    <t>融通新能源</t>
    <phoneticPr fontId="1" type="noConversion"/>
  </si>
  <si>
    <t>建信大安全</t>
    <phoneticPr fontId="1" type="noConversion"/>
  </si>
  <si>
    <t>易方达国防军工</t>
    <phoneticPr fontId="1" type="noConversion"/>
  </si>
  <si>
    <t>中银智能制造</t>
    <phoneticPr fontId="1" type="noConversion"/>
  </si>
  <si>
    <t>财通成长优选</t>
    <phoneticPr fontId="1" type="noConversion"/>
  </si>
  <si>
    <t>上投摩根新兴服务</t>
    <phoneticPr fontId="1" type="noConversion"/>
  </si>
  <si>
    <t>宝盈优势产业</t>
    <phoneticPr fontId="1" type="noConversion"/>
  </si>
  <si>
    <t>汇添富国企创新增长</t>
    <phoneticPr fontId="1" type="noConversion"/>
  </si>
  <si>
    <t>工银瑞信聚焦30</t>
    <phoneticPr fontId="1" type="noConversion"/>
  </si>
  <si>
    <t>华宝万物互联</t>
    <phoneticPr fontId="1" type="noConversion"/>
  </si>
  <si>
    <t>上投摩根科技前沿</t>
    <phoneticPr fontId="1" type="noConversion"/>
  </si>
  <si>
    <t>浙商汇金转型驱动</t>
    <phoneticPr fontId="1" type="noConversion"/>
  </si>
  <si>
    <t>汇添富民营新动力</t>
    <phoneticPr fontId="1" type="noConversion"/>
  </si>
  <si>
    <t>国泰互联网+</t>
    <phoneticPr fontId="1" type="noConversion"/>
  </si>
  <si>
    <t>天弘量化驱动A</t>
    <phoneticPr fontId="1" type="noConversion"/>
  </si>
  <si>
    <t>天弘量化驱动C</t>
    <phoneticPr fontId="1" type="noConversion"/>
  </si>
  <si>
    <t>天弘医疗健康A</t>
    <phoneticPr fontId="1" type="noConversion"/>
  </si>
  <si>
    <t>天弘医疗健康C</t>
    <phoneticPr fontId="1" type="noConversion"/>
  </si>
  <si>
    <t>华富健康文娱</t>
    <phoneticPr fontId="1" type="noConversion"/>
  </si>
  <si>
    <t>东方红京东大数据</t>
    <phoneticPr fontId="1" type="noConversion"/>
  </si>
  <si>
    <t>嘉实低价策略</t>
    <phoneticPr fontId="1" type="noConversion"/>
  </si>
  <si>
    <t>安信新常态沪港深精选</t>
    <phoneticPr fontId="1" type="noConversion"/>
  </si>
  <si>
    <t>农银汇理工业4.0</t>
    <phoneticPr fontId="1" type="noConversion"/>
  </si>
  <si>
    <t>国泰央企改革</t>
    <phoneticPr fontId="1" type="noConversion"/>
  </si>
  <si>
    <t>招商体育文化休闲</t>
    <phoneticPr fontId="1" type="noConversion"/>
  </si>
  <si>
    <t>前海开源优势蓝筹C</t>
    <phoneticPr fontId="1" type="noConversion"/>
  </si>
  <si>
    <t>创金合信沪港深研究精选</t>
    <phoneticPr fontId="1" type="noConversion"/>
  </si>
  <si>
    <t>中银互联网+</t>
    <phoneticPr fontId="1" type="noConversion"/>
  </si>
  <si>
    <t>国寿安保智慧生活</t>
    <phoneticPr fontId="1" type="noConversion"/>
  </si>
  <si>
    <t>南方国策动力</t>
    <phoneticPr fontId="1" type="noConversion"/>
  </si>
  <si>
    <t>东方创新科技</t>
    <phoneticPr fontId="1" type="noConversion"/>
  </si>
  <si>
    <t>东方红优势精选</t>
    <phoneticPr fontId="1" type="noConversion"/>
  </si>
  <si>
    <t>红土创新新兴产业</t>
    <phoneticPr fontId="1" type="noConversion"/>
  </si>
  <si>
    <t>永赢量化灵活配置</t>
    <phoneticPr fontId="1" type="noConversion"/>
  </si>
  <si>
    <t>上投摩根医疗健康</t>
    <phoneticPr fontId="1" type="noConversion"/>
  </si>
  <si>
    <t>中欧潜力价值A</t>
    <phoneticPr fontId="1" type="noConversion"/>
  </si>
  <si>
    <t>融通跨界成长</t>
    <phoneticPr fontId="1" type="noConversion"/>
  </si>
  <si>
    <t>中欧新趋势E</t>
    <phoneticPr fontId="1" type="noConversion"/>
  </si>
  <si>
    <t>中欧价值发现E</t>
    <phoneticPr fontId="1" type="noConversion"/>
  </si>
  <si>
    <t>中欧新动力E</t>
    <phoneticPr fontId="1" type="noConversion"/>
  </si>
  <si>
    <t>中欧新蓝筹E</t>
    <phoneticPr fontId="1" type="noConversion"/>
  </si>
  <si>
    <t>中欧行业成长E</t>
    <phoneticPr fontId="1" type="noConversion"/>
  </si>
  <si>
    <t>中欧盛世成长E</t>
    <phoneticPr fontId="1" type="noConversion"/>
  </si>
  <si>
    <t>中欧精选E</t>
    <phoneticPr fontId="1" type="noConversion"/>
  </si>
  <si>
    <t>华夏红利</t>
    <phoneticPr fontId="1" type="noConversion"/>
  </si>
  <si>
    <t>华泰柏瑞中国制造2025C</t>
    <phoneticPr fontId="1" type="noConversion"/>
  </si>
  <si>
    <t>鹏华量化先锋</t>
    <phoneticPr fontId="1" type="noConversion"/>
  </si>
  <si>
    <t>国泰金鹰增长</t>
    <phoneticPr fontId="1" type="noConversion"/>
  </si>
  <si>
    <t>国泰金鹏蓝筹价值</t>
    <phoneticPr fontId="1" type="noConversion"/>
  </si>
  <si>
    <t>国泰金牛创新成长</t>
    <phoneticPr fontId="1" type="noConversion"/>
  </si>
  <si>
    <t>国泰区位优势</t>
    <phoneticPr fontId="1" type="noConversion"/>
  </si>
  <si>
    <t>国泰事件驱动</t>
    <phoneticPr fontId="1" type="noConversion"/>
  </si>
  <si>
    <t>国泰成长优选</t>
    <phoneticPr fontId="1" type="noConversion"/>
  </si>
  <si>
    <t>华安宏利</t>
    <phoneticPr fontId="1" type="noConversion"/>
  </si>
  <si>
    <t>华安中小盘成长</t>
    <phoneticPr fontId="1" type="noConversion"/>
  </si>
  <si>
    <t>华安策略优选</t>
    <phoneticPr fontId="1" type="noConversion"/>
  </si>
  <si>
    <t>华安核心优选</t>
    <phoneticPr fontId="1" type="noConversion"/>
  </si>
  <si>
    <t>华安行业轮动</t>
    <phoneticPr fontId="1" type="noConversion"/>
  </si>
  <si>
    <t>华安升级主题</t>
    <phoneticPr fontId="1" type="noConversion"/>
  </si>
  <si>
    <t>华安科技动力</t>
    <phoneticPr fontId="1" type="noConversion"/>
  </si>
  <si>
    <t>华安逆向策略</t>
    <phoneticPr fontId="1" type="noConversion"/>
  </si>
  <si>
    <t>博时精选A</t>
    <phoneticPr fontId="1" type="noConversion"/>
  </si>
  <si>
    <t>博时第三产业成长</t>
    <phoneticPr fontId="1" type="noConversion"/>
  </si>
  <si>
    <t>博时新兴成长</t>
    <phoneticPr fontId="1" type="noConversion"/>
  </si>
  <si>
    <t>博时特许价值A</t>
    <phoneticPr fontId="1" type="noConversion"/>
  </si>
  <si>
    <t>博时创业成长A</t>
    <phoneticPr fontId="1" type="noConversion"/>
  </si>
  <si>
    <t>博时行业轮动</t>
    <phoneticPr fontId="1" type="noConversion"/>
  </si>
  <si>
    <t>博时医疗保健行业A</t>
    <phoneticPr fontId="1" type="noConversion"/>
  </si>
  <si>
    <t>嘉实服务增值行业</t>
    <phoneticPr fontId="1" type="noConversion"/>
  </si>
  <si>
    <t>嘉实主题精选</t>
    <phoneticPr fontId="1" type="noConversion"/>
  </si>
  <si>
    <t>嘉实策略增长</t>
    <phoneticPr fontId="1" type="noConversion"/>
  </si>
  <si>
    <t>嘉实研究精选A</t>
    <phoneticPr fontId="1" type="noConversion"/>
  </si>
  <si>
    <t>嘉实量化阿尔法</t>
    <phoneticPr fontId="1" type="noConversion"/>
  </si>
  <si>
    <t>嘉实价值优势</t>
    <phoneticPr fontId="1" type="noConversion"/>
  </si>
  <si>
    <t>嘉实主题新动力</t>
    <phoneticPr fontId="1" type="noConversion"/>
  </si>
  <si>
    <t>嘉实领先成长</t>
    <phoneticPr fontId="1" type="noConversion"/>
  </si>
  <si>
    <t>嘉实周期优选</t>
    <phoneticPr fontId="1" type="noConversion"/>
  </si>
  <si>
    <t>嘉实优化红利</t>
    <phoneticPr fontId="1" type="noConversion"/>
  </si>
  <si>
    <t>嘉实优质企业</t>
    <phoneticPr fontId="1" type="noConversion"/>
  </si>
  <si>
    <t>长盛同鑫行业配置</t>
    <phoneticPr fontId="1" type="noConversion"/>
  </si>
  <si>
    <t>长盛中小盘精选</t>
    <phoneticPr fontId="1" type="noConversion"/>
  </si>
  <si>
    <t>大成蓝筹稳健</t>
    <phoneticPr fontId="1" type="noConversion"/>
  </si>
  <si>
    <t>大成精选增值</t>
    <phoneticPr fontId="1" type="noConversion"/>
  </si>
  <si>
    <t>大成策略回报</t>
    <phoneticPr fontId="1" type="noConversion"/>
  </si>
  <si>
    <t>大成行业轮动</t>
    <phoneticPr fontId="1" type="noConversion"/>
  </si>
  <si>
    <t>大成内需增长A</t>
    <phoneticPr fontId="1" type="noConversion"/>
  </si>
  <si>
    <t>大成消费主题</t>
    <phoneticPr fontId="1" type="noConversion"/>
  </si>
  <si>
    <t>大成新锐产业</t>
    <phoneticPr fontId="1" type="noConversion"/>
  </si>
  <si>
    <t>大成健康产业</t>
    <phoneticPr fontId="1" type="noConversion"/>
  </si>
  <si>
    <t>富国天益价值</t>
    <phoneticPr fontId="1" type="noConversion"/>
  </si>
  <si>
    <t>富国天瑞强势精选</t>
    <phoneticPr fontId="1" type="noConversion"/>
  </si>
  <si>
    <t>富国天合稳健优选</t>
    <phoneticPr fontId="1" type="noConversion"/>
  </si>
  <si>
    <t>富国通胀通缩主题</t>
    <phoneticPr fontId="1" type="noConversion"/>
  </si>
  <si>
    <t>富国低碳环保</t>
    <phoneticPr fontId="1" type="noConversion"/>
  </si>
  <si>
    <t>富国高新技术产业</t>
    <phoneticPr fontId="1" type="noConversion"/>
  </si>
  <si>
    <t>易方达策略成长</t>
    <phoneticPr fontId="1" type="noConversion"/>
  </si>
  <si>
    <t>易方达积极成长</t>
    <phoneticPr fontId="1" type="noConversion"/>
  </si>
  <si>
    <t>易方达价值精选</t>
    <phoneticPr fontId="1" type="noConversion"/>
  </si>
  <si>
    <t>易方达价值成长</t>
    <phoneticPr fontId="1" type="noConversion"/>
  </si>
  <si>
    <t>易方达中小盘</t>
    <phoneticPr fontId="1" type="noConversion"/>
  </si>
  <si>
    <t>易方达科翔</t>
    <phoneticPr fontId="1" type="noConversion"/>
  </si>
  <si>
    <t>易方达行业领先</t>
    <phoneticPr fontId="1" type="noConversion"/>
  </si>
  <si>
    <t>易方达消费行业</t>
    <phoneticPr fontId="1" type="noConversion"/>
  </si>
  <si>
    <t>易方达医疗保健</t>
    <phoneticPr fontId="1" type="noConversion"/>
  </si>
  <si>
    <t>易方达资源行业</t>
    <phoneticPr fontId="1" type="noConversion"/>
  </si>
  <si>
    <t>易方达科讯</t>
    <phoneticPr fontId="1" type="noConversion"/>
  </si>
  <si>
    <t>易方达策略2号</t>
    <phoneticPr fontId="1" type="noConversion"/>
  </si>
  <si>
    <t>国投瑞银核心企业</t>
    <phoneticPr fontId="1" type="noConversion"/>
  </si>
  <si>
    <t>国投瑞银创新动力</t>
    <phoneticPr fontId="1" type="noConversion"/>
  </si>
  <si>
    <t>国投瑞银稳健增长</t>
    <phoneticPr fontId="1" type="noConversion"/>
  </si>
  <si>
    <t>国投瑞银成长优选</t>
    <phoneticPr fontId="1" type="noConversion"/>
  </si>
  <si>
    <t>南方积极配置</t>
    <phoneticPr fontId="1" type="noConversion"/>
  </si>
  <si>
    <t>南方高增长</t>
    <phoneticPr fontId="1" type="noConversion"/>
  </si>
  <si>
    <t>南方新兴消费增长</t>
    <phoneticPr fontId="1" type="noConversion"/>
  </si>
  <si>
    <t>南方天元新产业</t>
    <phoneticPr fontId="1" type="noConversion"/>
  </si>
  <si>
    <t>国泰中小盘成长</t>
    <phoneticPr fontId="1" type="noConversion"/>
  </si>
  <si>
    <t>国泰估值优势</t>
    <phoneticPr fontId="1" type="noConversion"/>
  </si>
  <si>
    <t>国泰价值经典</t>
    <phoneticPr fontId="1" type="noConversion"/>
  </si>
  <si>
    <t>华夏蓝筹核心</t>
    <phoneticPr fontId="1" type="noConversion"/>
  </si>
  <si>
    <t>华夏行业精选</t>
    <phoneticPr fontId="1" type="noConversion"/>
  </si>
  <si>
    <t>博时主题行业</t>
    <phoneticPr fontId="1" type="noConversion"/>
  </si>
  <si>
    <t>博时卓越品牌</t>
    <phoneticPr fontId="1" type="noConversion"/>
  </si>
  <si>
    <t>鹏华中国50</t>
    <phoneticPr fontId="1" type="noConversion"/>
  </si>
  <si>
    <t>鹏华价值优势</t>
    <phoneticPr fontId="1" type="noConversion"/>
  </si>
  <si>
    <t>鹏华优质治理</t>
    <phoneticPr fontId="1" type="noConversion"/>
  </si>
  <si>
    <t>鹏华盛世创新</t>
    <phoneticPr fontId="1" type="noConversion"/>
  </si>
  <si>
    <t>鹏华消费领先</t>
    <phoneticPr fontId="1" type="noConversion"/>
  </si>
  <si>
    <t>鹏华策略优选</t>
    <phoneticPr fontId="1" type="noConversion"/>
  </si>
  <si>
    <t>长盛同益成长回报</t>
    <phoneticPr fontId="1" type="noConversion"/>
  </si>
  <si>
    <t>长盛同盛成长优选</t>
    <phoneticPr fontId="1" type="noConversion"/>
  </si>
  <si>
    <t>大成创新成长</t>
    <phoneticPr fontId="1" type="noConversion"/>
  </si>
  <si>
    <t>大成优选</t>
    <phoneticPr fontId="1" type="noConversion"/>
  </si>
  <si>
    <t>大成中小盘</t>
    <phoneticPr fontId="1" type="noConversion"/>
  </si>
  <si>
    <t>大成产业升级</t>
    <phoneticPr fontId="1" type="noConversion"/>
  </si>
  <si>
    <t>富国天惠精选成长A</t>
    <phoneticPr fontId="1" type="noConversion"/>
  </si>
  <si>
    <t>国投瑞银新兴产业</t>
    <phoneticPr fontId="1" type="noConversion"/>
  </si>
  <si>
    <t>融通行业景气</t>
    <phoneticPr fontId="1" type="noConversion"/>
  </si>
  <si>
    <t>融通动力先锋</t>
    <phoneticPr fontId="1" type="noConversion"/>
  </si>
  <si>
    <t>融通领先成长</t>
    <phoneticPr fontId="1" type="noConversion"/>
  </si>
  <si>
    <t>融通内需驱动</t>
    <phoneticPr fontId="1" type="noConversion"/>
  </si>
  <si>
    <t>融通医疗保健行业A</t>
    <phoneticPr fontId="1" type="noConversion"/>
  </si>
  <si>
    <t>招商优质成长</t>
    <phoneticPr fontId="1" type="noConversion"/>
  </si>
  <si>
    <t>银华内需精选</t>
    <phoneticPr fontId="1" type="noConversion"/>
  </si>
  <si>
    <t>银华消费主题分级</t>
    <phoneticPr fontId="1" type="noConversion"/>
  </si>
  <si>
    <t>万家行业优选</t>
    <phoneticPr fontId="1" type="noConversion"/>
  </si>
  <si>
    <t>长城久富</t>
    <phoneticPr fontId="1" type="noConversion"/>
  </si>
  <si>
    <t>金鹰量化精选</t>
    <phoneticPr fontId="1" type="noConversion"/>
  </si>
  <si>
    <t>泰达宏利行业精选</t>
    <phoneticPr fontId="1" type="noConversion"/>
  </si>
  <si>
    <t>泰达宏利市值优选</t>
    <phoneticPr fontId="1" type="noConversion"/>
  </si>
  <si>
    <t>泰达宏利领先中小盘</t>
    <phoneticPr fontId="1" type="noConversion"/>
  </si>
  <si>
    <t>景顺长城鼎益</t>
    <phoneticPr fontId="1" type="noConversion"/>
  </si>
  <si>
    <t>景顺长城资源垄断</t>
    <phoneticPr fontId="1" type="noConversion"/>
  </si>
  <si>
    <t>广发小盘成长</t>
    <phoneticPr fontId="1" type="noConversion"/>
  </si>
  <si>
    <t>长信医疗保健行业</t>
    <phoneticPr fontId="1" type="noConversion"/>
  </si>
  <si>
    <t>申万菱信量化小盘</t>
    <phoneticPr fontId="1" type="noConversion"/>
  </si>
  <si>
    <t>大摩资源优选混合</t>
    <phoneticPr fontId="1" type="noConversion"/>
  </si>
  <si>
    <t>兴全合润分级</t>
    <phoneticPr fontId="1" type="noConversion"/>
  </si>
  <si>
    <t>兴全绿色投资</t>
    <phoneticPr fontId="1" type="noConversion"/>
  </si>
  <si>
    <t>兴全轻资产</t>
    <phoneticPr fontId="1" type="noConversion"/>
  </si>
  <si>
    <t>天治核心成长</t>
    <phoneticPr fontId="1" type="noConversion"/>
  </si>
  <si>
    <t>中银持续增长A</t>
    <phoneticPr fontId="1" type="noConversion"/>
  </si>
  <si>
    <t>中银动态策略</t>
    <phoneticPr fontId="1" type="noConversion"/>
  </si>
  <si>
    <t>中银行业优选</t>
    <phoneticPr fontId="1" type="noConversion"/>
  </si>
  <si>
    <t>中银蓝筹精选</t>
    <phoneticPr fontId="1" type="noConversion"/>
  </si>
  <si>
    <t>中银价值精选</t>
    <phoneticPr fontId="1" type="noConversion"/>
  </si>
  <si>
    <t>中银中小盘成长</t>
    <phoneticPr fontId="1" type="noConversion"/>
  </si>
  <si>
    <t>中银主题策略</t>
    <phoneticPr fontId="1" type="noConversion"/>
  </si>
  <si>
    <t>前海开源沪港深农业主题精选</t>
    <phoneticPr fontId="1" type="noConversion"/>
  </si>
  <si>
    <t>建信双利策略主题</t>
    <phoneticPr fontId="1" type="noConversion"/>
  </si>
  <si>
    <t>建信优势动力</t>
    <phoneticPr fontId="1" type="noConversion"/>
  </si>
  <si>
    <t>信诚深度价值</t>
    <phoneticPr fontId="1" type="noConversion"/>
  </si>
  <si>
    <t>信诚新机遇</t>
    <phoneticPr fontId="1" type="noConversion"/>
  </si>
  <si>
    <t>信诚周期轮动</t>
    <phoneticPr fontId="1" type="noConversion"/>
  </si>
  <si>
    <t>中欧新趋势A</t>
    <phoneticPr fontId="1" type="noConversion"/>
  </si>
  <si>
    <t>中欧新蓝筹A</t>
    <phoneticPr fontId="1" type="noConversion"/>
  </si>
  <si>
    <t>中欧价值发现A</t>
    <phoneticPr fontId="1" type="noConversion"/>
  </si>
  <si>
    <t>中欧行业成长A</t>
    <phoneticPr fontId="1" type="noConversion"/>
  </si>
  <si>
    <t>中欧新动力A</t>
    <phoneticPr fontId="1" type="noConversion"/>
  </si>
  <si>
    <t>中欧盛世成长A</t>
    <phoneticPr fontId="1" type="noConversion"/>
  </si>
  <si>
    <t>华商新趋势优选</t>
    <phoneticPr fontId="1" type="noConversion"/>
  </si>
  <si>
    <t>东方红睿丰</t>
    <phoneticPr fontId="1" type="noConversion"/>
  </si>
  <si>
    <t>东方红睿阳</t>
    <phoneticPr fontId="1" type="noConversion"/>
  </si>
  <si>
    <t>银华优质增长</t>
    <phoneticPr fontId="1" type="noConversion"/>
  </si>
  <si>
    <t>银华富裕主题</t>
    <phoneticPr fontId="1" type="noConversion"/>
  </si>
  <si>
    <t>银华领先策略</t>
    <phoneticPr fontId="1" type="noConversion"/>
  </si>
  <si>
    <t>银华中小盘精选</t>
    <phoneticPr fontId="1" type="noConversion"/>
  </si>
  <si>
    <t>长城消费增值</t>
    <phoneticPr fontId="1" type="noConversion"/>
  </si>
  <si>
    <t>长城品牌优选</t>
    <phoneticPr fontId="1" type="noConversion"/>
  </si>
  <si>
    <t>长城双动力</t>
    <phoneticPr fontId="1" type="noConversion"/>
  </si>
  <si>
    <t>长城景气行业龙头</t>
    <phoneticPr fontId="1" type="noConversion"/>
  </si>
  <si>
    <t>长城中小盘成长</t>
    <phoneticPr fontId="1" type="noConversion"/>
  </si>
  <si>
    <t>长城优化升级</t>
    <phoneticPr fontId="1" type="noConversion"/>
  </si>
  <si>
    <t>南方绩优成长A</t>
    <phoneticPr fontId="1" type="noConversion"/>
  </si>
  <si>
    <t>南方成份精选</t>
    <phoneticPr fontId="1" type="noConversion"/>
  </si>
  <si>
    <t>南方隆元产业主题</t>
    <phoneticPr fontId="1" type="noConversion"/>
  </si>
  <si>
    <t>南方盛元红利</t>
    <phoneticPr fontId="1" type="noConversion"/>
  </si>
  <si>
    <t>南方优选价值A</t>
    <phoneticPr fontId="1" type="noConversion"/>
  </si>
  <si>
    <t>南方策略优化</t>
    <phoneticPr fontId="1" type="noConversion"/>
  </si>
  <si>
    <t>南方高端装备A</t>
    <phoneticPr fontId="1" type="noConversion"/>
  </si>
  <si>
    <t>鹏华精选成长</t>
    <phoneticPr fontId="1" type="noConversion"/>
  </si>
  <si>
    <t>鹏华消费优选</t>
    <phoneticPr fontId="1" type="noConversion"/>
  </si>
  <si>
    <t>鹏华新兴产业</t>
    <phoneticPr fontId="1" type="noConversion"/>
  </si>
  <si>
    <t>鹏华价值精选</t>
    <phoneticPr fontId="1" type="noConversion"/>
  </si>
  <si>
    <t>金鹰行业优势</t>
    <phoneticPr fontId="1" type="noConversion"/>
  </si>
  <si>
    <t>金鹰稳健成长</t>
    <phoneticPr fontId="1" type="noConversion"/>
  </si>
  <si>
    <t>金鹰主题优势</t>
    <phoneticPr fontId="1" type="noConversion"/>
  </si>
  <si>
    <t>金鹰策略配置</t>
    <phoneticPr fontId="1" type="noConversion"/>
  </si>
  <si>
    <t>金鹰核心资源</t>
    <phoneticPr fontId="1" type="noConversion"/>
  </si>
  <si>
    <t>宝盈鸿利收益</t>
    <phoneticPr fontId="1" type="noConversion"/>
  </si>
  <si>
    <t>宝盈泛沿海增长</t>
    <phoneticPr fontId="1" type="noConversion"/>
  </si>
  <si>
    <t>宝盈策略增长</t>
    <phoneticPr fontId="1" type="noConversion"/>
  </si>
  <si>
    <t>宝盈资源优选</t>
    <phoneticPr fontId="1" type="noConversion"/>
  </si>
  <si>
    <t>招商核心价值</t>
    <phoneticPr fontId="1" type="noConversion"/>
  </si>
  <si>
    <t>招商大盘蓝筹</t>
    <phoneticPr fontId="1" type="noConversion"/>
  </si>
  <si>
    <t>招商行业领先A</t>
    <phoneticPr fontId="1" type="noConversion"/>
  </si>
  <si>
    <t>招商中小盘精选</t>
    <phoneticPr fontId="1" type="noConversion"/>
  </si>
  <si>
    <t>泰达宏利逆向策略</t>
    <phoneticPr fontId="1" type="noConversion"/>
  </si>
  <si>
    <t>大摩基础行业混合</t>
    <phoneticPr fontId="1" type="noConversion"/>
  </si>
  <si>
    <t>大摩领先优势</t>
    <phoneticPr fontId="1" type="noConversion"/>
  </si>
  <si>
    <t>大摩卓越成长</t>
    <phoneticPr fontId="1" type="noConversion"/>
  </si>
  <si>
    <t>大摩多因子策略</t>
    <phoneticPr fontId="1" type="noConversion"/>
  </si>
  <si>
    <t>大摩主题优选</t>
    <phoneticPr fontId="1" type="noConversion"/>
  </si>
  <si>
    <t>大摩量化配置</t>
    <phoneticPr fontId="1" type="noConversion"/>
  </si>
  <si>
    <t>华宝动力组合</t>
    <phoneticPr fontId="1" type="noConversion"/>
  </si>
  <si>
    <t>华宝收益增长</t>
    <phoneticPr fontId="1" type="noConversion"/>
  </si>
  <si>
    <t>华宝先进成长</t>
    <phoneticPr fontId="1" type="noConversion"/>
  </si>
  <si>
    <t>华宝行业精选</t>
    <phoneticPr fontId="1" type="noConversion"/>
  </si>
  <si>
    <t>华宝大盘精选</t>
    <phoneticPr fontId="1" type="noConversion"/>
  </si>
  <si>
    <t>华宝新兴产业</t>
    <phoneticPr fontId="1" type="noConversion"/>
  </si>
  <si>
    <t>华宝医药生物</t>
    <phoneticPr fontId="1" type="noConversion"/>
  </si>
  <si>
    <t>华宝资源优选</t>
    <phoneticPr fontId="1" type="noConversion"/>
  </si>
  <si>
    <t>国联安精选</t>
    <phoneticPr fontId="1" type="noConversion"/>
  </si>
  <si>
    <t>国联安优势</t>
    <phoneticPr fontId="1" type="noConversion"/>
  </si>
  <si>
    <t>国联安红利</t>
    <phoneticPr fontId="1" type="noConversion"/>
  </si>
  <si>
    <t>国联安主题驱动</t>
    <phoneticPr fontId="1" type="noConversion"/>
  </si>
  <si>
    <t>国联安优选行业</t>
    <phoneticPr fontId="1" type="noConversion"/>
  </si>
  <si>
    <t>景顺长城新兴成长</t>
    <phoneticPr fontId="1" type="noConversion"/>
  </si>
  <si>
    <t>景顺长城精选蓝筹</t>
    <phoneticPr fontId="1" type="noConversion"/>
  </si>
  <si>
    <t>景顺长城能源基建</t>
    <phoneticPr fontId="1" type="noConversion"/>
  </si>
  <si>
    <t>景顺长城核心竞争力A</t>
    <phoneticPr fontId="1" type="noConversion"/>
  </si>
  <si>
    <t>景顺长城支柱产业</t>
    <phoneticPr fontId="1" type="noConversion"/>
  </si>
  <si>
    <t>广发聚丰</t>
    <phoneticPr fontId="1" type="noConversion"/>
  </si>
  <si>
    <t>广发策略优选</t>
    <phoneticPr fontId="1" type="noConversion"/>
  </si>
  <si>
    <t>广发核心精选</t>
    <phoneticPr fontId="1" type="noConversion"/>
  </si>
  <si>
    <t>广发聚瑞</t>
    <phoneticPr fontId="1" type="noConversion"/>
  </si>
  <si>
    <t>广发行业领先A</t>
    <phoneticPr fontId="1" type="noConversion"/>
  </si>
  <si>
    <t>广发制造业精选</t>
    <phoneticPr fontId="1" type="noConversion"/>
  </si>
  <si>
    <t>广发消费品精选</t>
    <phoneticPr fontId="1" type="noConversion"/>
  </si>
  <si>
    <t>广发新经济</t>
    <phoneticPr fontId="1" type="noConversion"/>
  </si>
  <si>
    <t>华夏收入</t>
    <phoneticPr fontId="1" type="noConversion"/>
  </si>
  <si>
    <t>泰信优质生活</t>
    <phoneticPr fontId="1" type="noConversion"/>
  </si>
  <si>
    <t>泰信优势增长</t>
    <phoneticPr fontId="1" type="noConversion"/>
  </si>
  <si>
    <t>泰信蓝筹精选</t>
    <phoneticPr fontId="1" type="noConversion"/>
  </si>
  <si>
    <t>泰信发展主题</t>
    <phoneticPr fontId="1" type="noConversion"/>
  </si>
  <si>
    <t>泰信中小盘精选</t>
    <phoneticPr fontId="1" type="noConversion"/>
  </si>
  <si>
    <t>泰信现代服务业</t>
    <phoneticPr fontId="1" type="noConversion"/>
  </si>
  <si>
    <t>申万菱信新动力</t>
    <phoneticPr fontId="1" type="noConversion"/>
  </si>
  <si>
    <t>申万菱信新经济</t>
    <phoneticPr fontId="1" type="noConversion"/>
  </si>
  <si>
    <t>申万菱信竞争优势</t>
    <phoneticPr fontId="1" type="noConversion"/>
  </si>
  <si>
    <t>申万菱信消费增长</t>
    <phoneticPr fontId="1" type="noConversion"/>
  </si>
  <si>
    <t>诺安先锋</t>
    <phoneticPr fontId="1" type="noConversion"/>
  </si>
  <si>
    <t>诺安价值增长</t>
    <phoneticPr fontId="1" type="noConversion"/>
  </si>
  <si>
    <t>诺安成长</t>
    <phoneticPr fontId="1" type="noConversion"/>
  </si>
  <si>
    <t>诺安中小盘精选</t>
    <phoneticPr fontId="1" type="noConversion"/>
  </si>
  <si>
    <t>诺安主题精选</t>
    <phoneticPr fontId="1" type="noConversion"/>
  </si>
  <si>
    <t>诺安多策略</t>
    <phoneticPr fontId="1" type="noConversion"/>
  </si>
  <si>
    <t>诺安新动力</t>
    <phoneticPr fontId="1" type="noConversion"/>
  </si>
  <si>
    <t>诺安研究精选</t>
    <phoneticPr fontId="1" type="noConversion"/>
  </si>
  <si>
    <t>兴全全球视野</t>
    <phoneticPr fontId="1" type="noConversion"/>
  </si>
  <si>
    <t>兴全社会责任</t>
    <phoneticPr fontId="1" type="noConversion"/>
  </si>
  <si>
    <t>天治低碳经济</t>
    <phoneticPr fontId="1" type="noConversion"/>
  </si>
  <si>
    <t>天治新消费</t>
    <phoneticPr fontId="1" type="noConversion"/>
  </si>
  <si>
    <t>光大核心</t>
    <phoneticPr fontId="1" type="noConversion"/>
  </si>
  <si>
    <t>光大红利</t>
    <phoneticPr fontId="1" type="noConversion"/>
  </si>
  <si>
    <t>光大新增长</t>
    <phoneticPr fontId="1" type="noConversion"/>
  </si>
  <si>
    <t>光大优势</t>
    <phoneticPr fontId="1" type="noConversion"/>
  </si>
  <si>
    <t>光大精选</t>
    <phoneticPr fontId="1" type="noConversion"/>
  </si>
  <si>
    <t>光大中小盘</t>
    <phoneticPr fontId="1" type="noConversion"/>
  </si>
  <si>
    <t>光大行业轮动</t>
    <phoneticPr fontId="1" type="noConversion"/>
  </si>
  <si>
    <t>上投摩根核心优选</t>
    <phoneticPr fontId="1" type="noConversion"/>
  </si>
  <si>
    <t>上投摩根智选30</t>
    <phoneticPr fontId="1" type="noConversion"/>
  </si>
  <si>
    <t>上投摩根中国优势</t>
    <phoneticPr fontId="1" type="noConversion"/>
  </si>
  <si>
    <t>上投摩根大盘蓝筹</t>
    <phoneticPr fontId="1" type="noConversion"/>
  </si>
  <si>
    <t>上投摩根阿尔法</t>
    <phoneticPr fontId="1" type="noConversion"/>
  </si>
  <si>
    <t>上投摩根内需动力</t>
    <phoneticPr fontId="1" type="noConversion"/>
  </si>
  <si>
    <t>上投摩根健康品质生活</t>
    <phoneticPr fontId="1" type="noConversion"/>
  </si>
  <si>
    <t>上投摩根新兴动力A</t>
    <phoneticPr fontId="1" type="noConversion"/>
  </si>
  <si>
    <t>上投摩根行业轮动A</t>
    <phoneticPr fontId="1" type="noConversion"/>
  </si>
  <si>
    <t>上投摩根成长先锋</t>
    <phoneticPr fontId="1" type="noConversion"/>
  </si>
  <si>
    <t>上投摩根中小盘</t>
    <phoneticPr fontId="1" type="noConversion"/>
  </si>
  <si>
    <t>中海优质成长</t>
    <phoneticPr fontId="1" type="noConversion"/>
  </si>
  <si>
    <t>中海分红增利</t>
    <phoneticPr fontId="1" type="noConversion"/>
  </si>
  <si>
    <t>中海能源策略</t>
    <phoneticPr fontId="1" type="noConversion"/>
  </si>
  <si>
    <t>中海量化策略</t>
    <phoneticPr fontId="1" type="noConversion"/>
  </si>
  <si>
    <t>中海消费主题精选</t>
    <phoneticPr fontId="1" type="noConversion"/>
  </si>
  <si>
    <t>中海医疗保健</t>
    <phoneticPr fontId="1" type="noConversion"/>
  </si>
  <si>
    <t>东方龙混合</t>
    <phoneticPr fontId="1" type="noConversion"/>
  </si>
  <si>
    <t>东方精选</t>
    <phoneticPr fontId="1" type="noConversion"/>
  </si>
  <si>
    <t>东方策略成长</t>
    <phoneticPr fontId="1" type="noConversion"/>
  </si>
  <si>
    <t>东方核心动力</t>
    <phoneticPr fontId="1" type="noConversion"/>
  </si>
  <si>
    <t>东方新兴成长</t>
    <phoneticPr fontId="1" type="noConversion"/>
  </si>
  <si>
    <t>东方主题精选</t>
    <phoneticPr fontId="1" type="noConversion"/>
  </si>
  <si>
    <t>华富竞争力优选</t>
    <phoneticPr fontId="1" type="noConversion"/>
  </si>
  <si>
    <t>华富成长趋势</t>
    <phoneticPr fontId="1" type="noConversion"/>
  </si>
  <si>
    <t>华富策略精选</t>
    <phoneticPr fontId="1" type="noConversion"/>
  </si>
  <si>
    <t>华富量子生命力</t>
    <phoneticPr fontId="1" type="noConversion"/>
  </si>
  <si>
    <t>天弘精选</t>
    <phoneticPr fontId="1" type="noConversion"/>
  </si>
  <si>
    <t>天弘永定成长</t>
    <phoneticPr fontId="1" type="noConversion"/>
  </si>
  <si>
    <t>天弘周期策略</t>
    <phoneticPr fontId="1" type="noConversion"/>
  </si>
  <si>
    <t>国富弹性市值</t>
    <phoneticPr fontId="1" type="noConversion"/>
  </si>
  <si>
    <t>国富潜力组合A人民币</t>
    <phoneticPr fontId="1" type="noConversion"/>
  </si>
  <si>
    <t>国富深化价值</t>
    <phoneticPr fontId="1" type="noConversion"/>
  </si>
  <si>
    <t>国富成长动力</t>
    <phoneticPr fontId="1" type="noConversion"/>
  </si>
  <si>
    <t>国富中小盘</t>
    <phoneticPr fontId="1" type="noConversion"/>
  </si>
  <si>
    <t>国富策略回报</t>
    <phoneticPr fontId="1" type="noConversion"/>
  </si>
  <si>
    <t>国富研究精选</t>
    <phoneticPr fontId="1" type="noConversion"/>
  </si>
  <si>
    <t>华泰柏瑞盛世中国</t>
    <phoneticPr fontId="1" type="noConversion"/>
  </si>
  <si>
    <t>华泰柏瑞积极成长A</t>
    <phoneticPr fontId="1" type="noConversion"/>
  </si>
  <si>
    <t>华泰柏瑞价值增长</t>
    <phoneticPr fontId="1" type="noConversion"/>
  </si>
  <si>
    <t>华泰柏瑞行业领先</t>
    <phoneticPr fontId="1" type="noConversion"/>
  </si>
  <si>
    <t>华泰柏瑞量化先行</t>
    <phoneticPr fontId="1" type="noConversion"/>
  </si>
  <si>
    <t>汇添富医药保健A</t>
    <phoneticPr fontId="1" type="noConversion"/>
  </si>
  <si>
    <t>汇添富策略回报</t>
    <phoneticPr fontId="1" type="noConversion"/>
  </si>
  <si>
    <t>汇添富民营活力A</t>
    <phoneticPr fontId="1" type="noConversion"/>
  </si>
  <si>
    <t>汇添富社会责任</t>
    <phoneticPr fontId="1" type="noConversion"/>
  </si>
  <si>
    <t>汇添富逆向投资</t>
    <phoneticPr fontId="1" type="noConversion"/>
  </si>
  <si>
    <t>工银瑞信核心价值A</t>
    <phoneticPr fontId="1" type="noConversion"/>
  </si>
  <si>
    <t>工银瑞信稳健成长A</t>
    <phoneticPr fontId="1" type="noConversion"/>
  </si>
  <si>
    <t>工银瑞信红利</t>
    <phoneticPr fontId="1" type="noConversion"/>
  </si>
  <si>
    <t>工银瑞信大盘蓝筹</t>
    <phoneticPr fontId="1" type="noConversion"/>
  </si>
  <si>
    <t>工银瑞信中小盘成长</t>
    <phoneticPr fontId="1" type="noConversion"/>
  </si>
  <si>
    <t>工银瑞信消费服务</t>
    <phoneticPr fontId="1" type="noConversion"/>
  </si>
  <si>
    <t>工银瑞信主题策略</t>
    <phoneticPr fontId="1" type="noConversion"/>
  </si>
  <si>
    <t>工银瑞信量化策略</t>
    <phoneticPr fontId="1" type="noConversion"/>
  </si>
  <si>
    <t>银华核心价值优选</t>
    <phoneticPr fontId="1" type="noConversion"/>
  </si>
  <si>
    <t>华安安信消费服务</t>
    <phoneticPr fontId="1" type="noConversion"/>
  </si>
  <si>
    <t>海富通股票</t>
    <phoneticPr fontId="1" type="noConversion"/>
  </si>
  <si>
    <t>汇添富优势精选</t>
    <phoneticPr fontId="1" type="noConversion"/>
  </si>
  <si>
    <t>海富通风格优势</t>
    <phoneticPr fontId="1" type="noConversion"/>
  </si>
  <si>
    <t>大成积极成长</t>
    <phoneticPr fontId="1" type="noConversion"/>
  </si>
  <si>
    <t>汇添富均衡增长</t>
    <phoneticPr fontId="1" type="noConversion"/>
  </si>
  <si>
    <t>大成景阳领先</t>
    <phoneticPr fontId="1" type="noConversion"/>
  </si>
  <si>
    <t>国泰金鼎价值精选</t>
    <phoneticPr fontId="1" type="noConversion"/>
  </si>
  <si>
    <t>海富通领先成长</t>
    <phoneticPr fontId="1" type="noConversion"/>
  </si>
  <si>
    <t>海富通中小盘</t>
    <phoneticPr fontId="1" type="noConversion"/>
  </si>
  <si>
    <t>华夏平稳增长</t>
    <phoneticPr fontId="1" type="noConversion"/>
  </si>
  <si>
    <t>海富通国策导向</t>
    <phoneticPr fontId="1" type="noConversion"/>
  </si>
  <si>
    <t>富国天博创新主题</t>
    <phoneticPr fontId="1" type="noConversion"/>
  </si>
  <si>
    <t>长盛同德</t>
    <phoneticPr fontId="1" type="noConversion"/>
  </si>
  <si>
    <t>海富通内需热点</t>
    <phoneticPr fontId="1" type="noConversion"/>
  </si>
  <si>
    <t>汇添富成长焦点</t>
    <phoneticPr fontId="1" type="noConversion"/>
  </si>
  <si>
    <t>汇添富价值精选A</t>
    <phoneticPr fontId="1" type="noConversion"/>
  </si>
  <si>
    <t>新华优选成长</t>
    <phoneticPr fontId="1" type="noConversion"/>
  </si>
  <si>
    <t>新华泛资源优势</t>
    <phoneticPr fontId="1" type="noConversion"/>
  </si>
  <si>
    <t>新华钻石品质企业</t>
    <phoneticPr fontId="1" type="noConversion"/>
  </si>
  <si>
    <t>新华行业周期轮换</t>
    <phoneticPr fontId="1" type="noConversion"/>
  </si>
  <si>
    <t>新华中小市值优选</t>
    <phoneticPr fontId="1" type="noConversion"/>
  </si>
  <si>
    <t>新华灵活主题</t>
    <phoneticPr fontId="1" type="noConversion"/>
  </si>
  <si>
    <t>浦银安盛价值成长A</t>
    <phoneticPr fontId="1" type="noConversion"/>
  </si>
  <si>
    <t>浦银安盛精致生活</t>
    <phoneticPr fontId="1" type="noConversion"/>
  </si>
  <si>
    <t>浦银安盛红利精选</t>
    <phoneticPr fontId="1" type="noConversion"/>
  </si>
  <si>
    <t>浦银安盛战略新兴产业</t>
    <phoneticPr fontId="1" type="noConversion"/>
  </si>
  <si>
    <t>浦银安盛消费升级A</t>
    <phoneticPr fontId="1" type="noConversion"/>
  </si>
  <si>
    <t>浦银安盛新经济结构</t>
    <phoneticPr fontId="1" type="noConversion"/>
  </si>
  <si>
    <t>新华优选消费</t>
    <phoneticPr fontId="1" type="noConversion"/>
  </si>
  <si>
    <t>新华行业轮换配置A</t>
    <phoneticPr fontId="1" type="noConversion"/>
  </si>
  <si>
    <t>新华行业轮换配置C</t>
    <phoneticPr fontId="1" type="noConversion"/>
  </si>
  <si>
    <t>新华趋势领航</t>
    <phoneticPr fontId="1" type="noConversion"/>
  </si>
  <si>
    <t>新华鑫利</t>
    <phoneticPr fontId="1" type="noConversion"/>
  </si>
  <si>
    <t>浦银安盛增长动力</t>
    <phoneticPr fontId="1" type="noConversion"/>
  </si>
  <si>
    <t>浦银安盛医疗健康</t>
    <phoneticPr fontId="1" type="noConversion"/>
  </si>
  <si>
    <t>万家和谐增长</t>
    <phoneticPr fontId="1" type="noConversion"/>
  </si>
  <si>
    <t>万家精选</t>
    <phoneticPr fontId="1" type="noConversion"/>
  </si>
  <si>
    <t>国泰金鑫</t>
    <phoneticPr fontId="1" type="noConversion"/>
  </si>
  <si>
    <t>银河现代服务主题</t>
    <phoneticPr fontId="1" type="noConversion"/>
  </si>
  <si>
    <t>银河灵活配置A</t>
    <phoneticPr fontId="1" type="noConversion"/>
  </si>
  <si>
    <t>银河灵活配置C</t>
    <phoneticPr fontId="1" type="noConversion"/>
  </si>
  <si>
    <t>银河美丽优萃A</t>
    <phoneticPr fontId="1" type="noConversion"/>
  </si>
  <si>
    <t>银河美丽优萃C</t>
    <phoneticPr fontId="1" type="noConversion"/>
  </si>
  <si>
    <t>银河竞争优势成长</t>
    <phoneticPr fontId="1" type="noConversion"/>
  </si>
  <si>
    <t>银河行业优选</t>
    <phoneticPr fontId="1" type="noConversion"/>
  </si>
  <si>
    <t>银河蓝筹精选</t>
    <phoneticPr fontId="1" type="noConversion"/>
  </si>
  <si>
    <t>银河康乐</t>
    <phoneticPr fontId="1" type="noConversion"/>
  </si>
  <si>
    <t>银河创新成长</t>
    <phoneticPr fontId="1" type="noConversion"/>
  </si>
  <si>
    <t>银河消费驱动</t>
    <phoneticPr fontId="1" type="noConversion"/>
  </si>
  <si>
    <t>银河主题策略</t>
    <phoneticPr fontId="1" type="noConversion"/>
  </si>
  <si>
    <t>交银稳健配置混合A</t>
    <phoneticPr fontId="1" type="noConversion"/>
  </si>
  <si>
    <t>交银成长A</t>
    <phoneticPr fontId="1" type="noConversion"/>
  </si>
  <si>
    <t>交银蓝筹</t>
    <phoneticPr fontId="1" type="noConversion"/>
  </si>
  <si>
    <t>交银先锋</t>
    <phoneticPr fontId="1" type="noConversion"/>
  </si>
  <si>
    <t>交银主题优选</t>
    <phoneticPr fontId="1" type="noConversion"/>
  </si>
  <si>
    <t>交银趋势优先</t>
    <phoneticPr fontId="1" type="noConversion"/>
  </si>
  <si>
    <t>交银先进制造</t>
    <phoneticPr fontId="1" type="noConversion"/>
  </si>
  <si>
    <t>交银阿尔法</t>
    <phoneticPr fontId="1" type="noConversion"/>
  </si>
  <si>
    <t>交银消费新驱动</t>
    <phoneticPr fontId="1" type="noConversion"/>
  </si>
  <si>
    <t>交银成长30</t>
    <phoneticPr fontId="1" type="noConversion"/>
  </si>
  <si>
    <t>交银新成长</t>
    <phoneticPr fontId="1" type="noConversion"/>
  </si>
  <si>
    <t>交银国企改革</t>
    <phoneticPr fontId="1" type="noConversion"/>
  </si>
  <si>
    <t>华夏兴华A</t>
    <phoneticPr fontId="1" type="noConversion"/>
  </si>
  <si>
    <t>华安安顺</t>
    <phoneticPr fontId="1" type="noConversion"/>
  </si>
  <si>
    <t>富国消费主题</t>
    <phoneticPr fontId="1" type="noConversion"/>
  </si>
  <si>
    <t>华夏兴和</t>
    <phoneticPr fontId="1" type="noConversion"/>
  </si>
  <si>
    <t>长信睿进C</t>
    <phoneticPr fontId="1" type="noConversion"/>
  </si>
  <si>
    <t>长信睿进A</t>
    <phoneticPr fontId="1" type="noConversion"/>
  </si>
  <si>
    <t>长信多利</t>
    <phoneticPr fontId="1" type="noConversion"/>
  </si>
  <si>
    <t>长信量化多策略A</t>
    <phoneticPr fontId="1" type="noConversion"/>
  </si>
  <si>
    <t>长信量化中小盘</t>
    <phoneticPr fontId="1" type="noConversion"/>
  </si>
  <si>
    <t>长信内需成长</t>
    <phoneticPr fontId="1" type="noConversion"/>
  </si>
  <si>
    <t>长信量化先锋A</t>
    <phoneticPr fontId="1" type="noConversion"/>
  </si>
  <si>
    <t>长信恒利优势</t>
    <phoneticPr fontId="1" type="noConversion"/>
  </si>
  <si>
    <t>长信增利策略</t>
    <phoneticPr fontId="1" type="noConversion"/>
  </si>
  <si>
    <t>长信金利趋势</t>
    <phoneticPr fontId="1" type="noConversion"/>
  </si>
  <si>
    <t>建信恒久价值</t>
    <phoneticPr fontId="1" type="noConversion"/>
  </si>
  <si>
    <t>建信优选成长A</t>
    <phoneticPr fontId="1" type="noConversion"/>
  </si>
  <si>
    <t>建信优化配置</t>
    <phoneticPr fontId="1" type="noConversion"/>
  </si>
  <si>
    <t>建信核心精选</t>
    <phoneticPr fontId="1" type="noConversion"/>
  </si>
  <si>
    <t>建信内生动力</t>
    <phoneticPr fontId="1" type="noConversion"/>
  </si>
  <si>
    <t>建信恒稳价值</t>
    <phoneticPr fontId="1" type="noConversion"/>
  </si>
  <si>
    <t>建信社会责任</t>
    <phoneticPr fontId="1" type="noConversion"/>
  </si>
  <si>
    <t>汇丰晋信龙腾</t>
    <phoneticPr fontId="1" type="noConversion"/>
  </si>
  <si>
    <t>汇丰晋信大盘A</t>
    <phoneticPr fontId="1" type="noConversion"/>
  </si>
  <si>
    <t>汇丰晋信中小盘</t>
    <phoneticPr fontId="1" type="noConversion"/>
  </si>
  <si>
    <t>汇丰晋信低碳先锋</t>
    <phoneticPr fontId="1" type="noConversion"/>
  </si>
  <si>
    <t>汇丰晋信消费红利</t>
    <phoneticPr fontId="1" type="noConversion"/>
  </si>
  <si>
    <t>汇丰晋信科技先锋</t>
    <phoneticPr fontId="1" type="noConversion"/>
  </si>
  <si>
    <t>信诚精萃成长</t>
    <phoneticPr fontId="1" type="noConversion"/>
  </si>
  <si>
    <t>信诚盛世蓝筹</t>
    <phoneticPr fontId="1" type="noConversion"/>
  </si>
  <si>
    <t>信诚优胜精选</t>
    <phoneticPr fontId="1" type="noConversion"/>
  </si>
  <si>
    <t>信诚中小盘</t>
    <phoneticPr fontId="1" type="noConversion"/>
  </si>
  <si>
    <t>益民创新优势</t>
    <phoneticPr fontId="1" type="noConversion"/>
  </si>
  <si>
    <t>益民核心增长</t>
    <phoneticPr fontId="1" type="noConversion"/>
  </si>
  <si>
    <t>诺德价值优势</t>
    <phoneticPr fontId="1" type="noConversion"/>
  </si>
  <si>
    <t>诺德成长优势</t>
    <phoneticPr fontId="1" type="noConversion"/>
  </si>
  <si>
    <t>诺德中小盘</t>
    <phoneticPr fontId="1" type="noConversion"/>
  </si>
  <si>
    <t>诺德优选30</t>
    <phoneticPr fontId="1" type="noConversion"/>
  </si>
  <si>
    <t>诺德周期策略</t>
    <phoneticPr fontId="1" type="noConversion"/>
  </si>
  <si>
    <t>东吴嘉禾优势</t>
    <phoneticPr fontId="1" type="noConversion"/>
  </si>
  <si>
    <t>东吴价值成长</t>
    <phoneticPr fontId="1" type="noConversion"/>
  </si>
  <si>
    <t>东吴行业轮动</t>
    <phoneticPr fontId="1" type="noConversion"/>
  </si>
  <si>
    <t>东吴新经济</t>
    <phoneticPr fontId="1" type="noConversion"/>
  </si>
  <si>
    <t>东吴新产业精选</t>
    <phoneticPr fontId="1" type="noConversion"/>
  </si>
  <si>
    <t>中邮核心优选</t>
    <phoneticPr fontId="1" type="noConversion"/>
  </si>
  <si>
    <t>中邮核心成长</t>
    <phoneticPr fontId="1" type="noConversion"/>
  </si>
  <si>
    <t>中邮核心主题</t>
    <phoneticPr fontId="1" type="noConversion"/>
  </si>
  <si>
    <t>中邮中小盘灵活配置</t>
    <phoneticPr fontId="1" type="noConversion"/>
  </si>
  <si>
    <t>中邮战略新兴产业</t>
    <phoneticPr fontId="1" type="noConversion"/>
  </si>
  <si>
    <t>信达澳银领先增长</t>
    <phoneticPr fontId="1" type="noConversion"/>
  </si>
  <si>
    <t>信达澳银中小盘</t>
    <phoneticPr fontId="1" type="noConversion"/>
  </si>
  <si>
    <t>信达澳银红利回报</t>
    <phoneticPr fontId="1" type="noConversion"/>
  </si>
  <si>
    <t>信达澳银产业升级</t>
    <phoneticPr fontId="1" type="noConversion"/>
  </si>
  <si>
    <t>信达澳银消费优选</t>
    <phoneticPr fontId="1" type="noConversion"/>
  </si>
  <si>
    <t>金元顺安价值增长</t>
    <phoneticPr fontId="1" type="noConversion"/>
  </si>
  <si>
    <t>金元顺安核心动力</t>
    <phoneticPr fontId="1" type="noConversion"/>
  </si>
  <si>
    <t>金元顺安消费主题</t>
    <phoneticPr fontId="1" type="noConversion"/>
  </si>
  <si>
    <t>金元顺安新经济主题</t>
    <phoneticPr fontId="1" type="noConversion"/>
  </si>
  <si>
    <t>华商领先企业</t>
    <phoneticPr fontId="1" type="noConversion"/>
  </si>
  <si>
    <t>华商盛世成长</t>
    <phoneticPr fontId="1" type="noConversion"/>
  </si>
  <si>
    <t>华商产业升级</t>
    <phoneticPr fontId="1" type="noConversion"/>
  </si>
  <si>
    <t>华商价值精选</t>
    <phoneticPr fontId="1" type="noConversion"/>
  </si>
  <si>
    <t>华商主题精选</t>
    <phoneticPr fontId="1" type="noConversion"/>
  </si>
  <si>
    <t>华商大盘量化精选</t>
    <phoneticPr fontId="1" type="noConversion"/>
  </si>
  <si>
    <t>华商价值共享灵活配置</t>
    <phoneticPr fontId="1" type="noConversion"/>
  </si>
  <si>
    <t>农银汇理行业成长A</t>
    <phoneticPr fontId="1" type="noConversion"/>
  </si>
  <si>
    <t>农银汇理策略价值</t>
    <phoneticPr fontId="1" type="noConversion"/>
  </si>
  <si>
    <t>农银汇理中小盘</t>
    <phoneticPr fontId="1" type="noConversion"/>
  </si>
  <si>
    <t>农银汇理大盘蓝筹</t>
    <phoneticPr fontId="1" type="noConversion"/>
  </si>
  <si>
    <t>农银汇理策略精选</t>
    <phoneticPr fontId="1" type="noConversion"/>
  </si>
  <si>
    <t>农银汇理消费主题A</t>
    <phoneticPr fontId="1" type="noConversion"/>
  </si>
  <si>
    <t>农银汇理行业轮动</t>
    <phoneticPr fontId="1" type="noConversion"/>
  </si>
  <si>
    <t>浙商聚潮产业成长</t>
    <phoneticPr fontId="1" type="noConversion"/>
  </si>
  <si>
    <t>民生加银精选</t>
    <phoneticPr fontId="1" type="noConversion"/>
  </si>
  <si>
    <t>民生加银稳健成长</t>
    <phoneticPr fontId="1" type="noConversion"/>
  </si>
  <si>
    <t>民生加银内需增长</t>
    <phoneticPr fontId="1" type="noConversion"/>
  </si>
  <si>
    <t>民生加银景气行业</t>
    <phoneticPr fontId="1" type="noConversion"/>
  </si>
  <si>
    <t>民生加银红利回报</t>
    <phoneticPr fontId="1" type="noConversion"/>
  </si>
  <si>
    <t>民生加银积极成长</t>
    <phoneticPr fontId="1" type="noConversion"/>
  </si>
  <si>
    <t>平安大华行业先锋</t>
    <phoneticPr fontId="1" type="noConversion"/>
  </si>
  <si>
    <t>富安达优势成长</t>
    <phoneticPr fontId="1" type="noConversion"/>
  </si>
  <si>
    <t>富安达策略精选</t>
    <phoneticPr fontId="1" type="noConversion"/>
  </si>
  <si>
    <t>财通价值动量</t>
    <phoneticPr fontId="1" type="noConversion"/>
  </si>
  <si>
    <t>方正富邦创新动力</t>
    <phoneticPr fontId="1" type="noConversion"/>
  </si>
  <si>
    <t>长安宏观策略</t>
    <phoneticPr fontId="1" type="noConversion"/>
  </si>
  <si>
    <t>汇丰晋信大盘H</t>
    <phoneticPr fontId="1" type="noConversion"/>
  </si>
  <si>
    <t>广发行业领先H</t>
    <phoneticPr fontId="1" type="noConversion"/>
  </si>
  <si>
    <t>华夏兴华H</t>
    <phoneticPr fontId="1" type="noConversion"/>
  </si>
  <si>
    <t>上投摩根行业轮动H</t>
    <phoneticPr fontId="1" type="noConversion"/>
  </si>
  <si>
    <t>上投摩根新兴动力H</t>
    <phoneticPr fontId="1" type="noConversion"/>
  </si>
  <si>
    <t>景顺长城核心竞争力H</t>
    <phoneticPr fontId="1" type="noConversion"/>
  </si>
  <si>
    <t>广发聚优H</t>
    <phoneticPr fontId="1" type="noConversion"/>
  </si>
  <si>
    <t>工银瑞信核心价值H</t>
    <phoneticPr fontId="1" type="noConversion"/>
  </si>
  <si>
    <t>中银持续增长H</t>
    <phoneticPr fontId="1" type="noConversion"/>
  </si>
  <si>
    <t>汇添富价值精选O</t>
    <phoneticPr fontId="1" type="noConversion"/>
  </si>
  <si>
    <t>汇添富民营活力O</t>
    <phoneticPr fontId="1" type="noConversion"/>
  </si>
  <si>
    <t>汇添富医药保健O</t>
    <phoneticPr fontId="1" type="noConversion"/>
  </si>
  <si>
    <t>交银成长H</t>
    <phoneticPr fontId="1" type="noConversion"/>
  </si>
  <si>
    <t>交银稳健配置混合H</t>
    <phoneticPr fontId="1" type="noConversion"/>
  </si>
  <si>
    <t>大成内需增长H</t>
    <phoneticPr fontId="1" type="noConversion"/>
  </si>
  <si>
    <t>招商行业领先H</t>
    <phoneticPr fontId="1" type="noConversion"/>
  </si>
  <si>
    <t>南方优选价值H</t>
    <phoneticPr fontId="1" type="noConversion"/>
  </si>
  <si>
    <t>工银瑞信稳健成长H</t>
    <phoneticPr fontId="1" type="noConversion"/>
  </si>
  <si>
    <t>嘉实研究精选H</t>
    <phoneticPr fontId="1" type="noConversion"/>
  </si>
  <si>
    <t>华泰柏瑞积极成长H</t>
    <phoneticPr fontId="1" type="noConversion"/>
  </si>
  <si>
    <t>浦银安盛价值成长H</t>
    <phoneticPr fontId="1" type="noConversion"/>
  </si>
  <si>
    <t>华泰柏瑞量化H</t>
    <phoneticPr fontId="1" type="noConversion"/>
  </si>
  <si>
    <t>熊高震荡高牛高</t>
    <phoneticPr fontId="1" type="noConversion"/>
  </si>
  <si>
    <t>熊高震荡高牛中</t>
    <phoneticPr fontId="1" type="noConversion"/>
  </si>
  <si>
    <t>熊高震荡高牛低</t>
    <phoneticPr fontId="1" type="noConversion"/>
  </si>
  <si>
    <t>熊高震荡中牛高</t>
    <phoneticPr fontId="1" type="noConversion"/>
  </si>
  <si>
    <t>熊高震荡中牛中</t>
    <phoneticPr fontId="1" type="noConversion"/>
  </si>
  <si>
    <t>熊高震荡中牛低</t>
    <phoneticPr fontId="1" type="noConversion"/>
  </si>
  <si>
    <t>熊高震荡低牛高</t>
    <phoneticPr fontId="1" type="noConversion"/>
  </si>
  <si>
    <t>熊高震荡低牛中</t>
    <phoneticPr fontId="1" type="noConversion"/>
  </si>
  <si>
    <t>熊高震荡低牛低</t>
    <phoneticPr fontId="1" type="noConversion"/>
  </si>
  <si>
    <t>熊中震荡高牛高</t>
  </si>
  <si>
    <t>熊中震荡高牛中</t>
  </si>
  <si>
    <t>熊中震荡高牛低</t>
  </si>
  <si>
    <t>熊中震荡中牛高</t>
  </si>
  <si>
    <t>熊中震荡中牛中</t>
  </si>
  <si>
    <t>熊中震荡中牛低</t>
  </si>
  <si>
    <t>熊中震荡低牛高</t>
  </si>
  <si>
    <t>熊中震荡低牛中</t>
  </si>
  <si>
    <t>熊中震荡低牛低</t>
  </si>
  <si>
    <t>熊低震荡高牛高</t>
  </si>
  <si>
    <t>熊低震荡高牛中</t>
  </si>
  <si>
    <t>熊低震荡高牛低</t>
  </si>
  <si>
    <t>熊低震荡中牛高</t>
  </si>
  <si>
    <t>熊低震荡中牛中</t>
  </si>
  <si>
    <t>熊低震荡中牛低</t>
  </si>
  <si>
    <t>熊低震荡低牛高</t>
  </si>
  <si>
    <t>熊低震荡低牛中</t>
  </si>
  <si>
    <t>熊低震荡低牛低</t>
  </si>
  <si>
    <t>熊市经历平均排名(1:x&lt;33,     2: 33=&lt;x&lt;66,    3:66=&lt;x)</t>
    <phoneticPr fontId="1" type="noConversion"/>
  </si>
  <si>
    <t>表现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</si>
</sst>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2"/>
  <sheetViews>
    <sheetView tabSelected="1" workbookViewId="0">
      <selection activeCell="H10" sqref="H10"/>
    </sheetView>
  </sheetViews>
  <sheetFormatPr defaultRowHeight="13.9" x14ac:dyDescent="0.4"/>
  <cols>
    <col min="2" max="2" width="22" customWidth="1"/>
    <col min="3" max="3" width="12" customWidth="1"/>
    <col min="4" max="4" width="15.1328125" customWidth="1"/>
    <col min="5" max="5" width="18.73046875" customWidth="1"/>
    <col min="6" max="6" width="14.1328125" customWidth="1"/>
    <col min="7" max="7" width="17.265625" customWidth="1"/>
    <col min="8" max="8" width="15.46484375" customWidth="1"/>
    <col min="9" max="9" width="16.06640625" customWidth="1"/>
    <col min="10" max="10" width="16.1328125" customWidth="1"/>
    <col min="11" max="11" width="20" customWidth="1"/>
    <col min="12" max="12" width="18.86328125" customWidth="1"/>
    <col min="13" max="13" width="24.46484375" customWidth="1"/>
    <col min="14" max="14" width="14.33203125" customWidth="1"/>
    <col min="15" max="15" width="13.9296875" customWidth="1"/>
    <col min="17" max="17" width="15.6640625" customWidth="1"/>
  </cols>
  <sheetData>
    <row r="1" spans="1:18" x14ac:dyDescent="0.4">
      <c r="A1" t="s">
        <v>8</v>
      </c>
      <c r="B1" t="s">
        <v>0</v>
      </c>
      <c r="C1" t="s">
        <v>9</v>
      </c>
      <c r="D1" t="s">
        <v>1</v>
      </c>
      <c r="E1" t="s">
        <v>2</v>
      </c>
      <c r="F1" t="s">
        <v>10</v>
      </c>
      <c r="G1" t="s">
        <v>3</v>
      </c>
      <c r="H1" t="s">
        <v>11</v>
      </c>
      <c r="I1" t="s">
        <v>4</v>
      </c>
      <c r="J1" t="s">
        <v>5</v>
      </c>
      <c r="K1" t="s">
        <v>6</v>
      </c>
      <c r="L1" t="s">
        <v>7</v>
      </c>
      <c r="M1" t="s">
        <v>1561</v>
      </c>
      <c r="N1" t="s">
        <v>6</v>
      </c>
      <c r="O1" t="s">
        <v>7</v>
      </c>
    </row>
    <row r="2" spans="1:18" x14ac:dyDescent="0.4">
      <c r="A2" t="s">
        <v>12</v>
      </c>
      <c r="B2" t="s">
        <v>773</v>
      </c>
      <c r="C2" s="1">
        <v>41360</v>
      </c>
      <c r="D2">
        <v>3</v>
      </c>
      <c r="E2">
        <v>2</v>
      </c>
      <c r="F2">
        <v>3</v>
      </c>
      <c r="G2">
        <v>462</v>
      </c>
      <c r="H2">
        <v>290</v>
      </c>
      <c r="I2">
        <v>536</v>
      </c>
      <c r="J2">
        <v>57.855187566157603</v>
      </c>
      <c r="K2">
        <v>18.463481393392559</v>
      </c>
      <c r="L2">
        <v>28.913943635517725</v>
      </c>
      <c r="M2">
        <f>IF(AND(J2&gt;0,J2&lt;30),1,IF(AND(J2&gt;=30,J2&lt;50),2,IF(J2&gt;=50,3,0)))</f>
        <v>3</v>
      </c>
      <c r="N2">
        <f t="shared" ref="N2:O2" si="0">IF(AND(K2&gt;0,K2&lt;30),1,IF(AND(K2&gt;=30,K2&lt;50),2,IF(K2&gt;=50,3,0)))</f>
        <v>1</v>
      </c>
      <c r="O2">
        <f t="shared" si="0"/>
        <v>1</v>
      </c>
      <c r="Q2" t="s">
        <v>1562</v>
      </c>
    </row>
    <row r="3" spans="1:18" x14ac:dyDescent="0.4">
      <c r="A3" t="s">
        <v>13</v>
      </c>
      <c r="B3" t="s">
        <v>774</v>
      </c>
      <c r="C3" s="1">
        <v>41352</v>
      </c>
      <c r="D3">
        <v>3</v>
      </c>
      <c r="E3">
        <v>2</v>
      </c>
      <c r="F3">
        <v>3</v>
      </c>
      <c r="G3">
        <v>462</v>
      </c>
      <c r="H3">
        <v>296</v>
      </c>
      <c r="I3">
        <v>536</v>
      </c>
      <c r="J3">
        <v>85.282789910630441</v>
      </c>
      <c r="K3">
        <v>13.971272210071026</v>
      </c>
      <c r="L3">
        <v>16.759665789938254</v>
      </c>
      <c r="M3">
        <f t="shared" ref="M3:M66" si="1">IF(AND(J3&gt;0,J3&lt;30),1,IF(AND(J3&gt;=30,J3&lt;50),2,IF(J3&gt;=50,3,0)))</f>
        <v>3</v>
      </c>
      <c r="N3">
        <f t="shared" ref="N3:N66" si="2">IF(AND(K3&gt;0,K3&lt;30),1,IF(AND(K3&gt;=30,K3&lt;50),2,IF(K3&gt;=50,3,0)))</f>
        <v>1</v>
      </c>
      <c r="O3">
        <f t="shared" ref="O3:O66" si="3">IF(AND(L3&gt;0,L3&lt;30),1,IF(AND(L3&gt;=30,L3&lt;50),2,IF(L3&gt;=50,3,0)))</f>
        <v>1</v>
      </c>
      <c r="Q3" s="2" t="s">
        <v>1534</v>
      </c>
      <c r="R3" s="3">
        <f>COUNTIFS(M2:M762,"=1",N2:N762,"=1",O2:O762,"=1")</f>
        <v>1</v>
      </c>
    </row>
    <row r="4" spans="1:18" x14ac:dyDescent="0.4">
      <c r="A4" t="s">
        <v>14</v>
      </c>
      <c r="B4" t="s">
        <v>775</v>
      </c>
      <c r="C4" s="1">
        <v>39045</v>
      </c>
      <c r="D4">
        <v>6</v>
      </c>
      <c r="E4">
        <v>3</v>
      </c>
      <c r="F4">
        <v>6</v>
      </c>
      <c r="G4">
        <v>988</v>
      </c>
      <c r="H4">
        <v>689</v>
      </c>
      <c r="I4">
        <v>1151</v>
      </c>
      <c r="J4">
        <v>78.798167860619273</v>
      </c>
      <c r="K4">
        <v>38.266628225603803</v>
      </c>
      <c r="L4">
        <v>28.980870849747845</v>
      </c>
      <c r="M4">
        <f t="shared" si="1"/>
        <v>3</v>
      </c>
      <c r="N4">
        <f t="shared" si="2"/>
        <v>2</v>
      </c>
      <c r="O4">
        <f t="shared" si="3"/>
        <v>1</v>
      </c>
      <c r="Q4" s="2" t="s">
        <v>1535</v>
      </c>
      <c r="R4" s="3">
        <f>COUNTIFS(M2:M762,"=1",N2:N762,"=1",O2:O762,"=2")</f>
        <v>1</v>
      </c>
    </row>
    <row r="5" spans="1:18" x14ac:dyDescent="0.4">
      <c r="A5" t="s">
        <v>15</v>
      </c>
      <c r="B5" t="s">
        <v>776</v>
      </c>
      <c r="C5" s="1">
        <v>41376</v>
      </c>
      <c r="D5">
        <v>3</v>
      </c>
      <c r="E5">
        <v>2</v>
      </c>
      <c r="F5">
        <v>3</v>
      </c>
      <c r="G5">
        <v>462</v>
      </c>
      <c r="H5">
        <v>280</v>
      </c>
      <c r="I5">
        <v>536</v>
      </c>
      <c r="J5">
        <v>70.510489860924153</v>
      </c>
      <c r="K5">
        <v>7.9723683050421217</v>
      </c>
      <c r="L5">
        <v>34.838877704130695</v>
      </c>
      <c r="M5">
        <f t="shared" si="1"/>
        <v>3</v>
      </c>
      <c r="N5">
        <f t="shared" si="2"/>
        <v>1</v>
      </c>
      <c r="O5">
        <f t="shared" si="3"/>
        <v>2</v>
      </c>
      <c r="Q5" t="s">
        <v>1536</v>
      </c>
      <c r="R5">
        <f>COUNTIFS(M2:M762,"=1",N2:N762,"=1",O2:O762,"=3")</f>
        <v>0</v>
      </c>
    </row>
    <row r="6" spans="1:18" x14ac:dyDescent="0.4">
      <c r="A6" t="s">
        <v>16</v>
      </c>
      <c r="B6" t="s">
        <v>777</v>
      </c>
      <c r="C6" s="1">
        <v>39335</v>
      </c>
      <c r="D6">
        <v>6</v>
      </c>
      <c r="E6">
        <v>3</v>
      </c>
      <c r="F6">
        <v>6</v>
      </c>
      <c r="G6">
        <v>988</v>
      </c>
      <c r="H6">
        <v>689</v>
      </c>
      <c r="I6">
        <v>958</v>
      </c>
      <c r="J6">
        <v>66.982699824130336</v>
      </c>
      <c r="K6">
        <v>55.363597718275543</v>
      </c>
      <c r="L6">
        <v>25.439617028208257</v>
      </c>
      <c r="M6">
        <f t="shared" si="1"/>
        <v>3</v>
      </c>
      <c r="N6">
        <f t="shared" si="2"/>
        <v>3</v>
      </c>
      <c r="O6">
        <f t="shared" si="3"/>
        <v>1</v>
      </c>
      <c r="Q6" s="2" t="s">
        <v>1537</v>
      </c>
      <c r="R6" s="3">
        <f>COUNTIFS(M2:M762,"=1",N2:N762,"=2",O2:O762,"=1")</f>
        <v>0</v>
      </c>
    </row>
    <row r="7" spans="1:18" x14ac:dyDescent="0.4">
      <c r="A7" t="s">
        <v>17</v>
      </c>
      <c r="B7" t="s">
        <v>778</v>
      </c>
      <c r="C7" s="1">
        <v>41359</v>
      </c>
      <c r="D7">
        <v>3</v>
      </c>
      <c r="E7">
        <v>2</v>
      </c>
      <c r="F7">
        <v>3</v>
      </c>
      <c r="G7">
        <v>462</v>
      </c>
      <c r="H7">
        <v>291</v>
      </c>
      <c r="I7">
        <v>536</v>
      </c>
      <c r="J7">
        <v>82.441569796094754</v>
      </c>
      <c r="K7">
        <v>33.925794526685884</v>
      </c>
      <c r="L7">
        <v>19.249051863171807</v>
      </c>
      <c r="M7">
        <f t="shared" si="1"/>
        <v>3</v>
      </c>
      <c r="N7">
        <f t="shared" si="2"/>
        <v>2</v>
      </c>
      <c r="O7">
        <f t="shared" si="3"/>
        <v>1</v>
      </c>
      <c r="Q7" t="s">
        <v>1538</v>
      </c>
      <c r="R7">
        <f>COUNTIFS(M2:M762,"=1",N2:N762,"=2",O2:O762,"=2")</f>
        <v>0</v>
      </c>
    </row>
    <row r="8" spans="1:18" x14ac:dyDescent="0.4">
      <c r="A8" t="s">
        <v>18</v>
      </c>
      <c r="B8" t="s">
        <v>779</v>
      </c>
      <c r="C8" s="1">
        <v>41439</v>
      </c>
      <c r="D8">
        <v>3</v>
      </c>
      <c r="E8">
        <v>2</v>
      </c>
      <c r="F8">
        <v>3</v>
      </c>
      <c r="G8">
        <v>462</v>
      </c>
      <c r="H8">
        <v>241</v>
      </c>
      <c r="I8">
        <v>536</v>
      </c>
      <c r="J8">
        <v>74.127158385313336</v>
      </c>
      <c r="K8">
        <v>13.504735124965505</v>
      </c>
      <c r="L8">
        <v>27.117325461505889</v>
      </c>
      <c r="M8">
        <f t="shared" si="1"/>
        <v>3</v>
      </c>
      <c r="N8">
        <f t="shared" si="2"/>
        <v>1</v>
      </c>
      <c r="O8">
        <f t="shared" si="3"/>
        <v>1</v>
      </c>
      <c r="Q8" t="s">
        <v>1539</v>
      </c>
      <c r="R8">
        <f>COUNTIFS(M2:M762,"=1",N2:N762,"=2",O2:O762,"=3")</f>
        <v>0</v>
      </c>
    </row>
    <row r="9" spans="1:18" x14ac:dyDescent="0.4">
      <c r="A9" t="s">
        <v>19</v>
      </c>
      <c r="B9" t="s">
        <v>780</v>
      </c>
      <c r="C9" s="1">
        <v>41389</v>
      </c>
      <c r="D9">
        <v>3</v>
      </c>
      <c r="E9">
        <v>2</v>
      </c>
      <c r="F9">
        <v>3</v>
      </c>
      <c r="G9">
        <v>462</v>
      </c>
      <c r="H9">
        <v>271</v>
      </c>
      <c r="I9">
        <v>536</v>
      </c>
      <c r="J9">
        <v>71.867077099397079</v>
      </c>
      <c r="K9">
        <v>16.896178878179992</v>
      </c>
      <c r="L9">
        <v>60.424899584391525</v>
      </c>
      <c r="M9">
        <f t="shared" si="1"/>
        <v>3</v>
      </c>
      <c r="N9">
        <f t="shared" si="2"/>
        <v>1</v>
      </c>
      <c r="O9">
        <f t="shared" si="3"/>
        <v>3</v>
      </c>
      <c r="Q9" t="s">
        <v>1540</v>
      </c>
      <c r="R9">
        <f>COUNTIFS(M2:M762,"=1",N2:N762,"=3",O2:O762,"=1")</f>
        <v>0</v>
      </c>
    </row>
    <row r="10" spans="1:18" x14ac:dyDescent="0.4">
      <c r="A10" t="s">
        <v>20</v>
      </c>
      <c r="B10" t="s">
        <v>781</v>
      </c>
      <c r="C10" s="1">
        <v>40158</v>
      </c>
      <c r="D10">
        <v>5</v>
      </c>
      <c r="E10">
        <v>3</v>
      </c>
      <c r="F10">
        <v>4</v>
      </c>
      <c r="G10">
        <v>778</v>
      </c>
      <c r="H10">
        <v>689</v>
      </c>
      <c r="I10">
        <v>618</v>
      </c>
      <c r="J10">
        <v>85.450816206270048</v>
      </c>
      <c r="K10">
        <v>85.677792041023821</v>
      </c>
      <c r="L10">
        <v>21.239378615421749</v>
      </c>
      <c r="M10">
        <f t="shared" si="1"/>
        <v>3</v>
      </c>
      <c r="N10">
        <f t="shared" si="2"/>
        <v>3</v>
      </c>
      <c r="O10">
        <f t="shared" si="3"/>
        <v>1</v>
      </c>
      <c r="Q10" t="s">
        <v>1541</v>
      </c>
      <c r="R10">
        <f>COUNTIFS(M2:M762,"=1",N2:N762,"=3",O2:O762,"=2")</f>
        <v>1</v>
      </c>
    </row>
    <row r="11" spans="1:18" x14ac:dyDescent="0.4">
      <c r="A11" t="s">
        <v>21</v>
      </c>
      <c r="B11" t="s">
        <v>782</v>
      </c>
      <c r="C11" s="1">
        <v>41404</v>
      </c>
      <c r="D11">
        <v>3</v>
      </c>
      <c r="E11">
        <v>2</v>
      </c>
      <c r="F11">
        <v>3</v>
      </c>
      <c r="G11">
        <v>462</v>
      </c>
      <c r="H11">
        <v>263</v>
      </c>
      <c r="I11">
        <v>536</v>
      </c>
      <c r="J11">
        <v>74.492666898674486</v>
      </c>
      <c r="K11">
        <v>64.185661652334346</v>
      </c>
      <c r="L11">
        <v>42.839777813083252</v>
      </c>
      <c r="M11">
        <f t="shared" si="1"/>
        <v>3</v>
      </c>
      <c r="N11">
        <f t="shared" si="2"/>
        <v>3</v>
      </c>
      <c r="O11">
        <f t="shared" si="3"/>
        <v>2</v>
      </c>
      <c r="Q11" t="s">
        <v>1542</v>
      </c>
      <c r="R11">
        <f>COUNTIFS(M2:M762,"=1",N2:N762,"=3",O2:O762,"=3")</f>
        <v>0</v>
      </c>
    </row>
    <row r="12" spans="1:18" x14ac:dyDescent="0.4">
      <c r="A12" t="s">
        <v>22</v>
      </c>
      <c r="B12" t="s">
        <v>783</v>
      </c>
      <c r="C12" s="1">
        <v>41409</v>
      </c>
      <c r="D12">
        <v>3</v>
      </c>
      <c r="E12">
        <v>2</v>
      </c>
      <c r="F12">
        <v>3</v>
      </c>
      <c r="G12">
        <v>462</v>
      </c>
      <c r="H12">
        <v>260</v>
      </c>
      <c r="I12">
        <v>536</v>
      </c>
      <c r="J12">
        <v>93.424622045785128</v>
      </c>
      <c r="K12">
        <v>5.4068610315509353</v>
      </c>
      <c r="L12">
        <v>53.327648280368862</v>
      </c>
      <c r="M12">
        <f t="shared" si="1"/>
        <v>3</v>
      </c>
      <c r="N12">
        <f t="shared" si="2"/>
        <v>1</v>
      </c>
      <c r="O12">
        <f t="shared" si="3"/>
        <v>3</v>
      </c>
      <c r="Q12" s="2" t="s">
        <v>1543</v>
      </c>
      <c r="R12" s="3">
        <f>COUNTIFS(M2:M762,"=2",N2:N762,"=1",O2:O762,"=1")</f>
        <v>3</v>
      </c>
    </row>
    <row r="13" spans="1:18" x14ac:dyDescent="0.4">
      <c r="A13" t="s">
        <v>23</v>
      </c>
      <c r="B13" t="s">
        <v>784</v>
      </c>
      <c r="C13" s="1">
        <v>41422</v>
      </c>
      <c r="D13">
        <v>3</v>
      </c>
      <c r="E13">
        <v>2</v>
      </c>
      <c r="F13">
        <v>3</v>
      </c>
      <c r="G13">
        <v>462</v>
      </c>
      <c r="H13">
        <v>251</v>
      </c>
      <c r="I13">
        <v>536</v>
      </c>
      <c r="J13">
        <v>69.912350429413465</v>
      </c>
      <c r="K13">
        <v>12.111594210598616</v>
      </c>
      <c r="L13">
        <v>23.197085724174276</v>
      </c>
      <c r="M13">
        <f t="shared" si="1"/>
        <v>3</v>
      </c>
      <c r="N13">
        <f t="shared" si="2"/>
        <v>1</v>
      </c>
      <c r="O13">
        <f t="shared" si="3"/>
        <v>1</v>
      </c>
      <c r="Q13" t="s">
        <v>1544</v>
      </c>
      <c r="R13">
        <f>COUNTIFS(M2:M762,"=2",N2:N762,"=1",O2:O762,"=2")</f>
        <v>1</v>
      </c>
    </row>
    <row r="14" spans="1:18" x14ac:dyDescent="0.4">
      <c r="A14" t="s">
        <v>24</v>
      </c>
      <c r="B14" t="s">
        <v>785</v>
      </c>
      <c r="C14" s="1">
        <v>41397</v>
      </c>
      <c r="D14">
        <v>3</v>
      </c>
      <c r="E14">
        <v>2</v>
      </c>
      <c r="F14">
        <v>3</v>
      </c>
      <c r="G14">
        <v>462</v>
      </c>
      <c r="H14">
        <v>268</v>
      </c>
      <c r="I14">
        <v>536</v>
      </c>
      <c r="J14">
        <v>67.646220972131246</v>
      </c>
      <c r="K14">
        <v>4.983178288711227</v>
      </c>
      <c r="L14">
        <v>11.33863527444503</v>
      </c>
      <c r="M14">
        <f t="shared" si="1"/>
        <v>3</v>
      </c>
      <c r="N14">
        <f t="shared" si="2"/>
        <v>1</v>
      </c>
      <c r="O14">
        <f t="shared" si="3"/>
        <v>1</v>
      </c>
      <c r="Q14" t="s">
        <v>1545</v>
      </c>
      <c r="R14">
        <f>COUNTIFS(M2:M762,"=2",N2:N762,"=1",O2:O762,"=3")</f>
        <v>0</v>
      </c>
    </row>
    <row r="15" spans="1:18" x14ac:dyDescent="0.4">
      <c r="A15" t="s">
        <v>25</v>
      </c>
      <c r="B15" t="s">
        <v>786</v>
      </c>
      <c r="C15" s="1">
        <v>41422</v>
      </c>
      <c r="D15">
        <v>3</v>
      </c>
      <c r="E15">
        <v>2</v>
      </c>
      <c r="F15">
        <v>3</v>
      </c>
      <c r="G15">
        <v>462</v>
      </c>
      <c r="H15">
        <v>251</v>
      </c>
      <c r="I15">
        <v>536</v>
      </c>
      <c r="J15">
        <v>87.609540543574312</v>
      </c>
      <c r="K15">
        <v>16.652754769663343</v>
      </c>
      <c r="L15">
        <v>20.906909370206716</v>
      </c>
      <c r="M15">
        <f t="shared" si="1"/>
        <v>3</v>
      </c>
      <c r="N15">
        <f t="shared" si="2"/>
        <v>1</v>
      </c>
      <c r="O15">
        <f t="shared" si="3"/>
        <v>1</v>
      </c>
      <c r="Q15" t="s">
        <v>1546</v>
      </c>
      <c r="R15">
        <f>COUNTIFS(M2:M762,"=2",N2:N762,"=2",O2:O762,"=1")</f>
        <v>3</v>
      </c>
    </row>
    <row r="16" spans="1:18" x14ac:dyDescent="0.4">
      <c r="A16" t="s">
        <v>26</v>
      </c>
      <c r="B16" t="s">
        <v>787</v>
      </c>
      <c r="C16" s="1">
        <v>41432</v>
      </c>
      <c r="D16">
        <v>3</v>
      </c>
      <c r="E16">
        <v>2</v>
      </c>
      <c r="F16">
        <v>3</v>
      </c>
      <c r="G16">
        <v>462</v>
      </c>
      <c r="H16">
        <v>243</v>
      </c>
      <c r="I16">
        <v>536</v>
      </c>
      <c r="J16">
        <v>81.727181863871891</v>
      </c>
      <c r="K16">
        <v>21.065630106027523</v>
      </c>
      <c r="L16">
        <v>34.813188064490653</v>
      </c>
      <c r="M16">
        <f t="shared" si="1"/>
        <v>3</v>
      </c>
      <c r="N16">
        <f t="shared" si="2"/>
        <v>1</v>
      </c>
      <c r="O16">
        <f t="shared" si="3"/>
        <v>2</v>
      </c>
      <c r="Q16" t="s">
        <v>1547</v>
      </c>
      <c r="R16">
        <f>COUNTIFS(M2:M762,"=2",N2:N762,"=2",O2:O762,"=2")</f>
        <v>1</v>
      </c>
    </row>
    <row r="17" spans="1:18" x14ac:dyDescent="0.4">
      <c r="A17" t="s">
        <v>27</v>
      </c>
      <c r="B17" t="s">
        <v>788</v>
      </c>
      <c r="C17" s="1">
        <v>41452</v>
      </c>
      <c r="D17">
        <v>3</v>
      </c>
      <c r="E17">
        <v>1</v>
      </c>
      <c r="F17">
        <v>3</v>
      </c>
      <c r="G17">
        <v>462</v>
      </c>
      <c r="H17">
        <v>234</v>
      </c>
      <c r="I17">
        <v>534</v>
      </c>
      <c r="J17">
        <v>85.276233414515332</v>
      </c>
      <c r="K17">
        <v>38.630913451057339</v>
      </c>
      <c r="L17">
        <v>22.526087894913811</v>
      </c>
      <c r="M17">
        <f t="shared" si="1"/>
        <v>3</v>
      </c>
      <c r="N17">
        <f t="shared" si="2"/>
        <v>2</v>
      </c>
      <c r="O17">
        <f t="shared" si="3"/>
        <v>1</v>
      </c>
      <c r="Q17" t="s">
        <v>1548</v>
      </c>
      <c r="R17">
        <f>COUNTIFS(M2:M762,"=2",N2:N762,"=2",O2:O762,"=3")</f>
        <v>0</v>
      </c>
    </row>
    <row r="18" spans="1:18" x14ac:dyDescent="0.4">
      <c r="A18" t="s">
        <v>28</v>
      </c>
      <c r="B18" t="s">
        <v>789</v>
      </c>
      <c r="C18" s="1">
        <v>41450</v>
      </c>
      <c r="D18">
        <v>3</v>
      </c>
      <c r="E18">
        <v>1</v>
      </c>
      <c r="F18">
        <v>3</v>
      </c>
      <c r="G18">
        <v>462</v>
      </c>
      <c r="H18">
        <v>234</v>
      </c>
      <c r="I18">
        <v>536</v>
      </c>
      <c r="J18">
        <v>72.300265101970155</v>
      </c>
      <c r="K18">
        <v>6.5838238500109005</v>
      </c>
      <c r="L18">
        <v>16.985755221492532</v>
      </c>
      <c r="M18">
        <f t="shared" si="1"/>
        <v>3</v>
      </c>
      <c r="N18">
        <f t="shared" si="2"/>
        <v>1</v>
      </c>
      <c r="O18">
        <f t="shared" si="3"/>
        <v>1</v>
      </c>
      <c r="Q18" t="s">
        <v>1549</v>
      </c>
      <c r="R18">
        <f>COUNTIFS(M2:M762,"=2",N2:N762,"=3",O2:O762,"=1")</f>
        <v>5</v>
      </c>
    </row>
    <row r="19" spans="1:18" x14ac:dyDescent="0.4">
      <c r="A19" t="s">
        <v>29</v>
      </c>
      <c r="B19" t="s">
        <v>790</v>
      </c>
      <c r="C19" s="1">
        <v>41432</v>
      </c>
      <c r="D19">
        <v>3</v>
      </c>
      <c r="E19">
        <v>2</v>
      </c>
      <c r="F19">
        <v>3</v>
      </c>
      <c r="G19">
        <v>462</v>
      </c>
      <c r="H19">
        <v>243</v>
      </c>
      <c r="I19">
        <v>536</v>
      </c>
      <c r="J19">
        <v>74.300479901042763</v>
      </c>
      <c r="K19">
        <v>29.198476967218493</v>
      </c>
      <c r="L19">
        <v>15.478449389827265</v>
      </c>
      <c r="M19">
        <f t="shared" si="1"/>
        <v>3</v>
      </c>
      <c r="N19">
        <f t="shared" si="2"/>
        <v>1</v>
      </c>
      <c r="O19">
        <f t="shared" si="3"/>
        <v>1</v>
      </c>
      <c r="Q19" t="s">
        <v>1550</v>
      </c>
      <c r="R19">
        <f>COUNTIFS(M2:M762,"=2",N2:N762,"=3",O2:O762,"=2")</f>
        <v>2</v>
      </c>
    </row>
    <row r="20" spans="1:18" x14ac:dyDescent="0.4">
      <c r="A20" t="s">
        <v>30</v>
      </c>
      <c r="B20" t="s">
        <v>791</v>
      </c>
      <c r="C20" s="1">
        <v>41528</v>
      </c>
      <c r="D20">
        <v>3</v>
      </c>
      <c r="E20">
        <v>1</v>
      </c>
      <c r="F20">
        <v>3</v>
      </c>
      <c r="G20">
        <v>462</v>
      </c>
      <c r="H20">
        <v>234</v>
      </c>
      <c r="I20">
        <v>480</v>
      </c>
      <c r="J20">
        <v>84.253520390240098</v>
      </c>
      <c r="K20">
        <v>2.4852844996729888</v>
      </c>
      <c r="L20">
        <v>46.169659747726186</v>
      </c>
      <c r="M20">
        <f t="shared" si="1"/>
        <v>3</v>
      </c>
      <c r="N20">
        <f t="shared" si="2"/>
        <v>1</v>
      </c>
      <c r="O20">
        <f t="shared" si="3"/>
        <v>2</v>
      </c>
      <c r="Q20" t="s">
        <v>1551</v>
      </c>
      <c r="R20">
        <f>COUNTIFS(M2:M762,"=2",N2:N762,"=3",O2:O762,"=3")</f>
        <v>0</v>
      </c>
    </row>
    <row r="21" spans="1:18" x14ac:dyDescent="0.4">
      <c r="A21" t="s">
        <v>31</v>
      </c>
      <c r="B21" t="s">
        <v>792</v>
      </c>
      <c r="C21" s="1">
        <v>41488</v>
      </c>
      <c r="D21">
        <v>3</v>
      </c>
      <c r="E21">
        <v>1</v>
      </c>
      <c r="F21">
        <v>3</v>
      </c>
      <c r="G21">
        <v>462</v>
      </c>
      <c r="H21">
        <v>234</v>
      </c>
      <c r="I21">
        <v>508</v>
      </c>
      <c r="J21">
        <v>64.169665761720736</v>
      </c>
      <c r="K21">
        <v>13.451057335949422</v>
      </c>
      <c r="L21">
        <v>14.66670117479109</v>
      </c>
      <c r="M21">
        <f t="shared" si="1"/>
        <v>3</v>
      </c>
      <c r="N21">
        <f t="shared" si="2"/>
        <v>1</v>
      </c>
      <c r="O21">
        <f t="shared" si="3"/>
        <v>1</v>
      </c>
      <c r="Q21" t="s">
        <v>1552</v>
      </c>
      <c r="R21">
        <f>COUNTIFS(M2:M762,"=3",N2:N762,"=1",O2:O762,"=1")</f>
        <v>237</v>
      </c>
    </row>
    <row r="22" spans="1:18" x14ac:dyDescent="0.4">
      <c r="A22" t="s">
        <v>32</v>
      </c>
      <c r="B22" t="s">
        <v>793</v>
      </c>
      <c r="C22" s="1">
        <v>41450</v>
      </c>
      <c r="D22">
        <v>3</v>
      </c>
      <c r="E22">
        <v>1</v>
      </c>
      <c r="F22">
        <v>3</v>
      </c>
      <c r="G22">
        <v>462</v>
      </c>
      <c r="H22">
        <v>234</v>
      </c>
      <c r="I22">
        <v>536</v>
      </c>
      <c r="J22">
        <v>69.691220929821455</v>
      </c>
      <c r="K22">
        <v>5.7771964246784391</v>
      </c>
      <c r="L22">
        <v>18.996902769272435</v>
      </c>
      <c r="M22">
        <f t="shared" si="1"/>
        <v>3</v>
      </c>
      <c r="N22">
        <f t="shared" si="2"/>
        <v>1</v>
      </c>
      <c r="O22">
        <f t="shared" si="3"/>
        <v>1</v>
      </c>
      <c r="Q22" t="s">
        <v>1553</v>
      </c>
      <c r="R22">
        <f>COUNTIFS(M2:M762,"=3",N2:N762,"=1",O2:O762,"=2")</f>
        <v>85</v>
      </c>
    </row>
    <row r="23" spans="1:18" x14ac:dyDescent="0.4">
      <c r="A23" t="s">
        <v>33</v>
      </c>
      <c r="B23" t="s">
        <v>794</v>
      </c>
      <c r="C23" s="1">
        <v>41472</v>
      </c>
      <c r="D23">
        <v>3</v>
      </c>
      <c r="E23">
        <v>1</v>
      </c>
      <c r="F23">
        <v>3</v>
      </c>
      <c r="G23">
        <v>462</v>
      </c>
      <c r="H23">
        <v>234</v>
      </c>
      <c r="I23">
        <v>520</v>
      </c>
      <c r="J23">
        <v>81.68744965465369</v>
      </c>
      <c r="K23">
        <v>91.127098321342942</v>
      </c>
      <c r="L23">
        <v>29.07671275176515</v>
      </c>
      <c r="M23">
        <f t="shared" si="1"/>
        <v>3</v>
      </c>
      <c r="N23">
        <f t="shared" si="2"/>
        <v>3</v>
      </c>
      <c r="O23">
        <f t="shared" si="3"/>
        <v>1</v>
      </c>
      <c r="Q23" t="s">
        <v>1554</v>
      </c>
      <c r="R23">
        <f>COUNTIFS(M2:M762,"=3",N2:N762,"=1",O2:O762,"=3")</f>
        <v>12</v>
      </c>
    </row>
    <row r="24" spans="1:18" x14ac:dyDescent="0.4">
      <c r="A24" t="s">
        <v>34</v>
      </c>
      <c r="B24" t="s">
        <v>795</v>
      </c>
      <c r="C24" s="1">
        <v>41484</v>
      </c>
      <c r="D24">
        <v>3</v>
      </c>
      <c r="E24">
        <v>1</v>
      </c>
      <c r="F24">
        <v>3</v>
      </c>
      <c r="G24">
        <v>462</v>
      </c>
      <c r="H24">
        <v>234</v>
      </c>
      <c r="I24">
        <v>512</v>
      </c>
      <c r="J24">
        <v>66.045579840711824</v>
      </c>
      <c r="K24">
        <v>24.06801831262263</v>
      </c>
      <c r="L24">
        <v>41.195009768880439</v>
      </c>
      <c r="M24">
        <f t="shared" si="1"/>
        <v>3</v>
      </c>
      <c r="N24">
        <f t="shared" si="2"/>
        <v>1</v>
      </c>
      <c r="O24">
        <f t="shared" si="3"/>
        <v>2</v>
      </c>
      <c r="Q24" t="s">
        <v>1555</v>
      </c>
      <c r="R24">
        <f>COUNTIFS(M2:M762,"=3",N2:N762,"=2",O2:O762,"=1")</f>
        <v>117</v>
      </c>
    </row>
    <row r="25" spans="1:18" x14ac:dyDescent="0.4">
      <c r="A25" t="s">
        <v>35</v>
      </c>
      <c r="B25" t="s">
        <v>796</v>
      </c>
      <c r="C25" s="1">
        <v>41493</v>
      </c>
      <c r="D25">
        <v>3</v>
      </c>
      <c r="E25">
        <v>1</v>
      </c>
      <c r="F25">
        <v>3</v>
      </c>
      <c r="G25">
        <v>462</v>
      </c>
      <c r="H25">
        <v>234</v>
      </c>
      <c r="I25">
        <v>505</v>
      </c>
      <c r="J25">
        <v>25.443719364109793</v>
      </c>
      <c r="K25">
        <v>92.36974057117942</v>
      </c>
      <c r="L25">
        <v>31.50173639811376</v>
      </c>
      <c r="M25">
        <f t="shared" si="1"/>
        <v>1</v>
      </c>
      <c r="N25">
        <f t="shared" si="2"/>
        <v>3</v>
      </c>
      <c r="O25">
        <f t="shared" si="3"/>
        <v>2</v>
      </c>
      <c r="Q25" t="s">
        <v>1556</v>
      </c>
      <c r="R25">
        <f>COUNTIFS(M2:M762,"=3",N2:N762,"=2",O2:O762,"=2")</f>
        <v>48</v>
      </c>
    </row>
    <row r="26" spans="1:18" x14ac:dyDescent="0.4">
      <c r="A26" t="s">
        <v>36</v>
      </c>
      <c r="B26" t="s">
        <v>797</v>
      </c>
      <c r="C26" s="1">
        <v>41512</v>
      </c>
      <c r="D26">
        <v>3</v>
      </c>
      <c r="E26">
        <v>1</v>
      </c>
      <c r="F26">
        <v>3</v>
      </c>
      <c r="G26">
        <v>462</v>
      </c>
      <c r="H26">
        <v>234</v>
      </c>
      <c r="I26">
        <v>492</v>
      </c>
      <c r="J26">
        <v>50.315371238512149</v>
      </c>
      <c r="K26">
        <v>16.415958142576848</v>
      </c>
      <c r="L26">
        <v>10.298184149444996</v>
      </c>
      <c r="M26">
        <f t="shared" si="1"/>
        <v>3</v>
      </c>
      <c r="N26">
        <f t="shared" si="2"/>
        <v>1</v>
      </c>
      <c r="O26">
        <f t="shared" si="3"/>
        <v>1</v>
      </c>
      <c r="Q26" t="s">
        <v>1557</v>
      </c>
      <c r="R26">
        <f>COUNTIFS(M2:M762,"=3",N2:N762,"=2",O2:O762,"=3")</f>
        <v>9</v>
      </c>
    </row>
    <row r="27" spans="1:18" x14ac:dyDescent="0.4">
      <c r="A27" t="s">
        <v>37</v>
      </c>
      <c r="B27" t="s">
        <v>798</v>
      </c>
      <c r="C27" s="1">
        <v>41589</v>
      </c>
      <c r="D27">
        <v>3</v>
      </c>
      <c r="E27">
        <v>1</v>
      </c>
      <c r="F27">
        <v>2</v>
      </c>
      <c r="G27">
        <v>442</v>
      </c>
      <c r="H27">
        <v>234</v>
      </c>
      <c r="I27">
        <v>464</v>
      </c>
      <c r="J27">
        <v>81.996407963094327</v>
      </c>
      <c r="K27">
        <v>96.31567473294092</v>
      </c>
      <c r="L27">
        <v>14.345990182541579</v>
      </c>
      <c r="M27">
        <f t="shared" si="1"/>
        <v>3</v>
      </c>
      <c r="N27">
        <f t="shared" si="2"/>
        <v>3</v>
      </c>
      <c r="O27">
        <f t="shared" si="3"/>
        <v>1</v>
      </c>
      <c r="Q27" t="s">
        <v>1558</v>
      </c>
      <c r="R27">
        <f>COUNTIFS(M2:M762,"=3",N2:N762,"=3",O2:O762,"=1")</f>
        <v>136</v>
      </c>
    </row>
    <row r="28" spans="1:18" x14ac:dyDescent="0.4">
      <c r="A28" t="s">
        <v>38</v>
      </c>
      <c r="B28" t="s">
        <v>799</v>
      </c>
      <c r="C28" s="1">
        <v>41606</v>
      </c>
      <c r="D28">
        <v>3</v>
      </c>
      <c r="E28">
        <v>1</v>
      </c>
      <c r="F28">
        <v>2</v>
      </c>
      <c r="G28">
        <v>429</v>
      </c>
      <c r="H28">
        <v>234</v>
      </c>
      <c r="I28">
        <v>464</v>
      </c>
      <c r="J28">
        <v>71.072658923732362</v>
      </c>
      <c r="K28">
        <v>13.821669936777848</v>
      </c>
      <c r="L28">
        <v>11.553094214243085</v>
      </c>
      <c r="M28">
        <f t="shared" si="1"/>
        <v>3</v>
      </c>
      <c r="N28">
        <f t="shared" si="2"/>
        <v>1</v>
      </c>
      <c r="O28">
        <f t="shared" si="3"/>
        <v>1</v>
      </c>
      <c r="Q28" t="s">
        <v>1559</v>
      </c>
      <c r="R28">
        <f>COUNTIFS(M2:M762,"=3",N2:N762,"=3",O2:O762,"=2")</f>
        <v>72</v>
      </c>
    </row>
    <row r="29" spans="1:18" x14ac:dyDescent="0.4">
      <c r="A29" t="s">
        <v>39</v>
      </c>
      <c r="B29" t="s">
        <v>800</v>
      </c>
      <c r="C29" s="1">
        <v>41541</v>
      </c>
      <c r="D29">
        <v>3</v>
      </c>
      <c r="E29">
        <v>1</v>
      </c>
      <c r="F29">
        <v>3</v>
      </c>
      <c r="G29">
        <v>462</v>
      </c>
      <c r="H29">
        <v>234</v>
      </c>
      <c r="I29">
        <v>473</v>
      </c>
      <c r="J29">
        <v>69.214110558260614</v>
      </c>
      <c r="K29">
        <v>18.029212993241771</v>
      </c>
      <c r="L29">
        <v>12.569360668193214</v>
      </c>
      <c r="M29">
        <f t="shared" si="1"/>
        <v>3</v>
      </c>
      <c r="N29">
        <f t="shared" si="2"/>
        <v>1</v>
      </c>
      <c r="O29">
        <f t="shared" si="3"/>
        <v>1</v>
      </c>
      <c r="Q29" t="s">
        <v>1560</v>
      </c>
      <c r="R29">
        <f>COUNTIFS(M2:M762,"=3",N2:N762,"=3",O2:O762,"=3")</f>
        <v>9</v>
      </c>
    </row>
    <row r="30" spans="1:18" x14ac:dyDescent="0.4">
      <c r="A30" t="s">
        <v>40</v>
      </c>
      <c r="B30" t="s">
        <v>801</v>
      </c>
      <c r="C30" s="1">
        <v>41576</v>
      </c>
      <c r="D30">
        <v>3</v>
      </c>
      <c r="E30">
        <v>1</v>
      </c>
      <c r="F30">
        <v>2</v>
      </c>
      <c r="G30">
        <v>451</v>
      </c>
      <c r="H30">
        <v>234</v>
      </c>
      <c r="I30">
        <v>464</v>
      </c>
      <c r="J30">
        <v>90.489818306537899</v>
      </c>
      <c r="K30">
        <v>60.562459123610203</v>
      </c>
      <c r="L30">
        <v>5.3645955456754155</v>
      </c>
      <c r="M30">
        <f t="shared" si="1"/>
        <v>3</v>
      </c>
      <c r="N30">
        <f t="shared" si="2"/>
        <v>3</v>
      </c>
      <c r="O30">
        <f t="shared" si="3"/>
        <v>1</v>
      </c>
      <c r="R30">
        <f>SUM(R3:R29)</f>
        <v>743</v>
      </c>
    </row>
    <row r="31" spans="1:18" x14ac:dyDescent="0.4">
      <c r="A31" t="s">
        <v>41</v>
      </c>
      <c r="B31" t="s">
        <v>802</v>
      </c>
      <c r="C31" s="1">
        <v>41603</v>
      </c>
      <c r="D31">
        <v>3</v>
      </c>
      <c r="E31">
        <v>1</v>
      </c>
      <c r="F31">
        <v>2</v>
      </c>
      <c r="G31">
        <v>432</v>
      </c>
      <c r="H31">
        <v>234</v>
      </c>
      <c r="I31">
        <v>464</v>
      </c>
      <c r="J31">
        <v>93.794616741014067</v>
      </c>
      <c r="K31">
        <v>1.722258556790931</v>
      </c>
      <c r="L31">
        <v>22.096935175027411</v>
      </c>
      <c r="M31">
        <f t="shared" si="1"/>
        <v>3</v>
      </c>
      <c r="N31">
        <f t="shared" si="2"/>
        <v>1</v>
      </c>
      <c r="O31">
        <f t="shared" si="3"/>
        <v>1</v>
      </c>
    </row>
    <row r="32" spans="1:18" x14ac:dyDescent="0.4">
      <c r="A32" t="s">
        <v>42</v>
      </c>
      <c r="B32" t="s">
        <v>803</v>
      </c>
      <c r="C32" s="1">
        <v>41583</v>
      </c>
      <c r="D32">
        <v>3</v>
      </c>
      <c r="E32">
        <v>1</v>
      </c>
      <c r="F32">
        <v>2</v>
      </c>
      <c r="G32">
        <v>446</v>
      </c>
      <c r="H32">
        <v>234</v>
      </c>
      <c r="I32">
        <v>464</v>
      </c>
      <c r="J32">
        <v>93.445316753847237</v>
      </c>
      <c r="K32">
        <v>75.277959450621324</v>
      </c>
      <c r="L32">
        <v>18.490531532177592</v>
      </c>
      <c r="M32">
        <f t="shared" si="1"/>
        <v>3</v>
      </c>
      <c r="N32">
        <f t="shared" si="2"/>
        <v>3</v>
      </c>
      <c r="O32">
        <f t="shared" si="3"/>
        <v>1</v>
      </c>
    </row>
    <row r="33" spans="1:15" x14ac:dyDescent="0.4">
      <c r="A33" t="s">
        <v>43</v>
      </c>
      <c r="B33" t="s">
        <v>804</v>
      </c>
      <c r="C33" s="1">
        <v>41698</v>
      </c>
      <c r="D33">
        <v>3</v>
      </c>
      <c r="E33">
        <v>1</v>
      </c>
      <c r="F33">
        <v>2</v>
      </c>
      <c r="G33">
        <v>369</v>
      </c>
      <c r="H33">
        <v>234</v>
      </c>
      <c r="I33">
        <v>464</v>
      </c>
      <c r="J33">
        <v>62.210500091767045</v>
      </c>
      <c r="K33">
        <v>20.100283409635928</v>
      </c>
      <c r="L33">
        <v>32.522690677145448</v>
      </c>
      <c r="M33">
        <f t="shared" si="1"/>
        <v>3</v>
      </c>
      <c r="N33">
        <f t="shared" si="2"/>
        <v>1</v>
      </c>
      <c r="O33">
        <f t="shared" si="3"/>
        <v>2</v>
      </c>
    </row>
    <row r="34" spans="1:15" x14ac:dyDescent="0.4">
      <c r="A34" t="s">
        <v>44</v>
      </c>
      <c r="B34" t="s">
        <v>805</v>
      </c>
      <c r="C34" s="1">
        <v>41606</v>
      </c>
      <c r="D34">
        <v>3</v>
      </c>
      <c r="E34">
        <v>1</v>
      </c>
      <c r="F34">
        <v>2</v>
      </c>
      <c r="G34">
        <v>429</v>
      </c>
      <c r="H34">
        <v>234</v>
      </c>
      <c r="I34">
        <v>464</v>
      </c>
      <c r="J34">
        <v>81.111112086410699</v>
      </c>
      <c r="K34">
        <v>12.666230651842163</v>
      </c>
      <c r="L34">
        <v>21.862994129468067</v>
      </c>
      <c r="M34">
        <f t="shared" si="1"/>
        <v>3</v>
      </c>
      <c r="N34">
        <f t="shared" si="2"/>
        <v>1</v>
      </c>
      <c r="O34">
        <f t="shared" si="3"/>
        <v>1</v>
      </c>
    </row>
    <row r="35" spans="1:15" x14ac:dyDescent="0.4">
      <c r="A35" t="s">
        <v>45</v>
      </c>
      <c r="B35" t="s">
        <v>806</v>
      </c>
      <c r="C35" s="1">
        <v>41705</v>
      </c>
      <c r="D35">
        <v>3</v>
      </c>
      <c r="E35">
        <v>1</v>
      </c>
      <c r="F35">
        <v>2</v>
      </c>
      <c r="G35">
        <v>364</v>
      </c>
      <c r="H35">
        <v>234</v>
      </c>
      <c r="I35">
        <v>464</v>
      </c>
      <c r="J35">
        <v>80.373482861022453</v>
      </c>
      <c r="K35">
        <v>12.797035099193373</v>
      </c>
      <c r="L35">
        <v>25.08415246329653</v>
      </c>
      <c r="M35">
        <f t="shared" si="1"/>
        <v>3</v>
      </c>
      <c r="N35">
        <f t="shared" si="2"/>
        <v>1</v>
      </c>
      <c r="O35">
        <f t="shared" si="3"/>
        <v>1</v>
      </c>
    </row>
    <row r="36" spans="1:15" x14ac:dyDescent="0.4">
      <c r="A36" t="s">
        <v>46</v>
      </c>
      <c r="B36" t="s">
        <v>807</v>
      </c>
      <c r="C36" s="1">
        <v>41641</v>
      </c>
      <c r="D36">
        <v>3</v>
      </c>
      <c r="E36">
        <v>1</v>
      </c>
      <c r="F36">
        <v>2</v>
      </c>
      <c r="G36">
        <v>405</v>
      </c>
      <c r="H36">
        <v>234</v>
      </c>
      <c r="I36">
        <v>464</v>
      </c>
      <c r="J36">
        <v>80.202649743861983</v>
      </c>
      <c r="K36">
        <v>17.789404839764551</v>
      </c>
      <c r="L36">
        <v>35.059838473316269</v>
      </c>
      <c r="M36">
        <f t="shared" si="1"/>
        <v>3</v>
      </c>
      <c r="N36">
        <f t="shared" si="2"/>
        <v>1</v>
      </c>
      <c r="O36">
        <f t="shared" si="3"/>
        <v>2</v>
      </c>
    </row>
    <row r="37" spans="1:15" x14ac:dyDescent="0.4">
      <c r="A37" t="s">
        <v>47</v>
      </c>
      <c r="B37" t="s">
        <v>808</v>
      </c>
      <c r="C37" s="1">
        <v>41621</v>
      </c>
      <c r="D37">
        <v>3</v>
      </c>
      <c r="E37">
        <v>1</v>
      </c>
      <c r="F37">
        <v>2</v>
      </c>
      <c r="G37">
        <v>418</v>
      </c>
      <c r="H37">
        <v>234</v>
      </c>
      <c r="I37">
        <v>464</v>
      </c>
      <c r="J37">
        <v>79.9748427903193</v>
      </c>
      <c r="K37">
        <v>7.1506431218661435</v>
      </c>
      <c r="L37">
        <v>15.806943402402219</v>
      </c>
      <c r="M37">
        <f t="shared" si="1"/>
        <v>3</v>
      </c>
      <c r="N37">
        <f t="shared" si="2"/>
        <v>1</v>
      </c>
      <c r="O37">
        <f t="shared" si="3"/>
        <v>1</v>
      </c>
    </row>
    <row r="38" spans="1:15" x14ac:dyDescent="0.4">
      <c r="A38" t="s">
        <v>48</v>
      </c>
      <c r="B38" t="s">
        <v>809</v>
      </c>
      <c r="C38" s="1">
        <v>41667</v>
      </c>
      <c r="D38">
        <v>3</v>
      </c>
      <c r="E38">
        <v>1</v>
      </c>
      <c r="F38">
        <v>2</v>
      </c>
      <c r="G38">
        <v>387</v>
      </c>
      <c r="H38">
        <v>234</v>
      </c>
      <c r="I38">
        <v>464</v>
      </c>
      <c r="J38">
        <v>63.830540223866159</v>
      </c>
      <c r="K38">
        <v>95.70525397863527</v>
      </c>
      <c r="L38">
        <v>21.087684122410277</v>
      </c>
      <c r="M38">
        <f t="shared" si="1"/>
        <v>3</v>
      </c>
      <c r="N38">
        <f t="shared" si="2"/>
        <v>3</v>
      </c>
      <c r="O38">
        <f t="shared" si="3"/>
        <v>1</v>
      </c>
    </row>
    <row r="39" spans="1:15" x14ac:dyDescent="0.4">
      <c r="A39" t="s">
        <v>49</v>
      </c>
      <c r="B39" t="s">
        <v>810</v>
      </c>
      <c r="C39" s="1">
        <v>41639</v>
      </c>
      <c r="D39">
        <v>3</v>
      </c>
      <c r="E39">
        <v>1</v>
      </c>
      <c r="F39">
        <v>2</v>
      </c>
      <c r="G39">
        <v>406</v>
      </c>
      <c r="H39">
        <v>234</v>
      </c>
      <c r="I39">
        <v>464</v>
      </c>
      <c r="J39">
        <v>63.195948089309219</v>
      </c>
      <c r="K39">
        <v>30.455635491606714</v>
      </c>
      <c r="L39">
        <v>54.134692234027796</v>
      </c>
      <c r="M39">
        <f t="shared" si="1"/>
        <v>3</v>
      </c>
      <c r="N39">
        <f t="shared" si="2"/>
        <v>2</v>
      </c>
      <c r="O39">
        <f t="shared" si="3"/>
        <v>3</v>
      </c>
    </row>
    <row r="40" spans="1:15" x14ac:dyDescent="0.4">
      <c r="A40" t="s">
        <v>50</v>
      </c>
      <c r="B40" t="s">
        <v>811</v>
      </c>
      <c r="C40" s="1">
        <v>41680</v>
      </c>
      <c r="D40">
        <v>3</v>
      </c>
      <c r="E40">
        <v>1</v>
      </c>
      <c r="F40">
        <v>2</v>
      </c>
      <c r="G40">
        <v>383</v>
      </c>
      <c r="H40">
        <v>234</v>
      </c>
      <c r="I40">
        <v>464</v>
      </c>
      <c r="J40">
        <v>88.055245544047409</v>
      </c>
      <c r="K40">
        <v>0.26160889470241988</v>
      </c>
      <c r="L40">
        <v>10.068686345721449</v>
      </c>
      <c r="M40">
        <f t="shared" si="1"/>
        <v>3</v>
      </c>
      <c r="N40">
        <f t="shared" si="2"/>
        <v>1</v>
      </c>
      <c r="O40">
        <f t="shared" si="3"/>
        <v>1</v>
      </c>
    </row>
    <row r="41" spans="1:15" x14ac:dyDescent="0.4">
      <c r="A41" t="s">
        <v>51</v>
      </c>
      <c r="B41" t="s">
        <v>812</v>
      </c>
      <c r="C41" s="1">
        <v>41703</v>
      </c>
      <c r="D41">
        <v>3</v>
      </c>
      <c r="E41">
        <v>1</v>
      </c>
      <c r="F41">
        <v>2</v>
      </c>
      <c r="G41">
        <v>366</v>
      </c>
      <c r="H41">
        <v>234</v>
      </c>
      <c r="I41">
        <v>464</v>
      </c>
      <c r="J41">
        <v>76.565301779251442</v>
      </c>
      <c r="K41">
        <v>19.010246348375844</v>
      </c>
      <c r="L41">
        <v>27.164117717107647</v>
      </c>
      <c r="M41">
        <f t="shared" si="1"/>
        <v>3</v>
      </c>
      <c r="N41">
        <f t="shared" si="2"/>
        <v>1</v>
      </c>
      <c r="O41">
        <f t="shared" si="3"/>
        <v>1</v>
      </c>
    </row>
    <row r="42" spans="1:15" x14ac:dyDescent="0.4">
      <c r="A42" t="s">
        <v>52</v>
      </c>
      <c r="B42" t="s">
        <v>813</v>
      </c>
      <c r="C42" s="1">
        <v>42104</v>
      </c>
      <c r="D42">
        <v>2</v>
      </c>
      <c r="E42">
        <v>1</v>
      </c>
      <c r="F42">
        <v>2</v>
      </c>
      <c r="G42">
        <v>316</v>
      </c>
      <c r="H42">
        <v>234</v>
      </c>
      <c r="I42">
        <v>245</v>
      </c>
      <c r="J42">
        <v>73.438256401110863</v>
      </c>
      <c r="K42">
        <v>3.0303030303030303</v>
      </c>
      <c r="L42">
        <v>41.363976187215528</v>
      </c>
      <c r="M42">
        <f t="shared" si="1"/>
        <v>3</v>
      </c>
      <c r="N42">
        <f t="shared" si="2"/>
        <v>1</v>
      </c>
      <c r="O42">
        <f t="shared" si="3"/>
        <v>2</v>
      </c>
    </row>
    <row r="43" spans="1:15" x14ac:dyDescent="0.4">
      <c r="A43" t="s">
        <v>53</v>
      </c>
      <c r="B43" t="s">
        <v>814</v>
      </c>
      <c r="C43" s="1">
        <v>41667</v>
      </c>
      <c r="D43">
        <v>3</v>
      </c>
      <c r="E43">
        <v>1</v>
      </c>
      <c r="F43">
        <v>2</v>
      </c>
      <c r="G43">
        <v>387</v>
      </c>
      <c r="H43">
        <v>234</v>
      </c>
      <c r="I43">
        <v>464</v>
      </c>
      <c r="J43">
        <v>77.262274329150017</v>
      </c>
      <c r="K43">
        <v>95.356442119032053</v>
      </c>
      <c r="L43">
        <v>6.5264689912174818</v>
      </c>
      <c r="M43">
        <f t="shared" si="1"/>
        <v>3</v>
      </c>
      <c r="N43">
        <f t="shared" si="2"/>
        <v>3</v>
      </c>
      <c r="O43">
        <f t="shared" si="3"/>
        <v>1</v>
      </c>
    </row>
    <row r="44" spans="1:15" x14ac:dyDescent="0.4">
      <c r="A44" t="s">
        <v>54</v>
      </c>
      <c r="B44" t="s">
        <v>815</v>
      </c>
      <c r="C44" s="1">
        <v>41851</v>
      </c>
      <c r="D44">
        <v>2</v>
      </c>
      <c r="E44">
        <v>1</v>
      </c>
      <c r="F44">
        <v>2</v>
      </c>
      <c r="G44">
        <v>316</v>
      </c>
      <c r="H44">
        <v>234</v>
      </c>
      <c r="I44">
        <v>412</v>
      </c>
      <c r="J44">
        <v>93.676151935284039</v>
      </c>
      <c r="K44">
        <v>20.296490080662743</v>
      </c>
      <c r="L44">
        <v>14.561950488257855</v>
      </c>
      <c r="M44">
        <f t="shared" si="1"/>
        <v>3</v>
      </c>
      <c r="N44">
        <f t="shared" si="2"/>
        <v>1</v>
      </c>
      <c r="O44">
        <f t="shared" si="3"/>
        <v>1</v>
      </c>
    </row>
    <row r="45" spans="1:15" x14ac:dyDescent="0.4">
      <c r="A45" t="s">
        <v>55</v>
      </c>
      <c r="B45" t="s">
        <v>816</v>
      </c>
      <c r="C45" s="1">
        <v>41667</v>
      </c>
      <c r="D45">
        <v>3</v>
      </c>
      <c r="E45">
        <v>1</v>
      </c>
      <c r="F45">
        <v>2</v>
      </c>
      <c r="G45">
        <v>387</v>
      </c>
      <c r="H45">
        <v>234</v>
      </c>
      <c r="I45">
        <v>464</v>
      </c>
      <c r="J45">
        <v>63.170896927500117</v>
      </c>
      <c r="K45">
        <v>7.1070416394157396</v>
      </c>
      <c r="L45">
        <v>17.69980047239703</v>
      </c>
      <c r="M45">
        <f t="shared" si="1"/>
        <v>3</v>
      </c>
      <c r="N45">
        <f t="shared" si="2"/>
        <v>1</v>
      </c>
      <c r="O45">
        <f t="shared" si="3"/>
        <v>1</v>
      </c>
    </row>
    <row r="46" spans="1:15" x14ac:dyDescent="0.4">
      <c r="A46" t="s">
        <v>56</v>
      </c>
      <c r="B46" t="s">
        <v>817</v>
      </c>
      <c r="C46" s="1">
        <v>41810</v>
      </c>
      <c r="D46">
        <v>2</v>
      </c>
      <c r="E46">
        <v>1</v>
      </c>
      <c r="F46">
        <v>2</v>
      </c>
      <c r="G46">
        <v>316</v>
      </c>
      <c r="H46">
        <v>234</v>
      </c>
      <c r="I46">
        <v>441</v>
      </c>
      <c r="J46">
        <v>86.319881340535758</v>
      </c>
      <c r="K46">
        <v>10.420754305646392</v>
      </c>
      <c r="L46">
        <v>31.349675802888381</v>
      </c>
      <c r="M46">
        <f t="shared" si="1"/>
        <v>3</v>
      </c>
      <c r="N46">
        <f t="shared" si="2"/>
        <v>1</v>
      </c>
      <c r="O46">
        <f t="shared" si="3"/>
        <v>2</v>
      </c>
    </row>
    <row r="47" spans="1:15" x14ac:dyDescent="0.4">
      <c r="A47" t="s">
        <v>57</v>
      </c>
      <c r="B47" t="s">
        <v>818</v>
      </c>
      <c r="C47" s="1">
        <v>41765</v>
      </c>
      <c r="D47">
        <v>3</v>
      </c>
      <c r="E47">
        <v>1</v>
      </c>
      <c r="F47">
        <v>2</v>
      </c>
      <c r="G47">
        <v>325</v>
      </c>
      <c r="H47">
        <v>234</v>
      </c>
      <c r="I47">
        <v>464</v>
      </c>
      <c r="J47">
        <v>66.148955060007552</v>
      </c>
      <c r="K47">
        <v>36.756049705689989</v>
      </c>
      <c r="L47">
        <v>26.961716059514782</v>
      </c>
      <c r="M47">
        <f t="shared" si="1"/>
        <v>3</v>
      </c>
      <c r="N47">
        <f t="shared" si="2"/>
        <v>2</v>
      </c>
      <c r="O47">
        <f t="shared" si="3"/>
        <v>1</v>
      </c>
    </row>
    <row r="48" spans="1:15" x14ac:dyDescent="0.4">
      <c r="A48" t="s">
        <v>58</v>
      </c>
      <c r="B48" t="s">
        <v>819</v>
      </c>
      <c r="C48" s="1">
        <v>41729</v>
      </c>
      <c r="D48">
        <v>3</v>
      </c>
      <c r="E48">
        <v>1</v>
      </c>
      <c r="F48">
        <v>2</v>
      </c>
      <c r="G48">
        <v>348</v>
      </c>
      <c r="H48">
        <v>234</v>
      </c>
      <c r="I48">
        <v>464</v>
      </c>
      <c r="J48">
        <v>95.359425559536234</v>
      </c>
      <c r="K48">
        <v>9.2217135382603015</v>
      </c>
      <c r="L48">
        <v>19.043424903902171</v>
      </c>
      <c r="M48">
        <f t="shared" si="1"/>
        <v>3</v>
      </c>
      <c r="N48">
        <f t="shared" si="2"/>
        <v>1</v>
      </c>
      <c r="O48">
        <f t="shared" si="3"/>
        <v>1</v>
      </c>
    </row>
    <row r="49" spans="1:15" x14ac:dyDescent="0.4">
      <c r="A49" t="s">
        <v>59</v>
      </c>
      <c r="B49" t="s">
        <v>820</v>
      </c>
      <c r="C49" s="1">
        <v>41695</v>
      </c>
      <c r="D49">
        <v>3</v>
      </c>
      <c r="E49">
        <v>1</v>
      </c>
      <c r="F49">
        <v>2</v>
      </c>
      <c r="G49">
        <v>372</v>
      </c>
      <c r="H49">
        <v>234</v>
      </c>
      <c r="I49">
        <v>464</v>
      </c>
      <c r="J49">
        <v>65.131467215559667</v>
      </c>
      <c r="K49">
        <v>89.252234575975578</v>
      </c>
      <c r="L49">
        <v>20.127166410679674</v>
      </c>
      <c r="M49">
        <f t="shared" si="1"/>
        <v>3</v>
      </c>
      <c r="N49">
        <f t="shared" si="2"/>
        <v>3</v>
      </c>
      <c r="O49">
        <f t="shared" si="3"/>
        <v>1</v>
      </c>
    </row>
    <row r="50" spans="1:15" x14ac:dyDescent="0.4">
      <c r="A50" t="s">
        <v>60</v>
      </c>
      <c r="B50" t="s">
        <v>821</v>
      </c>
      <c r="C50" s="1">
        <v>41712</v>
      </c>
      <c r="D50">
        <v>3</v>
      </c>
      <c r="E50">
        <v>1</v>
      </c>
      <c r="F50">
        <v>2</v>
      </c>
      <c r="G50">
        <v>359</v>
      </c>
      <c r="H50">
        <v>234</v>
      </c>
      <c r="I50">
        <v>464</v>
      </c>
      <c r="J50">
        <v>73.137506002111621</v>
      </c>
      <c r="K50">
        <v>95.596250272509266</v>
      </c>
      <c r="L50">
        <v>14.958014544335235</v>
      </c>
      <c r="M50">
        <f t="shared" si="1"/>
        <v>3</v>
      </c>
      <c r="N50">
        <f t="shared" si="2"/>
        <v>3</v>
      </c>
      <c r="O50">
        <f t="shared" si="3"/>
        <v>1</v>
      </c>
    </row>
    <row r="51" spans="1:15" x14ac:dyDescent="0.4">
      <c r="A51" t="s">
        <v>61</v>
      </c>
      <c r="B51" t="s">
        <v>822</v>
      </c>
      <c r="C51" s="1">
        <v>41696</v>
      </c>
      <c r="D51">
        <v>3</v>
      </c>
      <c r="E51">
        <v>1</v>
      </c>
      <c r="F51">
        <v>2</v>
      </c>
      <c r="G51">
        <v>371</v>
      </c>
      <c r="H51">
        <v>234</v>
      </c>
      <c r="I51">
        <v>464</v>
      </c>
      <c r="J51">
        <v>59.648304816389796</v>
      </c>
      <c r="K51">
        <v>4.2293437976891211</v>
      </c>
      <c r="L51">
        <v>24.293610571093662</v>
      </c>
      <c r="M51">
        <f t="shared" si="1"/>
        <v>3</v>
      </c>
      <c r="N51">
        <f t="shared" si="2"/>
        <v>1</v>
      </c>
      <c r="O51">
        <f t="shared" si="3"/>
        <v>1</v>
      </c>
    </row>
    <row r="52" spans="1:15" x14ac:dyDescent="0.4">
      <c r="A52" t="s">
        <v>62</v>
      </c>
      <c r="B52" t="s">
        <v>823</v>
      </c>
      <c r="C52" s="1">
        <v>41710</v>
      </c>
      <c r="D52">
        <v>3</v>
      </c>
      <c r="E52">
        <v>1</v>
      </c>
      <c r="F52">
        <v>2</v>
      </c>
      <c r="G52">
        <v>361</v>
      </c>
      <c r="H52">
        <v>234</v>
      </c>
      <c r="I52">
        <v>464</v>
      </c>
      <c r="J52">
        <v>88.86071037914526</v>
      </c>
      <c r="K52">
        <v>1.8966644865925442</v>
      </c>
      <c r="L52">
        <v>24.195459252905518</v>
      </c>
      <c r="M52">
        <f t="shared" si="1"/>
        <v>3</v>
      </c>
      <c r="N52">
        <f t="shared" si="2"/>
        <v>1</v>
      </c>
      <c r="O52">
        <f t="shared" si="3"/>
        <v>1</v>
      </c>
    </row>
    <row r="53" spans="1:15" x14ac:dyDescent="0.4">
      <c r="A53" t="s">
        <v>63</v>
      </c>
      <c r="B53" t="s">
        <v>824</v>
      </c>
      <c r="C53" s="1">
        <v>41717</v>
      </c>
      <c r="D53">
        <v>3</v>
      </c>
      <c r="E53">
        <v>1</v>
      </c>
      <c r="F53">
        <v>2</v>
      </c>
      <c r="G53">
        <v>356</v>
      </c>
      <c r="H53">
        <v>234</v>
      </c>
      <c r="I53">
        <v>464</v>
      </c>
      <c r="J53">
        <v>65.564268336534212</v>
      </c>
      <c r="K53">
        <v>5.4501853063004146</v>
      </c>
      <c r="L53">
        <v>29.088052801809727</v>
      </c>
      <c r="M53">
        <f t="shared" si="1"/>
        <v>3</v>
      </c>
      <c r="N53">
        <f t="shared" si="2"/>
        <v>1</v>
      </c>
      <c r="O53">
        <f t="shared" si="3"/>
        <v>1</v>
      </c>
    </row>
    <row r="54" spans="1:15" x14ac:dyDescent="0.4">
      <c r="A54" t="s">
        <v>64</v>
      </c>
      <c r="B54" t="s">
        <v>825</v>
      </c>
      <c r="C54" s="1">
        <v>41723</v>
      </c>
      <c r="D54">
        <v>3</v>
      </c>
      <c r="E54">
        <v>1</v>
      </c>
      <c r="F54">
        <v>2</v>
      </c>
      <c r="G54">
        <v>352</v>
      </c>
      <c r="H54">
        <v>234</v>
      </c>
      <c r="I54">
        <v>464</v>
      </c>
      <c r="J54">
        <v>81.028444343272625</v>
      </c>
      <c r="K54">
        <v>32.177894048397647</v>
      </c>
      <c r="L54">
        <v>26.000135376213684</v>
      </c>
      <c r="M54">
        <f t="shared" si="1"/>
        <v>3</v>
      </c>
      <c r="N54">
        <f t="shared" si="2"/>
        <v>2</v>
      </c>
      <c r="O54">
        <f t="shared" si="3"/>
        <v>1</v>
      </c>
    </row>
    <row r="55" spans="1:15" x14ac:dyDescent="0.4">
      <c r="A55" t="s">
        <v>65</v>
      </c>
      <c r="B55" t="s">
        <v>826</v>
      </c>
      <c r="C55" s="1">
        <v>41709</v>
      </c>
      <c r="D55">
        <v>3</v>
      </c>
      <c r="E55">
        <v>1</v>
      </c>
      <c r="F55">
        <v>2</v>
      </c>
      <c r="G55">
        <v>362</v>
      </c>
      <c r="H55">
        <v>234</v>
      </c>
      <c r="I55">
        <v>464</v>
      </c>
      <c r="J55">
        <v>80.0756515142631</v>
      </c>
      <c r="K55">
        <v>68.061914105079566</v>
      </c>
      <c r="L55">
        <v>24.644195768593427</v>
      </c>
      <c r="M55">
        <f t="shared" si="1"/>
        <v>3</v>
      </c>
      <c r="N55">
        <f t="shared" si="2"/>
        <v>3</v>
      </c>
      <c r="O55">
        <f t="shared" si="3"/>
        <v>1</v>
      </c>
    </row>
    <row r="56" spans="1:15" x14ac:dyDescent="0.4">
      <c r="A56" t="s">
        <v>66</v>
      </c>
      <c r="B56" t="s">
        <v>827</v>
      </c>
      <c r="C56" s="1">
        <v>41716</v>
      </c>
      <c r="D56">
        <v>3</v>
      </c>
      <c r="E56">
        <v>1</v>
      </c>
      <c r="F56">
        <v>2</v>
      </c>
      <c r="G56">
        <v>357</v>
      </c>
      <c r="H56">
        <v>234</v>
      </c>
      <c r="I56">
        <v>464</v>
      </c>
      <c r="J56">
        <v>90.453486013730569</v>
      </c>
      <c r="K56">
        <v>98.19053847830827</v>
      </c>
      <c r="L56">
        <v>17.164434847905493</v>
      </c>
      <c r="M56">
        <f t="shared" si="1"/>
        <v>3</v>
      </c>
      <c r="N56">
        <f t="shared" si="2"/>
        <v>3</v>
      </c>
      <c r="O56">
        <f t="shared" si="3"/>
        <v>1</v>
      </c>
    </row>
    <row r="57" spans="1:15" x14ac:dyDescent="0.4">
      <c r="A57" t="s">
        <v>67</v>
      </c>
      <c r="B57" t="s">
        <v>828</v>
      </c>
      <c r="C57" s="1">
        <v>41752</v>
      </c>
      <c r="D57">
        <v>3</v>
      </c>
      <c r="E57">
        <v>1</v>
      </c>
      <c r="F57">
        <v>2</v>
      </c>
      <c r="G57">
        <v>332</v>
      </c>
      <c r="H57">
        <v>234</v>
      </c>
      <c r="I57">
        <v>464</v>
      </c>
      <c r="J57">
        <v>79.31420384580089</v>
      </c>
      <c r="K57">
        <v>99.672988881621976</v>
      </c>
      <c r="L57">
        <v>36.796284838205025</v>
      </c>
      <c r="M57">
        <f t="shared" si="1"/>
        <v>3</v>
      </c>
      <c r="N57">
        <f t="shared" si="2"/>
        <v>3</v>
      </c>
      <c r="O57">
        <f t="shared" si="3"/>
        <v>2</v>
      </c>
    </row>
    <row r="58" spans="1:15" x14ac:dyDescent="0.4">
      <c r="A58" t="s">
        <v>68</v>
      </c>
      <c r="B58" t="s">
        <v>829</v>
      </c>
      <c r="C58" s="1">
        <v>41719</v>
      </c>
      <c r="D58">
        <v>3</v>
      </c>
      <c r="E58">
        <v>1</v>
      </c>
      <c r="F58">
        <v>2</v>
      </c>
      <c r="G58">
        <v>354</v>
      </c>
      <c r="H58">
        <v>234</v>
      </c>
      <c r="I58">
        <v>464</v>
      </c>
      <c r="J58">
        <v>71.514623642722952</v>
      </c>
      <c r="K58">
        <v>23.457597558316984</v>
      </c>
      <c r="L58">
        <v>18.541042174944636</v>
      </c>
      <c r="M58">
        <f t="shared" si="1"/>
        <v>3</v>
      </c>
      <c r="N58">
        <f t="shared" si="2"/>
        <v>1</v>
      </c>
      <c r="O58">
        <f t="shared" si="3"/>
        <v>1</v>
      </c>
    </row>
    <row r="59" spans="1:15" x14ac:dyDescent="0.4">
      <c r="A59" t="s">
        <v>69</v>
      </c>
      <c r="B59" t="s">
        <v>830</v>
      </c>
      <c r="C59" s="1">
        <v>41743</v>
      </c>
      <c r="D59">
        <v>3</v>
      </c>
      <c r="E59">
        <v>1</v>
      </c>
      <c r="F59">
        <v>2</v>
      </c>
      <c r="G59">
        <v>339</v>
      </c>
      <c r="H59">
        <v>234</v>
      </c>
      <c r="I59">
        <v>464</v>
      </c>
      <c r="J59">
        <v>85.901923024129616</v>
      </c>
      <c r="K59">
        <v>25.833878351863966</v>
      </c>
      <c r="L59">
        <v>13.697800613027317</v>
      </c>
      <c r="M59">
        <f t="shared" si="1"/>
        <v>3</v>
      </c>
      <c r="N59">
        <f t="shared" si="2"/>
        <v>1</v>
      </c>
      <c r="O59">
        <f t="shared" si="3"/>
        <v>1</v>
      </c>
    </row>
    <row r="60" spans="1:15" x14ac:dyDescent="0.4">
      <c r="A60" t="s">
        <v>70</v>
      </c>
      <c r="B60" t="s">
        <v>831</v>
      </c>
      <c r="C60" s="1">
        <v>41717</v>
      </c>
      <c r="D60">
        <v>3</v>
      </c>
      <c r="E60">
        <v>1</v>
      </c>
      <c r="F60">
        <v>2</v>
      </c>
      <c r="G60">
        <v>356</v>
      </c>
      <c r="H60">
        <v>234</v>
      </c>
      <c r="I60">
        <v>464</v>
      </c>
      <c r="J60">
        <v>85.152767556142948</v>
      </c>
      <c r="K60">
        <v>22.694571615434924</v>
      </c>
      <c r="L60">
        <v>16.064449627779691</v>
      </c>
      <c r="M60">
        <f t="shared" si="1"/>
        <v>3</v>
      </c>
      <c r="N60">
        <f t="shared" si="2"/>
        <v>1</v>
      </c>
      <c r="O60">
        <f t="shared" si="3"/>
        <v>1</v>
      </c>
    </row>
    <row r="61" spans="1:15" x14ac:dyDescent="0.4">
      <c r="A61" t="s">
        <v>71</v>
      </c>
      <c r="B61" t="s">
        <v>832</v>
      </c>
      <c r="C61" s="1">
        <v>41758</v>
      </c>
      <c r="D61">
        <v>3</v>
      </c>
      <c r="E61">
        <v>1</v>
      </c>
      <c r="F61">
        <v>2</v>
      </c>
      <c r="G61">
        <v>328</v>
      </c>
      <c r="H61">
        <v>234</v>
      </c>
      <c r="I61">
        <v>464</v>
      </c>
      <c r="J61">
        <v>83.532391368819489</v>
      </c>
      <c r="K61">
        <v>17.157183344233705</v>
      </c>
      <c r="L61">
        <v>20.756242299499693</v>
      </c>
      <c r="M61">
        <f t="shared" si="1"/>
        <v>3</v>
      </c>
      <c r="N61">
        <f t="shared" si="2"/>
        <v>1</v>
      </c>
      <c r="O61">
        <f t="shared" si="3"/>
        <v>1</v>
      </c>
    </row>
    <row r="62" spans="1:15" x14ac:dyDescent="0.4">
      <c r="A62" t="s">
        <v>72</v>
      </c>
      <c r="B62" t="s">
        <v>833</v>
      </c>
      <c r="C62" s="1">
        <v>41799</v>
      </c>
      <c r="D62">
        <v>2</v>
      </c>
      <c r="E62">
        <v>1</v>
      </c>
      <c r="F62">
        <v>2</v>
      </c>
      <c r="G62">
        <v>316</v>
      </c>
      <c r="H62">
        <v>234</v>
      </c>
      <c r="I62">
        <v>450</v>
      </c>
      <c r="J62">
        <v>84.868649893532748</v>
      </c>
      <c r="K62">
        <v>22.650970132984522</v>
      </c>
      <c r="L62">
        <v>18.105650930902165</v>
      </c>
      <c r="M62">
        <f t="shared" si="1"/>
        <v>3</v>
      </c>
      <c r="N62">
        <f t="shared" si="2"/>
        <v>1</v>
      </c>
      <c r="O62">
        <f t="shared" si="3"/>
        <v>1</v>
      </c>
    </row>
    <row r="63" spans="1:15" x14ac:dyDescent="0.4">
      <c r="A63" t="s">
        <v>73</v>
      </c>
      <c r="B63" t="s">
        <v>834</v>
      </c>
      <c r="C63" s="1">
        <v>41765</v>
      </c>
      <c r="D63">
        <v>3</v>
      </c>
      <c r="E63">
        <v>1</v>
      </c>
      <c r="F63">
        <v>2</v>
      </c>
      <c r="G63">
        <v>325</v>
      </c>
      <c r="H63">
        <v>234</v>
      </c>
      <c r="I63">
        <v>464</v>
      </c>
      <c r="J63">
        <v>67.947041264538996</v>
      </c>
      <c r="K63">
        <v>3.989535644211903</v>
      </c>
      <c r="L63">
        <v>15.746147842451377</v>
      </c>
      <c r="M63">
        <f t="shared" si="1"/>
        <v>3</v>
      </c>
      <c r="N63">
        <f t="shared" si="2"/>
        <v>1</v>
      </c>
      <c r="O63">
        <f t="shared" si="3"/>
        <v>1</v>
      </c>
    </row>
    <row r="64" spans="1:15" x14ac:dyDescent="0.4">
      <c r="A64" t="s">
        <v>74</v>
      </c>
      <c r="B64" t="s">
        <v>835</v>
      </c>
      <c r="C64" s="1">
        <v>41739</v>
      </c>
      <c r="D64">
        <v>3</v>
      </c>
      <c r="E64">
        <v>1</v>
      </c>
      <c r="F64">
        <v>2</v>
      </c>
      <c r="G64">
        <v>341</v>
      </c>
      <c r="H64">
        <v>234</v>
      </c>
      <c r="I64">
        <v>464</v>
      </c>
      <c r="J64">
        <v>93.236637775383656</v>
      </c>
      <c r="K64">
        <v>66.623065184216259</v>
      </c>
      <c r="L64">
        <v>5.2593289763842295</v>
      </c>
      <c r="M64">
        <f t="shared" si="1"/>
        <v>3</v>
      </c>
      <c r="N64">
        <f t="shared" si="2"/>
        <v>3</v>
      </c>
      <c r="O64">
        <f t="shared" si="3"/>
        <v>1</v>
      </c>
    </row>
    <row r="65" spans="1:15" x14ac:dyDescent="0.4">
      <c r="A65" t="s">
        <v>75</v>
      </c>
      <c r="B65" t="s">
        <v>836</v>
      </c>
      <c r="C65" s="1">
        <v>41750</v>
      </c>
      <c r="D65">
        <v>3</v>
      </c>
      <c r="E65">
        <v>1</v>
      </c>
      <c r="F65">
        <v>2</v>
      </c>
      <c r="G65">
        <v>334</v>
      </c>
      <c r="H65">
        <v>234</v>
      </c>
      <c r="I65">
        <v>464</v>
      </c>
      <c r="J65">
        <v>66.193470158423111</v>
      </c>
      <c r="K65">
        <v>2.5506867233485937</v>
      </c>
      <c r="L65">
        <v>21.921191927754489</v>
      </c>
      <c r="M65">
        <f t="shared" si="1"/>
        <v>3</v>
      </c>
      <c r="N65">
        <f t="shared" si="2"/>
        <v>1</v>
      </c>
      <c r="O65">
        <f t="shared" si="3"/>
        <v>1</v>
      </c>
    </row>
    <row r="66" spans="1:15" x14ac:dyDescent="0.4">
      <c r="A66" t="s">
        <v>76</v>
      </c>
      <c r="B66" t="s">
        <v>837</v>
      </c>
      <c r="C66" s="1">
        <v>41759</v>
      </c>
      <c r="D66">
        <v>3</v>
      </c>
      <c r="E66">
        <v>1</v>
      </c>
      <c r="F66">
        <v>2</v>
      </c>
      <c r="G66">
        <v>327</v>
      </c>
      <c r="H66">
        <v>234</v>
      </c>
      <c r="I66">
        <v>464</v>
      </c>
      <c r="J66">
        <v>81.347232638208425</v>
      </c>
      <c r="K66">
        <v>96.92609548724657</v>
      </c>
      <c r="L66">
        <v>11.404498243602621</v>
      </c>
      <c r="M66">
        <f t="shared" si="1"/>
        <v>3</v>
      </c>
      <c r="N66">
        <f t="shared" si="2"/>
        <v>3</v>
      </c>
      <c r="O66">
        <f t="shared" si="3"/>
        <v>1</v>
      </c>
    </row>
    <row r="67" spans="1:15" x14ac:dyDescent="0.4">
      <c r="A67" t="s">
        <v>77</v>
      </c>
      <c r="B67" t="s">
        <v>838</v>
      </c>
      <c r="C67" s="1">
        <v>41773</v>
      </c>
      <c r="D67">
        <v>3</v>
      </c>
      <c r="E67">
        <v>1</v>
      </c>
      <c r="F67">
        <v>2</v>
      </c>
      <c r="G67">
        <v>319</v>
      </c>
      <c r="H67">
        <v>234</v>
      </c>
      <c r="I67">
        <v>464</v>
      </c>
      <c r="J67">
        <v>89.849117433612832</v>
      </c>
      <c r="K67">
        <v>11.837802485284501</v>
      </c>
      <c r="L67">
        <v>5.1548553738236391</v>
      </c>
      <c r="M67">
        <f t="shared" ref="M67:M130" si="4">IF(AND(J67&gt;0,J67&lt;30),1,IF(AND(J67&gt;=30,J67&lt;50),2,IF(J67&gt;=50,3,0)))</f>
        <v>3</v>
      </c>
      <c r="N67">
        <f t="shared" ref="N67:N130" si="5">IF(AND(K67&gt;0,K67&lt;30),1,IF(AND(K67&gt;=30,K67&lt;50),2,IF(K67&gt;=50,3,0)))</f>
        <v>1</v>
      </c>
      <c r="O67">
        <f t="shared" ref="O67:O130" si="6">IF(AND(L67&gt;0,L67&lt;30),1,IF(AND(L67&gt;=30,L67&lt;50),2,IF(L67&gt;=50,3,0)))</f>
        <v>1</v>
      </c>
    </row>
    <row r="68" spans="1:15" x14ac:dyDescent="0.4">
      <c r="A68" t="s">
        <v>78</v>
      </c>
      <c r="B68" t="s">
        <v>839</v>
      </c>
      <c r="C68" s="1">
        <v>41758</v>
      </c>
      <c r="D68">
        <v>3</v>
      </c>
      <c r="E68">
        <v>1</v>
      </c>
      <c r="F68">
        <v>2</v>
      </c>
      <c r="G68">
        <v>328</v>
      </c>
      <c r="H68">
        <v>234</v>
      </c>
      <c r="I68">
        <v>464</v>
      </c>
      <c r="J68">
        <v>83.288943022225311</v>
      </c>
      <c r="K68">
        <v>34.248964464791804</v>
      </c>
      <c r="L68">
        <v>11.652448729053786</v>
      </c>
      <c r="M68">
        <f t="shared" si="4"/>
        <v>3</v>
      </c>
      <c r="N68">
        <f t="shared" si="5"/>
        <v>2</v>
      </c>
      <c r="O68">
        <f t="shared" si="6"/>
        <v>1</v>
      </c>
    </row>
    <row r="69" spans="1:15" x14ac:dyDescent="0.4">
      <c r="A69" t="s">
        <v>79</v>
      </c>
      <c r="B69" t="s">
        <v>840</v>
      </c>
      <c r="C69" s="1">
        <v>41779</v>
      </c>
      <c r="D69">
        <v>2</v>
      </c>
      <c r="E69">
        <v>1</v>
      </c>
      <c r="F69">
        <v>2</v>
      </c>
      <c r="G69">
        <v>316</v>
      </c>
      <c r="H69">
        <v>234</v>
      </c>
      <c r="I69">
        <v>463</v>
      </c>
      <c r="J69">
        <v>87.458135433648437</v>
      </c>
      <c r="K69">
        <v>31.044255504687161</v>
      </c>
      <c r="L69">
        <v>26.606247591231654</v>
      </c>
      <c r="M69">
        <f t="shared" si="4"/>
        <v>3</v>
      </c>
      <c r="N69">
        <f t="shared" si="5"/>
        <v>2</v>
      </c>
      <c r="O69">
        <f t="shared" si="6"/>
        <v>1</v>
      </c>
    </row>
    <row r="70" spans="1:15" x14ac:dyDescent="0.4">
      <c r="A70" t="s">
        <v>80</v>
      </c>
      <c r="B70" t="s">
        <v>841</v>
      </c>
      <c r="C70" s="1">
        <v>41773</v>
      </c>
      <c r="D70">
        <v>3</v>
      </c>
      <c r="E70">
        <v>1</v>
      </c>
      <c r="F70">
        <v>2</v>
      </c>
      <c r="G70">
        <v>319</v>
      </c>
      <c r="H70">
        <v>234</v>
      </c>
      <c r="I70">
        <v>464</v>
      </c>
      <c r="J70">
        <v>81.716236063185463</v>
      </c>
      <c r="K70">
        <v>7.5866579463701767</v>
      </c>
      <c r="L70">
        <v>16.980481483222487</v>
      </c>
      <c r="M70">
        <f t="shared" si="4"/>
        <v>3</v>
      </c>
      <c r="N70">
        <f t="shared" si="5"/>
        <v>1</v>
      </c>
      <c r="O70">
        <f t="shared" si="6"/>
        <v>1</v>
      </c>
    </row>
    <row r="71" spans="1:15" x14ac:dyDescent="0.4">
      <c r="A71" t="s">
        <v>81</v>
      </c>
      <c r="B71" t="s">
        <v>842</v>
      </c>
      <c r="C71" s="1">
        <v>41788</v>
      </c>
      <c r="D71">
        <v>2</v>
      </c>
      <c r="E71">
        <v>1</v>
      </c>
      <c r="F71">
        <v>2</v>
      </c>
      <c r="G71">
        <v>316</v>
      </c>
      <c r="H71">
        <v>234</v>
      </c>
      <c r="I71">
        <v>456</v>
      </c>
      <c r="J71">
        <v>84.554311962898097</v>
      </c>
      <c r="K71">
        <v>19.707870067582299</v>
      </c>
      <c r="L71">
        <v>15.098935370205417</v>
      </c>
      <c r="M71">
        <f t="shared" si="4"/>
        <v>3</v>
      </c>
      <c r="N71">
        <f t="shared" si="5"/>
        <v>1</v>
      </c>
      <c r="O71">
        <f t="shared" si="6"/>
        <v>1</v>
      </c>
    </row>
    <row r="72" spans="1:15" x14ac:dyDescent="0.4">
      <c r="A72" t="s">
        <v>82</v>
      </c>
      <c r="B72" t="s">
        <v>843</v>
      </c>
      <c r="C72" s="1">
        <v>41892</v>
      </c>
      <c r="D72">
        <v>2</v>
      </c>
      <c r="E72">
        <v>1</v>
      </c>
      <c r="F72">
        <v>2</v>
      </c>
      <c r="G72">
        <v>316</v>
      </c>
      <c r="H72">
        <v>234</v>
      </c>
      <c r="I72">
        <v>384</v>
      </c>
      <c r="J72">
        <v>67.082305302629749</v>
      </c>
      <c r="K72">
        <v>20.710704163941575</v>
      </c>
      <c r="L72">
        <v>25.747432225024113</v>
      </c>
      <c r="M72">
        <f t="shared" si="4"/>
        <v>3</v>
      </c>
      <c r="N72">
        <f t="shared" si="5"/>
        <v>1</v>
      </c>
      <c r="O72">
        <f t="shared" si="6"/>
        <v>1</v>
      </c>
    </row>
    <row r="73" spans="1:15" x14ac:dyDescent="0.4">
      <c r="A73" t="s">
        <v>83</v>
      </c>
      <c r="B73" t="s">
        <v>844</v>
      </c>
      <c r="C73" s="1">
        <v>41773</v>
      </c>
      <c r="D73">
        <v>3</v>
      </c>
      <c r="E73">
        <v>1</v>
      </c>
      <c r="F73">
        <v>2</v>
      </c>
      <c r="G73">
        <v>319</v>
      </c>
      <c r="H73">
        <v>234</v>
      </c>
      <c r="I73">
        <v>464</v>
      </c>
      <c r="J73">
        <v>94.516552531376419</v>
      </c>
      <c r="K73">
        <v>7.9136690647482011</v>
      </c>
      <c r="L73">
        <v>41.168587374921636</v>
      </c>
      <c r="M73">
        <f t="shared" si="4"/>
        <v>3</v>
      </c>
      <c r="N73">
        <f t="shared" si="5"/>
        <v>1</v>
      </c>
      <c r="O73">
        <f t="shared" si="6"/>
        <v>2</v>
      </c>
    </row>
    <row r="74" spans="1:15" x14ac:dyDescent="0.4">
      <c r="A74" t="s">
        <v>84</v>
      </c>
      <c r="B74" t="s">
        <v>845</v>
      </c>
      <c r="C74" s="1">
        <v>42048</v>
      </c>
      <c r="D74">
        <v>2</v>
      </c>
      <c r="E74">
        <v>1</v>
      </c>
      <c r="F74">
        <v>2</v>
      </c>
      <c r="G74">
        <v>316</v>
      </c>
      <c r="H74">
        <v>234</v>
      </c>
      <c r="I74">
        <v>279</v>
      </c>
      <c r="J74">
        <v>90.417106079062407</v>
      </c>
      <c r="K74">
        <v>64.857205144974927</v>
      </c>
      <c r="L74">
        <v>32.36200141057757</v>
      </c>
      <c r="M74">
        <f t="shared" si="4"/>
        <v>3</v>
      </c>
      <c r="N74">
        <f t="shared" si="5"/>
        <v>3</v>
      </c>
      <c r="O74">
        <f t="shared" si="6"/>
        <v>2</v>
      </c>
    </row>
    <row r="75" spans="1:15" x14ac:dyDescent="0.4">
      <c r="A75" t="s">
        <v>85</v>
      </c>
      <c r="B75" t="s">
        <v>846</v>
      </c>
      <c r="C75" s="1">
        <v>41803</v>
      </c>
      <c r="D75">
        <v>2</v>
      </c>
      <c r="E75">
        <v>1</v>
      </c>
      <c r="F75">
        <v>2</v>
      </c>
      <c r="G75">
        <v>316</v>
      </c>
      <c r="H75">
        <v>234</v>
      </c>
      <c r="I75">
        <v>446</v>
      </c>
      <c r="J75">
        <v>85.627692205047282</v>
      </c>
      <c r="K75">
        <v>22.520165685633312</v>
      </c>
      <c r="L75">
        <v>7.7470285438209805</v>
      </c>
      <c r="M75">
        <f t="shared" si="4"/>
        <v>3</v>
      </c>
      <c r="N75">
        <f t="shared" si="5"/>
        <v>1</v>
      </c>
      <c r="O75">
        <f t="shared" si="6"/>
        <v>1</v>
      </c>
    </row>
    <row r="76" spans="1:15" x14ac:dyDescent="0.4">
      <c r="A76" t="s">
        <v>86</v>
      </c>
      <c r="B76" t="s">
        <v>847</v>
      </c>
      <c r="C76" s="1">
        <v>41796</v>
      </c>
      <c r="D76">
        <v>2</v>
      </c>
      <c r="E76">
        <v>1</v>
      </c>
      <c r="F76">
        <v>2</v>
      </c>
      <c r="G76">
        <v>316</v>
      </c>
      <c r="H76">
        <v>234</v>
      </c>
      <c r="I76">
        <v>451</v>
      </c>
      <c r="J76">
        <v>59.463016259020108</v>
      </c>
      <c r="K76">
        <v>1.0900370612600829</v>
      </c>
      <c r="L76">
        <v>14.217425832817797</v>
      </c>
      <c r="M76">
        <f t="shared" si="4"/>
        <v>3</v>
      </c>
      <c r="N76">
        <f t="shared" si="5"/>
        <v>1</v>
      </c>
      <c r="O76">
        <f t="shared" si="6"/>
        <v>1</v>
      </c>
    </row>
    <row r="77" spans="1:15" x14ac:dyDescent="0.4">
      <c r="A77" t="s">
        <v>87</v>
      </c>
      <c r="B77" t="s">
        <v>848</v>
      </c>
      <c r="C77" s="1">
        <v>42038</v>
      </c>
      <c r="D77">
        <v>2</v>
      </c>
      <c r="E77">
        <v>1</v>
      </c>
      <c r="F77">
        <v>2</v>
      </c>
      <c r="G77">
        <v>316</v>
      </c>
      <c r="H77">
        <v>234</v>
      </c>
      <c r="I77">
        <v>287</v>
      </c>
      <c r="J77">
        <v>66.113650871871911</v>
      </c>
      <c r="K77">
        <v>2.7686941356006103</v>
      </c>
      <c r="L77">
        <v>14.953536058856306</v>
      </c>
      <c r="M77">
        <f t="shared" si="4"/>
        <v>3</v>
      </c>
      <c r="N77">
        <f t="shared" si="5"/>
        <v>1</v>
      </c>
      <c r="O77">
        <f t="shared" si="6"/>
        <v>1</v>
      </c>
    </row>
    <row r="78" spans="1:15" x14ac:dyDescent="0.4">
      <c r="A78" t="s">
        <v>88</v>
      </c>
      <c r="B78" t="s">
        <v>849</v>
      </c>
      <c r="C78" s="1">
        <v>41759</v>
      </c>
      <c r="D78">
        <v>3</v>
      </c>
      <c r="E78">
        <v>1</v>
      </c>
      <c r="F78">
        <v>2</v>
      </c>
      <c r="G78">
        <v>327</v>
      </c>
      <c r="H78">
        <v>234</v>
      </c>
      <c r="I78">
        <v>464</v>
      </c>
      <c r="J78">
        <v>67.750351832259383</v>
      </c>
      <c r="K78">
        <v>9.4615216917375182</v>
      </c>
      <c r="L78">
        <v>35.586787765030934</v>
      </c>
      <c r="M78">
        <f t="shared" si="4"/>
        <v>3</v>
      </c>
      <c r="N78">
        <f t="shared" si="5"/>
        <v>1</v>
      </c>
      <c r="O78">
        <f t="shared" si="6"/>
        <v>2</v>
      </c>
    </row>
    <row r="79" spans="1:15" x14ac:dyDescent="0.4">
      <c r="A79" t="s">
        <v>89</v>
      </c>
      <c r="B79" t="s">
        <v>850</v>
      </c>
      <c r="C79" s="1">
        <v>41869</v>
      </c>
      <c r="D79">
        <v>2</v>
      </c>
      <c r="E79">
        <v>1</v>
      </c>
      <c r="F79">
        <v>2</v>
      </c>
      <c r="G79">
        <v>316</v>
      </c>
      <c r="H79">
        <v>234</v>
      </c>
      <c r="I79">
        <v>400</v>
      </c>
      <c r="J79">
        <v>67.191003746046476</v>
      </c>
      <c r="K79">
        <v>97.165903640723783</v>
      </c>
      <c r="L79">
        <v>17.377799293423497</v>
      </c>
      <c r="M79">
        <f t="shared" si="4"/>
        <v>3</v>
      </c>
      <c r="N79">
        <f t="shared" si="5"/>
        <v>3</v>
      </c>
      <c r="O79">
        <f t="shared" si="6"/>
        <v>1</v>
      </c>
    </row>
    <row r="80" spans="1:15" x14ac:dyDescent="0.4">
      <c r="A80" t="s">
        <v>90</v>
      </c>
      <c r="B80" t="s">
        <v>851</v>
      </c>
      <c r="C80" s="1">
        <v>41793</v>
      </c>
      <c r="D80">
        <v>2</v>
      </c>
      <c r="E80">
        <v>1</v>
      </c>
      <c r="F80">
        <v>2</v>
      </c>
      <c r="G80">
        <v>316</v>
      </c>
      <c r="H80">
        <v>234</v>
      </c>
      <c r="I80">
        <v>454</v>
      </c>
      <c r="J80">
        <v>69.819849516943066</v>
      </c>
      <c r="K80">
        <v>78.003052103771523</v>
      </c>
      <c r="L80">
        <v>5.2710222607913044</v>
      </c>
      <c r="M80">
        <f t="shared" si="4"/>
        <v>3</v>
      </c>
      <c r="N80">
        <f t="shared" si="5"/>
        <v>3</v>
      </c>
      <c r="O80">
        <f t="shared" si="6"/>
        <v>1</v>
      </c>
    </row>
    <row r="81" spans="1:15" x14ac:dyDescent="0.4">
      <c r="A81" t="s">
        <v>91</v>
      </c>
      <c r="B81" t="s">
        <v>852</v>
      </c>
      <c r="C81" s="1">
        <v>41844</v>
      </c>
      <c r="D81">
        <v>2</v>
      </c>
      <c r="E81">
        <v>1</v>
      </c>
      <c r="F81">
        <v>2</v>
      </c>
      <c r="G81">
        <v>316</v>
      </c>
      <c r="H81">
        <v>234</v>
      </c>
      <c r="I81">
        <v>417</v>
      </c>
      <c r="J81">
        <v>86.510294932234657</v>
      </c>
      <c r="K81">
        <v>99.476782210595161</v>
      </c>
      <c r="L81">
        <v>25.429974977914338</v>
      </c>
      <c r="M81">
        <f t="shared" si="4"/>
        <v>3</v>
      </c>
      <c r="N81">
        <f t="shared" si="5"/>
        <v>3</v>
      </c>
      <c r="O81">
        <f t="shared" si="6"/>
        <v>1</v>
      </c>
    </row>
    <row r="82" spans="1:15" x14ac:dyDescent="0.4">
      <c r="A82" t="s">
        <v>92</v>
      </c>
      <c r="B82" t="s">
        <v>853</v>
      </c>
      <c r="C82" s="1">
        <v>41814</v>
      </c>
      <c r="D82">
        <v>2</v>
      </c>
      <c r="E82">
        <v>1</v>
      </c>
      <c r="F82">
        <v>2</v>
      </c>
      <c r="G82">
        <v>316</v>
      </c>
      <c r="H82">
        <v>234</v>
      </c>
      <c r="I82">
        <v>439</v>
      </c>
      <c r="J82">
        <v>63.037742702157011</v>
      </c>
      <c r="K82">
        <v>41.377806845432744</v>
      </c>
      <c r="L82">
        <v>41.355935645628236</v>
      </c>
      <c r="M82">
        <f t="shared" si="4"/>
        <v>3</v>
      </c>
      <c r="N82">
        <f t="shared" si="5"/>
        <v>2</v>
      </c>
      <c r="O82">
        <f t="shared" si="6"/>
        <v>2</v>
      </c>
    </row>
    <row r="83" spans="1:15" x14ac:dyDescent="0.4">
      <c r="A83" t="s">
        <v>93</v>
      </c>
      <c r="B83" t="s">
        <v>854</v>
      </c>
      <c r="C83" s="1">
        <v>41968</v>
      </c>
      <c r="D83">
        <v>2</v>
      </c>
      <c r="E83">
        <v>1</v>
      </c>
      <c r="F83">
        <v>2</v>
      </c>
      <c r="G83">
        <v>316</v>
      </c>
      <c r="H83">
        <v>234</v>
      </c>
      <c r="I83">
        <v>335</v>
      </c>
      <c r="J83">
        <v>65.213627090825781</v>
      </c>
      <c r="K83">
        <v>27.752343579681707</v>
      </c>
      <c r="L83">
        <v>38.400798586699835</v>
      </c>
      <c r="M83">
        <f t="shared" si="4"/>
        <v>3</v>
      </c>
      <c r="N83">
        <f t="shared" si="5"/>
        <v>1</v>
      </c>
      <c r="O83">
        <f t="shared" si="6"/>
        <v>2</v>
      </c>
    </row>
    <row r="84" spans="1:15" x14ac:dyDescent="0.4">
      <c r="A84" t="s">
        <v>94</v>
      </c>
      <c r="B84" t="s">
        <v>855</v>
      </c>
      <c r="C84" s="1">
        <v>41863</v>
      </c>
      <c r="D84">
        <v>2</v>
      </c>
      <c r="E84">
        <v>1</v>
      </c>
      <c r="F84">
        <v>2</v>
      </c>
      <c r="G84">
        <v>316</v>
      </c>
      <c r="H84">
        <v>234</v>
      </c>
      <c r="I84">
        <v>404</v>
      </c>
      <c r="J84">
        <v>80.166448811593625</v>
      </c>
      <c r="K84">
        <v>13.015042511445388</v>
      </c>
      <c r="L84">
        <v>26.529873444328484</v>
      </c>
      <c r="M84">
        <f t="shared" si="4"/>
        <v>3</v>
      </c>
      <c r="N84">
        <f t="shared" si="5"/>
        <v>1</v>
      </c>
      <c r="O84">
        <f t="shared" si="6"/>
        <v>1</v>
      </c>
    </row>
    <row r="85" spans="1:15" x14ac:dyDescent="0.4">
      <c r="A85" t="s">
        <v>95</v>
      </c>
      <c r="B85" t="s">
        <v>856</v>
      </c>
      <c r="C85" s="1">
        <v>41851</v>
      </c>
      <c r="D85">
        <v>2</v>
      </c>
      <c r="E85">
        <v>1</v>
      </c>
      <c r="F85">
        <v>2</v>
      </c>
      <c r="G85">
        <v>316</v>
      </c>
      <c r="H85">
        <v>234</v>
      </c>
      <c r="I85">
        <v>412</v>
      </c>
      <c r="J85">
        <v>72.400352572323058</v>
      </c>
      <c r="K85">
        <v>99.193372574667535</v>
      </c>
      <c r="L85">
        <v>52.187707768474752</v>
      </c>
      <c r="M85">
        <f t="shared" si="4"/>
        <v>3</v>
      </c>
      <c r="N85">
        <f t="shared" si="5"/>
        <v>3</v>
      </c>
      <c r="O85">
        <f t="shared" si="6"/>
        <v>3</v>
      </c>
    </row>
    <row r="86" spans="1:15" x14ac:dyDescent="0.4">
      <c r="A86" t="s">
        <v>96</v>
      </c>
      <c r="B86" t="s">
        <v>857</v>
      </c>
      <c r="C86" s="1">
        <v>41898</v>
      </c>
      <c r="D86">
        <v>2</v>
      </c>
      <c r="E86">
        <v>1</v>
      </c>
      <c r="F86">
        <v>2</v>
      </c>
      <c r="G86">
        <v>316</v>
      </c>
      <c r="H86">
        <v>234</v>
      </c>
      <c r="I86">
        <v>380</v>
      </c>
      <c r="J86">
        <v>91.829848505519976</v>
      </c>
      <c r="K86">
        <v>46.980597340309565</v>
      </c>
      <c r="L86">
        <v>13.02805431725997</v>
      </c>
      <c r="M86">
        <f t="shared" si="4"/>
        <v>3</v>
      </c>
      <c r="N86">
        <f t="shared" si="5"/>
        <v>2</v>
      </c>
      <c r="O86">
        <f t="shared" si="6"/>
        <v>1</v>
      </c>
    </row>
    <row r="87" spans="1:15" x14ac:dyDescent="0.4">
      <c r="A87" t="s">
        <v>97</v>
      </c>
      <c r="B87" t="s">
        <v>858</v>
      </c>
      <c r="C87" s="1">
        <v>41877</v>
      </c>
      <c r="D87">
        <v>2</v>
      </c>
      <c r="E87">
        <v>1</v>
      </c>
      <c r="F87">
        <v>2</v>
      </c>
      <c r="G87">
        <v>316</v>
      </c>
      <c r="H87">
        <v>234</v>
      </c>
      <c r="I87">
        <v>394</v>
      </c>
      <c r="J87">
        <v>95.000464356630943</v>
      </c>
      <c r="K87">
        <v>95.945062132112497</v>
      </c>
      <c r="L87">
        <v>21.839697425097597</v>
      </c>
      <c r="M87">
        <f t="shared" si="4"/>
        <v>3</v>
      </c>
      <c r="N87">
        <f t="shared" si="5"/>
        <v>3</v>
      </c>
      <c r="O87">
        <f t="shared" si="6"/>
        <v>1</v>
      </c>
    </row>
    <row r="88" spans="1:15" x14ac:dyDescent="0.4">
      <c r="A88" t="s">
        <v>98</v>
      </c>
      <c r="B88" t="s">
        <v>859</v>
      </c>
      <c r="C88" s="1">
        <v>41864</v>
      </c>
      <c r="D88">
        <v>2</v>
      </c>
      <c r="E88">
        <v>1</v>
      </c>
      <c r="F88">
        <v>2</v>
      </c>
      <c r="G88">
        <v>316</v>
      </c>
      <c r="H88">
        <v>234</v>
      </c>
      <c r="I88">
        <v>403</v>
      </c>
      <c r="J88">
        <v>90.742313854038741</v>
      </c>
      <c r="K88">
        <v>26.836712448223238</v>
      </c>
      <c r="L88">
        <v>13.204658805751279</v>
      </c>
      <c r="M88">
        <f t="shared" si="4"/>
        <v>3</v>
      </c>
      <c r="N88">
        <f t="shared" si="5"/>
        <v>1</v>
      </c>
      <c r="O88">
        <f t="shared" si="6"/>
        <v>1</v>
      </c>
    </row>
    <row r="89" spans="1:15" x14ac:dyDescent="0.4">
      <c r="A89" t="s">
        <v>99</v>
      </c>
      <c r="B89" t="s">
        <v>860</v>
      </c>
      <c r="C89" s="1">
        <v>41864</v>
      </c>
      <c r="D89">
        <v>2</v>
      </c>
      <c r="E89">
        <v>1</v>
      </c>
      <c r="F89">
        <v>2</v>
      </c>
      <c r="G89">
        <v>316</v>
      </c>
      <c r="H89">
        <v>234</v>
      </c>
      <c r="I89">
        <v>403</v>
      </c>
      <c r="J89">
        <v>55.544063505712181</v>
      </c>
      <c r="K89">
        <v>21.451929365598431</v>
      </c>
      <c r="L89">
        <v>28.125208090663797</v>
      </c>
      <c r="M89">
        <f t="shared" si="4"/>
        <v>3</v>
      </c>
      <c r="N89">
        <f t="shared" si="5"/>
        <v>1</v>
      </c>
      <c r="O89">
        <f t="shared" si="6"/>
        <v>1</v>
      </c>
    </row>
    <row r="90" spans="1:15" x14ac:dyDescent="0.4">
      <c r="A90" t="s">
        <v>100</v>
      </c>
      <c r="B90" t="s">
        <v>861</v>
      </c>
      <c r="C90" s="1">
        <v>42020</v>
      </c>
      <c r="D90">
        <v>2</v>
      </c>
      <c r="E90">
        <v>1</v>
      </c>
      <c r="F90">
        <v>2</v>
      </c>
      <c r="G90">
        <v>316</v>
      </c>
      <c r="H90">
        <v>234</v>
      </c>
      <c r="I90">
        <v>299</v>
      </c>
      <c r="J90">
        <v>71.671416049047394</v>
      </c>
      <c r="K90">
        <v>13.40745585349902</v>
      </c>
      <c r="L90">
        <v>23.004032267517776</v>
      </c>
      <c r="M90">
        <f t="shared" si="4"/>
        <v>3</v>
      </c>
      <c r="N90">
        <f t="shared" si="5"/>
        <v>1</v>
      </c>
      <c r="O90">
        <f t="shared" si="6"/>
        <v>1</v>
      </c>
    </row>
    <row r="91" spans="1:15" x14ac:dyDescent="0.4">
      <c r="A91" t="s">
        <v>101</v>
      </c>
      <c r="B91" t="s">
        <v>862</v>
      </c>
      <c r="C91" s="1">
        <v>41998</v>
      </c>
      <c r="D91">
        <v>2</v>
      </c>
      <c r="E91">
        <v>1</v>
      </c>
      <c r="F91">
        <v>2</v>
      </c>
      <c r="G91">
        <v>316</v>
      </c>
      <c r="H91">
        <v>234</v>
      </c>
      <c r="I91">
        <v>313</v>
      </c>
      <c r="J91">
        <v>73.397007235298602</v>
      </c>
      <c r="K91">
        <v>96.032265097013294</v>
      </c>
      <c r="L91">
        <v>25.607146712496522</v>
      </c>
      <c r="M91">
        <f t="shared" si="4"/>
        <v>3</v>
      </c>
      <c r="N91">
        <f t="shared" si="5"/>
        <v>3</v>
      </c>
      <c r="O91">
        <f t="shared" si="6"/>
        <v>1</v>
      </c>
    </row>
    <row r="92" spans="1:15" x14ac:dyDescent="0.4">
      <c r="A92" t="s">
        <v>102</v>
      </c>
      <c r="B92" t="s">
        <v>863</v>
      </c>
      <c r="C92" s="1">
        <v>41871</v>
      </c>
      <c r="D92">
        <v>2</v>
      </c>
      <c r="E92">
        <v>1</v>
      </c>
      <c r="F92">
        <v>2</v>
      </c>
      <c r="G92">
        <v>316</v>
      </c>
      <c r="H92">
        <v>234</v>
      </c>
      <c r="I92">
        <v>398</v>
      </c>
      <c r="J92">
        <v>77.616179350836518</v>
      </c>
      <c r="K92">
        <v>44.735120994113799</v>
      </c>
      <c r="L92">
        <v>28.577650848883678</v>
      </c>
      <c r="M92">
        <f t="shared" si="4"/>
        <v>3</v>
      </c>
      <c r="N92">
        <f t="shared" si="5"/>
        <v>2</v>
      </c>
      <c r="O92">
        <f t="shared" si="6"/>
        <v>1</v>
      </c>
    </row>
    <row r="93" spans="1:15" x14ac:dyDescent="0.4">
      <c r="A93" t="s">
        <v>103</v>
      </c>
      <c r="B93" t="s">
        <v>864</v>
      </c>
      <c r="C93" s="1">
        <v>41885</v>
      </c>
      <c r="D93">
        <v>2</v>
      </c>
      <c r="E93">
        <v>1</v>
      </c>
      <c r="F93">
        <v>2</v>
      </c>
      <c r="G93">
        <v>316</v>
      </c>
      <c r="H93">
        <v>234</v>
      </c>
      <c r="I93">
        <v>388</v>
      </c>
      <c r="J93">
        <v>87.30000486806442</v>
      </c>
      <c r="K93">
        <v>3.42271637235666</v>
      </c>
      <c r="L93">
        <v>29.602176502800212</v>
      </c>
      <c r="M93">
        <f t="shared" si="4"/>
        <v>3</v>
      </c>
      <c r="N93">
        <f t="shared" si="5"/>
        <v>1</v>
      </c>
      <c r="O93">
        <f t="shared" si="6"/>
        <v>1</v>
      </c>
    </row>
    <row r="94" spans="1:15" x14ac:dyDescent="0.4">
      <c r="A94" t="s">
        <v>104</v>
      </c>
      <c r="B94" t="s">
        <v>865</v>
      </c>
      <c r="C94" s="1">
        <v>41899</v>
      </c>
      <c r="D94">
        <v>2</v>
      </c>
      <c r="E94">
        <v>1</v>
      </c>
      <c r="F94">
        <v>2</v>
      </c>
      <c r="G94">
        <v>316</v>
      </c>
      <c r="H94">
        <v>234</v>
      </c>
      <c r="I94">
        <v>379</v>
      </c>
      <c r="J94">
        <v>68.898612830075251</v>
      </c>
      <c r="K94">
        <v>0.98103335513407453</v>
      </c>
      <c r="L94">
        <v>25.423382718147739</v>
      </c>
      <c r="M94">
        <f t="shared" si="4"/>
        <v>3</v>
      </c>
      <c r="N94">
        <f t="shared" si="5"/>
        <v>1</v>
      </c>
      <c r="O94">
        <f t="shared" si="6"/>
        <v>1</v>
      </c>
    </row>
    <row r="95" spans="1:15" x14ac:dyDescent="0.4">
      <c r="A95" t="s">
        <v>105</v>
      </c>
      <c r="B95" t="s">
        <v>866</v>
      </c>
      <c r="C95" s="1">
        <v>41892</v>
      </c>
      <c r="D95">
        <v>2</v>
      </c>
      <c r="E95">
        <v>1</v>
      </c>
      <c r="F95">
        <v>2</v>
      </c>
      <c r="G95">
        <v>316</v>
      </c>
      <c r="H95">
        <v>234</v>
      </c>
      <c r="I95">
        <v>384</v>
      </c>
      <c r="J95">
        <v>78.46365009203636</v>
      </c>
      <c r="K95">
        <v>20.40549378678875</v>
      </c>
      <c r="L95">
        <v>23.345066052315815</v>
      </c>
      <c r="M95">
        <f t="shared" si="4"/>
        <v>3</v>
      </c>
      <c r="N95">
        <f t="shared" si="5"/>
        <v>1</v>
      </c>
      <c r="O95">
        <f t="shared" si="6"/>
        <v>1</v>
      </c>
    </row>
    <row r="96" spans="1:15" x14ac:dyDescent="0.4">
      <c r="A96" t="s">
        <v>106</v>
      </c>
      <c r="B96" t="s">
        <v>867</v>
      </c>
      <c r="C96" s="1">
        <v>41943</v>
      </c>
      <c r="D96">
        <v>2</v>
      </c>
      <c r="E96">
        <v>1</v>
      </c>
      <c r="F96">
        <v>2</v>
      </c>
      <c r="G96">
        <v>316</v>
      </c>
      <c r="H96">
        <v>234</v>
      </c>
      <c r="I96">
        <v>352</v>
      </c>
      <c r="J96">
        <v>91.051461939613318</v>
      </c>
      <c r="K96">
        <v>94.789622847176801</v>
      </c>
      <c r="L96">
        <v>43.707938012940936</v>
      </c>
      <c r="M96">
        <f t="shared" si="4"/>
        <v>3</v>
      </c>
      <c r="N96">
        <f t="shared" si="5"/>
        <v>3</v>
      </c>
      <c r="O96">
        <f t="shared" si="6"/>
        <v>2</v>
      </c>
    </row>
    <row r="97" spans="1:15" x14ac:dyDescent="0.4">
      <c r="A97" t="s">
        <v>107</v>
      </c>
      <c r="B97" t="s">
        <v>868</v>
      </c>
      <c r="C97" s="1">
        <v>41905</v>
      </c>
      <c r="D97">
        <v>2</v>
      </c>
      <c r="E97">
        <v>1</v>
      </c>
      <c r="F97">
        <v>2</v>
      </c>
      <c r="G97">
        <v>316</v>
      </c>
      <c r="H97">
        <v>234</v>
      </c>
      <c r="I97">
        <v>375</v>
      </c>
      <c r="J97">
        <v>89.667682133352827</v>
      </c>
      <c r="K97">
        <v>25.506867233485938</v>
      </c>
      <c r="L97">
        <v>29.735516336407191</v>
      </c>
      <c r="M97">
        <f t="shared" si="4"/>
        <v>3</v>
      </c>
      <c r="N97">
        <f t="shared" si="5"/>
        <v>1</v>
      </c>
      <c r="O97">
        <f t="shared" si="6"/>
        <v>1</v>
      </c>
    </row>
    <row r="98" spans="1:15" x14ac:dyDescent="0.4">
      <c r="A98" t="s">
        <v>108</v>
      </c>
      <c r="B98" t="s">
        <v>869</v>
      </c>
      <c r="C98" s="1">
        <v>41947</v>
      </c>
      <c r="D98">
        <v>2</v>
      </c>
      <c r="E98">
        <v>1</v>
      </c>
      <c r="F98">
        <v>2</v>
      </c>
      <c r="G98">
        <v>316</v>
      </c>
      <c r="H98">
        <v>234</v>
      </c>
      <c r="I98">
        <v>350</v>
      </c>
      <c r="J98">
        <v>84.032448760864924</v>
      </c>
      <c r="K98">
        <v>17.636799651188142</v>
      </c>
      <c r="L98">
        <v>14.872903099532659</v>
      </c>
      <c r="M98">
        <f t="shared" si="4"/>
        <v>3</v>
      </c>
      <c r="N98">
        <f t="shared" si="5"/>
        <v>1</v>
      </c>
      <c r="O98">
        <f t="shared" si="6"/>
        <v>1</v>
      </c>
    </row>
    <row r="99" spans="1:15" x14ac:dyDescent="0.4">
      <c r="A99" t="s">
        <v>109</v>
      </c>
      <c r="B99" t="s">
        <v>870</v>
      </c>
      <c r="C99" s="1">
        <v>41905</v>
      </c>
      <c r="D99">
        <v>2</v>
      </c>
      <c r="E99">
        <v>1</v>
      </c>
      <c r="F99">
        <v>2</v>
      </c>
      <c r="G99">
        <v>316</v>
      </c>
      <c r="H99">
        <v>234</v>
      </c>
      <c r="I99">
        <v>375</v>
      </c>
      <c r="J99">
        <v>67.009027935757928</v>
      </c>
      <c r="K99">
        <v>95.247438412906035</v>
      </c>
      <c r="L99">
        <v>22.264827557046907</v>
      </c>
      <c r="M99">
        <f t="shared" si="4"/>
        <v>3</v>
      </c>
      <c r="N99">
        <f t="shared" si="5"/>
        <v>3</v>
      </c>
      <c r="O99">
        <f t="shared" si="6"/>
        <v>1</v>
      </c>
    </row>
    <row r="100" spans="1:15" x14ac:dyDescent="0.4">
      <c r="A100" t="s">
        <v>110</v>
      </c>
      <c r="B100" t="s">
        <v>871</v>
      </c>
      <c r="C100" s="1">
        <v>41911</v>
      </c>
      <c r="D100">
        <v>2</v>
      </c>
      <c r="E100">
        <v>1</v>
      </c>
      <c r="F100">
        <v>2</v>
      </c>
      <c r="G100">
        <v>316</v>
      </c>
      <c r="H100">
        <v>234</v>
      </c>
      <c r="I100">
        <v>371</v>
      </c>
      <c r="J100">
        <v>82.14259269645396</v>
      </c>
      <c r="K100">
        <v>89.27403531720077</v>
      </c>
      <c r="L100">
        <v>34.03781354338274</v>
      </c>
      <c r="M100">
        <f t="shared" si="4"/>
        <v>3</v>
      </c>
      <c r="N100">
        <f t="shared" si="5"/>
        <v>3</v>
      </c>
      <c r="O100">
        <f t="shared" si="6"/>
        <v>2</v>
      </c>
    </row>
    <row r="101" spans="1:15" x14ac:dyDescent="0.4">
      <c r="A101" t="s">
        <v>111</v>
      </c>
      <c r="B101" t="s">
        <v>872</v>
      </c>
      <c r="C101" s="1">
        <v>41934</v>
      </c>
      <c r="D101">
        <v>2</v>
      </c>
      <c r="E101">
        <v>1</v>
      </c>
      <c r="F101">
        <v>2</v>
      </c>
      <c r="G101">
        <v>316</v>
      </c>
      <c r="H101">
        <v>234</v>
      </c>
      <c r="I101">
        <v>359</v>
      </c>
      <c r="J101">
        <v>98.983111164220446</v>
      </c>
      <c r="K101">
        <v>67.059080008720301</v>
      </c>
      <c r="L101">
        <v>19.278817553653958</v>
      </c>
      <c r="M101">
        <f t="shared" si="4"/>
        <v>3</v>
      </c>
      <c r="N101">
        <f t="shared" si="5"/>
        <v>3</v>
      </c>
      <c r="O101">
        <f t="shared" si="6"/>
        <v>1</v>
      </c>
    </row>
    <row r="102" spans="1:15" x14ac:dyDescent="0.4">
      <c r="A102" t="s">
        <v>112</v>
      </c>
      <c r="B102" t="s">
        <v>873</v>
      </c>
      <c r="C102" s="1">
        <v>41908</v>
      </c>
      <c r="D102">
        <v>2</v>
      </c>
      <c r="E102">
        <v>1</v>
      </c>
      <c r="F102">
        <v>2</v>
      </c>
      <c r="G102">
        <v>316</v>
      </c>
      <c r="H102">
        <v>234</v>
      </c>
      <c r="I102">
        <v>372</v>
      </c>
      <c r="J102">
        <v>72.170470439348321</v>
      </c>
      <c r="K102">
        <v>99.12797035099193</v>
      </c>
      <c r="L102">
        <v>29.145976390772738</v>
      </c>
      <c r="M102">
        <f t="shared" si="4"/>
        <v>3</v>
      </c>
      <c r="N102">
        <f t="shared" si="5"/>
        <v>3</v>
      </c>
      <c r="O102">
        <f t="shared" si="6"/>
        <v>1</v>
      </c>
    </row>
    <row r="103" spans="1:15" x14ac:dyDescent="0.4">
      <c r="A103" t="s">
        <v>113</v>
      </c>
      <c r="B103" t="s">
        <v>874</v>
      </c>
      <c r="C103" s="1">
        <v>41908</v>
      </c>
      <c r="D103">
        <v>2</v>
      </c>
      <c r="E103">
        <v>1</v>
      </c>
      <c r="F103">
        <v>2</v>
      </c>
      <c r="G103">
        <v>316</v>
      </c>
      <c r="H103">
        <v>234</v>
      </c>
      <c r="I103">
        <v>372</v>
      </c>
      <c r="J103">
        <v>73.771774938826226</v>
      </c>
      <c r="K103">
        <v>99.171571833442343</v>
      </c>
      <c r="L103">
        <v>30.303453438817542</v>
      </c>
      <c r="M103">
        <f t="shared" si="4"/>
        <v>3</v>
      </c>
      <c r="N103">
        <f t="shared" si="5"/>
        <v>3</v>
      </c>
      <c r="O103">
        <f t="shared" si="6"/>
        <v>2</v>
      </c>
    </row>
    <row r="104" spans="1:15" x14ac:dyDescent="0.4">
      <c r="A104" t="s">
        <v>114</v>
      </c>
      <c r="B104" t="s">
        <v>875</v>
      </c>
      <c r="C104" s="1">
        <v>41926</v>
      </c>
      <c r="D104">
        <v>2</v>
      </c>
      <c r="E104">
        <v>1</v>
      </c>
      <c r="F104">
        <v>2</v>
      </c>
      <c r="G104">
        <v>316</v>
      </c>
      <c r="H104">
        <v>234</v>
      </c>
      <c r="I104">
        <v>365</v>
      </c>
      <c r="J104">
        <v>94.531825128728016</v>
      </c>
      <c r="K104">
        <v>99.760191846522787</v>
      </c>
      <c r="L104">
        <v>28.959244910287737</v>
      </c>
      <c r="M104">
        <f t="shared" si="4"/>
        <v>3</v>
      </c>
      <c r="N104">
        <f t="shared" si="5"/>
        <v>3</v>
      </c>
      <c r="O104">
        <f t="shared" si="6"/>
        <v>1</v>
      </c>
    </row>
    <row r="105" spans="1:15" x14ac:dyDescent="0.4">
      <c r="A105" t="s">
        <v>115</v>
      </c>
      <c r="B105" t="s">
        <v>876</v>
      </c>
      <c r="C105" s="1">
        <v>41935</v>
      </c>
      <c r="D105">
        <v>2</v>
      </c>
      <c r="E105">
        <v>1</v>
      </c>
      <c r="F105">
        <v>2</v>
      </c>
      <c r="G105">
        <v>316</v>
      </c>
      <c r="H105">
        <v>234</v>
      </c>
      <c r="I105">
        <v>358</v>
      </c>
      <c r="J105">
        <v>85.027307241978406</v>
      </c>
      <c r="K105">
        <v>25.942882057989976</v>
      </c>
      <c r="L105">
        <v>25.696954019487361</v>
      </c>
      <c r="M105">
        <f t="shared" si="4"/>
        <v>3</v>
      </c>
      <c r="N105">
        <f t="shared" si="5"/>
        <v>1</v>
      </c>
      <c r="O105">
        <f t="shared" si="6"/>
        <v>1</v>
      </c>
    </row>
    <row r="106" spans="1:15" x14ac:dyDescent="0.4">
      <c r="A106" t="s">
        <v>116</v>
      </c>
      <c r="B106" t="s">
        <v>877</v>
      </c>
      <c r="C106" s="1">
        <v>41912</v>
      </c>
      <c r="D106">
        <v>2</v>
      </c>
      <c r="E106">
        <v>1</v>
      </c>
      <c r="F106">
        <v>2</v>
      </c>
      <c r="G106">
        <v>316</v>
      </c>
      <c r="H106">
        <v>234</v>
      </c>
      <c r="I106">
        <v>370</v>
      </c>
      <c r="J106">
        <v>97.543330893524555</v>
      </c>
      <c r="K106">
        <v>66.732068890342276</v>
      </c>
      <c r="L106">
        <v>38.122587244136035</v>
      </c>
      <c r="M106">
        <f t="shared" si="4"/>
        <v>3</v>
      </c>
      <c r="N106">
        <f t="shared" si="5"/>
        <v>3</v>
      </c>
      <c r="O106">
        <f t="shared" si="6"/>
        <v>2</v>
      </c>
    </row>
    <row r="107" spans="1:15" x14ac:dyDescent="0.4">
      <c r="A107" t="s">
        <v>117</v>
      </c>
      <c r="B107" t="s">
        <v>878</v>
      </c>
      <c r="C107" s="1">
        <v>41956</v>
      </c>
      <c r="D107">
        <v>2</v>
      </c>
      <c r="E107">
        <v>1</v>
      </c>
      <c r="F107">
        <v>2</v>
      </c>
      <c r="G107">
        <v>316</v>
      </c>
      <c r="H107">
        <v>234</v>
      </c>
      <c r="I107">
        <v>343</v>
      </c>
      <c r="J107">
        <v>95.646089038001151</v>
      </c>
      <c r="K107">
        <v>10.791366906474821</v>
      </c>
      <c r="L107">
        <v>47.971262840463162</v>
      </c>
      <c r="M107">
        <f t="shared" si="4"/>
        <v>3</v>
      </c>
      <c r="N107">
        <f t="shared" si="5"/>
        <v>1</v>
      </c>
      <c r="O107">
        <f t="shared" si="6"/>
        <v>2</v>
      </c>
    </row>
    <row r="108" spans="1:15" x14ac:dyDescent="0.4">
      <c r="A108" t="s">
        <v>118</v>
      </c>
      <c r="B108" t="s">
        <v>879</v>
      </c>
      <c r="C108" s="1">
        <v>41961</v>
      </c>
      <c r="D108">
        <v>2</v>
      </c>
      <c r="E108">
        <v>1</v>
      </c>
      <c r="F108">
        <v>2</v>
      </c>
      <c r="G108">
        <v>316</v>
      </c>
      <c r="H108">
        <v>234</v>
      </c>
      <c r="I108">
        <v>340</v>
      </c>
      <c r="J108">
        <v>92.226100284962939</v>
      </c>
      <c r="K108">
        <v>30.019620667102682</v>
      </c>
      <c r="L108">
        <v>28.380398542169555</v>
      </c>
      <c r="M108">
        <f t="shared" si="4"/>
        <v>3</v>
      </c>
      <c r="N108">
        <f t="shared" si="5"/>
        <v>2</v>
      </c>
      <c r="O108">
        <f t="shared" si="6"/>
        <v>1</v>
      </c>
    </row>
    <row r="109" spans="1:15" x14ac:dyDescent="0.4">
      <c r="A109" t="s">
        <v>119</v>
      </c>
      <c r="B109" t="s">
        <v>880</v>
      </c>
      <c r="C109" s="1">
        <v>41961</v>
      </c>
      <c r="D109">
        <v>2</v>
      </c>
      <c r="E109">
        <v>1</v>
      </c>
      <c r="F109">
        <v>2</v>
      </c>
      <c r="G109">
        <v>316</v>
      </c>
      <c r="H109">
        <v>234</v>
      </c>
      <c r="I109">
        <v>340</v>
      </c>
      <c r="J109">
        <v>52.473180746033236</v>
      </c>
      <c r="K109">
        <v>20.667102681491169</v>
      </c>
      <c r="L109">
        <v>16.94168704980158</v>
      </c>
      <c r="M109">
        <f t="shared" si="4"/>
        <v>3</v>
      </c>
      <c r="N109">
        <f t="shared" si="5"/>
        <v>1</v>
      </c>
      <c r="O109">
        <f t="shared" si="6"/>
        <v>1</v>
      </c>
    </row>
    <row r="110" spans="1:15" x14ac:dyDescent="0.4">
      <c r="A110" t="s">
        <v>120</v>
      </c>
      <c r="B110" t="s">
        <v>881</v>
      </c>
      <c r="C110" s="1">
        <v>41975</v>
      </c>
      <c r="D110">
        <v>2</v>
      </c>
      <c r="E110">
        <v>1</v>
      </c>
      <c r="F110">
        <v>2</v>
      </c>
      <c r="G110">
        <v>316</v>
      </c>
      <c r="H110">
        <v>234</v>
      </c>
      <c r="I110">
        <v>330</v>
      </c>
      <c r="J110">
        <v>79.443210208063263</v>
      </c>
      <c r="K110">
        <v>1.1336385437104861</v>
      </c>
      <c r="L110">
        <v>21.676595266720192</v>
      </c>
      <c r="M110">
        <f t="shared" si="4"/>
        <v>3</v>
      </c>
      <c r="N110">
        <f t="shared" si="5"/>
        <v>1</v>
      </c>
      <c r="O110">
        <f t="shared" si="6"/>
        <v>1</v>
      </c>
    </row>
    <row r="111" spans="1:15" x14ac:dyDescent="0.4">
      <c r="A111" t="s">
        <v>121</v>
      </c>
      <c r="B111" t="s">
        <v>882</v>
      </c>
      <c r="C111" s="1">
        <v>41983</v>
      </c>
      <c r="D111">
        <v>2</v>
      </c>
      <c r="E111">
        <v>1</v>
      </c>
      <c r="F111">
        <v>2</v>
      </c>
      <c r="G111">
        <v>316</v>
      </c>
      <c r="H111">
        <v>234</v>
      </c>
      <c r="I111">
        <v>324</v>
      </c>
      <c r="J111">
        <v>85.734285880155497</v>
      </c>
      <c r="K111">
        <v>96.206671026814917</v>
      </c>
      <c r="L111">
        <v>8.8160381560207419</v>
      </c>
      <c r="M111">
        <f t="shared" si="4"/>
        <v>3</v>
      </c>
      <c r="N111">
        <f t="shared" si="5"/>
        <v>3</v>
      </c>
      <c r="O111">
        <f t="shared" si="6"/>
        <v>1</v>
      </c>
    </row>
    <row r="112" spans="1:15" x14ac:dyDescent="0.4">
      <c r="A112" t="s">
        <v>122</v>
      </c>
      <c r="B112" t="s">
        <v>883</v>
      </c>
      <c r="C112" s="1">
        <v>42025</v>
      </c>
      <c r="D112">
        <v>2</v>
      </c>
      <c r="E112">
        <v>1</v>
      </c>
      <c r="F112">
        <v>2</v>
      </c>
      <c r="G112">
        <v>316</v>
      </c>
      <c r="H112">
        <v>234</v>
      </c>
      <c r="I112">
        <v>296</v>
      </c>
      <c r="J112">
        <v>75.734397932285688</v>
      </c>
      <c r="K112">
        <v>6.8018312622629171</v>
      </c>
      <c r="L112">
        <v>36.649267356344737</v>
      </c>
      <c r="M112">
        <f t="shared" si="4"/>
        <v>3</v>
      </c>
      <c r="N112">
        <f t="shared" si="5"/>
        <v>1</v>
      </c>
      <c r="O112">
        <f t="shared" si="6"/>
        <v>2</v>
      </c>
    </row>
    <row r="113" spans="1:15" x14ac:dyDescent="0.4">
      <c r="A113" t="s">
        <v>123</v>
      </c>
      <c r="B113" t="s">
        <v>884</v>
      </c>
      <c r="C113" s="1">
        <v>41983</v>
      </c>
      <c r="D113">
        <v>2</v>
      </c>
      <c r="E113">
        <v>1</v>
      </c>
      <c r="F113">
        <v>2</v>
      </c>
      <c r="G113">
        <v>316</v>
      </c>
      <c r="H113">
        <v>234</v>
      </c>
      <c r="I113">
        <v>324</v>
      </c>
      <c r="J113">
        <v>83.086405229025885</v>
      </c>
      <c r="K113">
        <v>21.364726400697624</v>
      </c>
      <c r="L113">
        <v>13.104895586595413</v>
      </c>
      <c r="M113">
        <f t="shared" si="4"/>
        <v>3</v>
      </c>
      <c r="N113">
        <f t="shared" si="5"/>
        <v>1</v>
      </c>
      <c r="O113">
        <f t="shared" si="6"/>
        <v>1</v>
      </c>
    </row>
    <row r="114" spans="1:15" x14ac:dyDescent="0.4">
      <c r="A114" t="s">
        <v>124</v>
      </c>
      <c r="B114" t="s">
        <v>885</v>
      </c>
      <c r="C114" s="1">
        <v>41990</v>
      </c>
      <c r="D114">
        <v>2</v>
      </c>
      <c r="E114">
        <v>1</v>
      </c>
      <c r="F114">
        <v>2</v>
      </c>
      <c r="G114">
        <v>316</v>
      </c>
      <c r="H114">
        <v>234</v>
      </c>
      <c r="I114">
        <v>319</v>
      </c>
      <c r="J114">
        <v>72.305554500895781</v>
      </c>
      <c r="K114">
        <v>9.6795291039895357</v>
      </c>
      <c r="L114">
        <v>14.019067435234959</v>
      </c>
      <c r="M114">
        <f t="shared" si="4"/>
        <v>3</v>
      </c>
      <c r="N114">
        <f t="shared" si="5"/>
        <v>1</v>
      </c>
      <c r="O114">
        <f t="shared" si="6"/>
        <v>1</v>
      </c>
    </row>
    <row r="115" spans="1:15" x14ac:dyDescent="0.4">
      <c r="A115" t="s">
        <v>125</v>
      </c>
      <c r="B115" t="s">
        <v>886</v>
      </c>
      <c r="C115" s="1">
        <v>41990</v>
      </c>
      <c r="D115">
        <v>2</v>
      </c>
      <c r="E115">
        <v>1</v>
      </c>
      <c r="F115">
        <v>2</v>
      </c>
      <c r="G115">
        <v>316</v>
      </c>
      <c r="H115">
        <v>234</v>
      </c>
      <c r="I115">
        <v>319</v>
      </c>
      <c r="J115">
        <v>48.432482467090942</v>
      </c>
      <c r="K115">
        <v>5.0359712230215825</v>
      </c>
      <c r="L115">
        <v>14.755807166417872</v>
      </c>
      <c r="M115">
        <f t="shared" si="4"/>
        <v>2</v>
      </c>
      <c r="N115">
        <f t="shared" si="5"/>
        <v>1</v>
      </c>
      <c r="O115">
        <f t="shared" si="6"/>
        <v>1</v>
      </c>
    </row>
    <row r="116" spans="1:15" x14ac:dyDescent="0.4">
      <c r="A116" t="s">
        <v>126</v>
      </c>
      <c r="B116" t="s">
        <v>887</v>
      </c>
      <c r="C116" s="1">
        <v>41990</v>
      </c>
      <c r="D116">
        <v>2</v>
      </c>
      <c r="E116">
        <v>1</v>
      </c>
      <c r="F116">
        <v>2</v>
      </c>
      <c r="G116">
        <v>316</v>
      </c>
      <c r="H116">
        <v>234</v>
      </c>
      <c r="I116">
        <v>319</v>
      </c>
      <c r="J116">
        <v>48.523325039243851</v>
      </c>
      <c r="K116">
        <v>5.7553956834532372</v>
      </c>
      <c r="L116">
        <v>16.491153269144522</v>
      </c>
      <c r="M116">
        <f t="shared" si="4"/>
        <v>2</v>
      </c>
      <c r="N116">
        <f t="shared" si="5"/>
        <v>1</v>
      </c>
      <c r="O116">
        <f t="shared" si="6"/>
        <v>1</v>
      </c>
    </row>
    <row r="117" spans="1:15" x14ac:dyDescent="0.4">
      <c r="A117" t="s">
        <v>127</v>
      </c>
      <c r="B117" t="s">
        <v>888</v>
      </c>
      <c r="C117" s="1">
        <v>41985</v>
      </c>
      <c r="D117">
        <v>2</v>
      </c>
      <c r="E117">
        <v>1</v>
      </c>
      <c r="F117">
        <v>2</v>
      </c>
      <c r="G117">
        <v>316</v>
      </c>
      <c r="H117">
        <v>234</v>
      </c>
      <c r="I117">
        <v>322</v>
      </c>
      <c r="J117">
        <v>80.892191947622777</v>
      </c>
      <c r="K117">
        <v>18.334423370394592</v>
      </c>
      <c r="L117">
        <v>18.049926260174953</v>
      </c>
      <c r="M117">
        <f t="shared" si="4"/>
        <v>3</v>
      </c>
      <c r="N117">
        <f t="shared" si="5"/>
        <v>1</v>
      </c>
      <c r="O117">
        <f t="shared" si="6"/>
        <v>1</v>
      </c>
    </row>
    <row r="118" spans="1:15" x14ac:dyDescent="0.4">
      <c r="A118" t="s">
        <v>128</v>
      </c>
      <c r="B118" t="s">
        <v>889</v>
      </c>
      <c r="C118" s="1">
        <v>41992</v>
      </c>
      <c r="D118">
        <v>2</v>
      </c>
      <c r="E118">
        <v>1</v>
      </c>
      <c r="F118">
        <v>2</v>
      </c>
      <c r="G118">
        <v>316</v>
      </c>
      <c r="H118">
        <v>234</v>
      </c>
      <c r="I118">
        <v>317</v>
      </c>
      <c r="J118">
        <v>58.742317241203288</v>
      </c>
      <c r="K118">
        <v>11.685197296708088</v>
      </c>
      <c r="L118">
        <v>26.389949721172169</v>
      </c>
      <c r="M118">
        <f t="shared" si="4"/>
        <v>3</v>
      </c>
      <c r="N118">
        <f t="shared" si="5"/>
        <v>1</v>
      </c>
      <c r="O118">
        <f t="shared" si="6"/>
        <v>1</v>
      </c>
    </row>
    <row r="119" spans="1:15" x14ac:dyDescent="0.4">
      <c r="A119" t="s">
        <v>129</v>
      </c>
      <c r="B119" t="s">
        <v>890</v>
      </c>
      <c r="C119" s="1">
        <v>41984</v>
      </c>
      <c r="D119">
        <v>2</v>
      </c>
      <c r="E119">
        <v>1</v>
      </c>
      <c r="F119">
        <v>2</v>
      </c>
      <c r="G119">
        <v>316</v>
      </c>
      <c r="H119">
        <v>234</v>
      </c>
      <c r="I119">
        <v>323</v>
      </c>
      <c r="J119">
        <v>97.93432035833996</v>
      </c>
      <c r="K119">
        <v>98.299542184434273</v>
      </c>
      <c r="L119">
        <v>45.52056389972298</v>
      </c>
      <c r="M119">
        <f t="shared" si="4"/>
        <v>3</v>
      </c>
      <c r="N119">
        <f t="shared" si="5"/>
        <v>3</v>
      </c>
      <c r="O119">
        <f t="shared" si="6"/>
        <v>2</v>
      </c>
    </row>
    <row r="120" spans="1:15" x14ac:dyDescent="0.4">
      <c r="A120" t="s">
        <v>130</v>
      </c>
      <c r="B120" t="s">
        <v>891</v>
      </c>
      <c r="C120" s="1">
        <v>42045</v>
      </c>
      <c r="D120">
        <v>2</v>
      </c>
      <c r="E120">
        <v>1</v>
      </c>
      <c r="F120">
        <v>2</v>
      </c>
      <c r="G120">
        <v>316</v>
      </c>
      <c r="H120">
        <v>234</v>
      </c>
      <c r="I120">
        <v>282</v>
      </c>
      <c r="J120">
        <v>36.126834622241354</v>
      </c>
      <c r="K120">
        <v>95.073032483104427</v>
      </c>
      <c r="L120">
        <v>23.139900208142073</v>
      </c>
      <c r="M120">
        <f t="shared" si="4"/>
        <v>2</v>
      </c>
      <c r="N120">
        <f t="shared" si="5"/>
        <v>3</v>
      </c>
      <c r="O120">
        <f t="shared" si="6"/>
        <v>1</v>
      </c>
    </row>
    <row r="121" spans="1:15" x14ac:dyDescent="0.4">
      <c r="A121" t="s">
        <v>131</v>
      </c>
      <c r="B121" t="s">
        <v>892</v>
      </c>
      <c r="C121" s="1">
        <v>42017</v>
      </c>
      <c r="D121">
        <v>2</v>
      </c>
      <c r="E121">
        <v>1</v>
      </c>
      <c r="F121">
        <v>2</v>
      </c>
      <c r="G121">
        <v>316</v>
      </c>
      <c r="H121">
        <v>234</v>
      </c>
      <c r="I121">
        <v>302</v>
      </c>
      <c r="J121">
        <v>65.503866527125993</v>
      </c>
      <c r="K121">
        <v>24.722040549378679</v>
      </c>
      <c r="L121">
        <v>19.208258459720227</v>
      </c>
      <c r="M121">
        <f t="shared" si="4"/>
        <v>3</v>
      </c>
      <c r="N121">
        <f t="shared" si="5"/>
        <v>1</v>
      </c>
      <c r="O121">
        <f t="shared" si="6"/>
        <v>1</v>
      </c>
    </row>
    <row r="122" spans="1:15" x14ac:dyDescent="0.4">
      <c r="A122" t="s">
        <v>132</v>
      </c>
      <c r="B122" t="s">
        <v>893</v>
      </c>
      <c r="C122" s="1">
        <v>41990</v>
      </c>
      <c r="D122">
        <v>2</v>
      </c>
      <c r="E122">
        <v>1</v>
      </c>
      <c r="F122">
        <v>2</v>
      </c>
      <c r="G122">
        <v>316</v>
      </c>
      <c r="H122">
        <v>234</v>
      </c>
      <c r="I122">
        <v>319</v>
      </c>
      <c r="J122">
        <v>45.852524902748989</v>
      </c>
      <c r="K122">
        <v>96.708088074994549</v>
      </c>
      <c r="L122">
        <v>23.982600538434152</v>
      </c>
      <c r="M122">
        <f t="shared" si="4"/>
        <v>2</v>
      </c>
      <c r="N122">
        <f t="shared" si="5"/>
        <v>3</v>
      </c>
      <c r="O122">
        <f t="shared" si="6"/>
        <v>1</v>
      </c>
    </row>
    <row r="123" spans="1:15" x14ac:dyDescent="0.4">
      <c r="A123" t="s">
        <v>133</v>
      </c>
      <c r="B123" t="s">
        <v>894</v>
      </c>
      <c r="C123" s="1">
        <v>41981</v>
      </c>
      <c r="D123">
        <v>2</v>
      </c>
      <c r="E123">
        <v>1</v>
      </c>
      <c r="F123">
        <v>2</v>
      </c>
      <c r="G123">
        <v>316</v>
      </c>
      <c r="H123">
        <v>234</v>
      </c>
      <c r="I123">
        <v>326</v>
      </c>
      <c r="J123">
        <v>97.389518962765138</v>
      </c>
      <c r="K123">
        <v>5.4065838238500108</v>
      </c>
      <c r="L123">
        <v>27.613584181713545</v>
      </c>
      <c r="M123">
        <f t="shared" si="4"/>
        <v>3</v>
      </c>
      <c r="N123">
        <f t="shared" si="5"/>
        <v>1</v>
      </c>
      <c r="O123">
        <f t="shared" si="6"/>
        <v>1</v>
      </c>
    </row>
    <row r="124" spans="1:15" x14ac:dyDescent="0.4">
      <c r="A124" t="s">
        <v>134</v>
      </c>
      <c r="B124" t="s">
        <v>895</v>
      </c>
      <c r="C124" s="1">
        <v>42003</v>
      </c>
      <c r="D124">
        <v>2</v>
      </c>
      <c r="E124">
        <v>1</v>
      </c>
      <c r="F124">
        <v>2</v>
      </c>
      <c r="G124">
        <v>316</v>
      </c>
      <c r="H124">
        <v>234</v>
      </c>
      <c r="I124">
        <v>310</v>
      </c>
      <c r="J124">
        <v>90.088994795109627</v>
      </c>
      <c r="K124">
        <v>30.891650316110749</v>
      </c>
      <c r="L124">
        <v>66.668856448509487</v>
      </c>
      <c r="M124">
        <f t="shared" si="4"/>
        <v>3</v>
      </c>
      <c r="N124">
        <f t="shared" si="5"/>
        <v>2</v>
      </c>
      <c r="O124">
        <f t="shared" si="6"/>
        <v>3</v>
      </c>
    </row>
    <row r="125" spans="1:15" x14ac:dyDescent="0.4">
      <c r="A125" t="s">
        <v>135</v>
      </c>
      <c r="B125" t="s">
        <v>896</v>
      </c>
      <c r="C125" s="1">
        <v>42030</v>
      </c>
      <c r="D125">
        <v>2</v>
      </c>
      <c r="E125">
        <v>1</v>
      </c>
      <c r="F125">
        <v>2</v>
      </c>
      <c r="G125">
        <v>316</v>
      </c>
      <c r="H125">
        <v>234</v>
      </c>
      <c r="I125">
        <v>293</v>
      </c>
      <c r="J125">
        <v>70.150211296052049</v>
      </c>
      <c r="K125">
        <v>3.7061260082842815</v>
      </c>
      <c r="L125">
        <v>25.740836760880125</v>
      </c>
      <c r="M125">
        <f t="shared" si="4"/>
        <v>3</v>
      </c>
      <c r="N125">
        <f t="shared" si="5"/>
        <v>1</v>
      </c>
      <c r="O125">
        <f t="shared" si="6"/>
        <v>1</v>
      </c>
    </row>
    <row r="126" spans="1:15" x14ac:dyDescent="0.4">
      <c r="A126" t="s">
        <v>136</v>
      </c>
      <c r="B126" t="s">
        <v>897</v>
      </c>
      <c r="C126" s="1">
        <v>41996</v>
      </c>
      <c r="D126">
        <v>2</v>
      </c>
      <c r="E126">
        <v>1</v>
      </c>
      <c r="F126">
        <v>2</v>
      </c>
      <c r="G126">
        <v>316</v>
      </c>
      <c r="H126">
        <v>234</v>
      </c>
      <c r="I126">
        <v>315</v>
      </c>
      <c r="J126">
        <v>77.878979603282673</v>
      </c>
      <c r="K126">
        <v>97.754523653804227</v>
      </c>
      <c r="L126">
        <v>31.525308880799479</v>
      </c>
      <c r="M126">
        <f t="shared" si="4"/>
        <v>3</v>
      </c>
      <c r="N126">
        <f t="shared" si="5"/>
        <v>3</v>
      </c>
      <c r="O126">
        <f t="shared" si="6"/>
        <v>2</v>
      </c>
    </row>
    <row r="127" spans="1:15" x14ac:dyDescent="0.4">
      <c r="A127" t="s">
        <v>137</v>
      </c>
      <c r="B127" t="s">
        <v>898</v>
      </c>
      <c r="C127" s="1">
        <v>42027</v>
      </c>
      <c r="D127">
        <v>2</v>
      </c>
      <c r="E127">
        <v>1</v>
      </c>
      <c r="F127">
        <v>2</v>
      </c>
      <c r="G127">
        <v>316</v>
      </c>
      <c r="H127">
        <v>234</v>
      </c>
      <c r="I127">
        <v>294</v>
      </c>
      <c r="J127">
        <v>84.985896791992801</v>
      </c>
      <c r="K127">
        <v>5.8643993895792459</v>
      </c>
      <c r="L127">
        <v>34.331725041200727</v>
      </c>
      <c r="M127">
        <f t="shared" si="4"/>
        <v>3</v>
      </c>
      <c r="N127">
        <f t="shared" si="5"/>
        <v>1</v>
      </c>
      <c r="O127">
        <f t="shared" si="6"/>
        <v>2</v>
      </c>
    </row>
    <row r="128" spans="1:15" x14ac:dyDescent="0.4">
      <c r="A128" t="s">
        <v>138</v>
      </c>
      <c r="B128" t="s">
        <v>899</v>
      </c>
      <c r="C128" s="1">
        <v>42037</v>
      </c>
      <c r="D128">
        <v>2</v>
      </c>
      <c r="E128">
        <v>1</v>
      </c>
      <c r="F128">
        <v>2</v>
      </c>
      <c r="G128">
        <v>316</v>
      </c>
      <c r="H128">
        <v>234</v>
      </c>
      <c r="I128">
        <v>288</v>
      </c>
      <c r="J128">
        <v>59.262893123772344</v>
      </c>
      <c r="K128">
        <v>33.66034445171136</v>
      </c>
      <c r="L128">
        <v>9.5087235759019517</v>
      </c>
      <c r="M128">
        <f t="shared" si="4"/>
        <v>3</v>
      </c>
      <c r="N128">
        <f t="shared" si="5"/>
        <v>2</v>
      </c>
      <c r="O128">
        <f t="shared" si="6"/>
        <v>1</v>
      </c>
    </row>
    <row r="129" spans="1:15" x14ac:dyDescent="0.4">
      <c r="A129" t="s">
        <v>139</v>
      </c>
      <c r="B129" t="s">
        <v>900</v>
      </c>
      <c r="C129" s="1">
        <v>42037</v>
      </c>
      <c r="D129">
        <v>2</v>
      </c>
      <c r="E129">
        <v>1</v>
      </c>
      <c r="F129">
        <v>2</v>
      </c>
      <c r="G129">
        <v>316</v>
      </c>
      <c r="H129">
        <v>234</v>
      </c>
      <c r="I129">
        <v>288</v>
      </c>
      <c r="J129">
        <v>60.190772197901161</v>
      </c>
      <c r="K129">
        <v>35.229997819925877</v>
      </c>
      <c r="L129">
        <v>9.9988473566787501</v>
      </c>
      <c r="M129">
        <f t="shared" si="4"/>
        <v>3</v>
      </c>
      <c r="N129">
        <f t="shared" si="5"/>
        <v>2</v>
      </c>
      <c r="O129">
        <f t="shared" si="6"/>
        <v>1</v>
      </c>
    </row>
    <row r="130" spans="1:15" x14ac:dyDescent="0.4">
      <c r="A130" t="s">
        <v>140</v>
      </c>
      <c r="B130" t="s">
        <v>901</v>
      </c>
      <c r="C130" s="1">
        <v>42031</v>
      </c>
      <c r="D130">
        <v>2</v>
      </c>
      <c r="E130">
        <v>1</v>
      </c>
      <c r="F130">
        <v>2</v>
      </c>
      <c r="G130">
        <v>316</v>
      </c>
      <c r="H130">
        <v>234</v>
      </c>
      <c r="I130">
        <v>292</v>
      </c>
      <c r="J130">
        <v>82.19520028540407</v>
      </c>
      <c r="K130">
        <v>95.770656202310875</v>
      </c>
      <c r="L130">
        <v>19.938408527830596</v>
      </c>
      <c r="M130">
        <f t="shared" si="4"/>
        <v>3</v>
      </c>
      <c r="N130">
        <f t="shared" si="5"/>
        <v>3</v>
      </c>
      <c r="O130">
        <f t="shared" si="6"/>
        <v>1</v>
      </c>
    </row>
    <row r="131" spans="1:15" x14ac:dyDescent="0.4">
      <c r="A131" t="s">
        <v>141</v>
      </c>
      <c r="B131" t="s">
        <v>902</v>
      </c>
      <c r="C131" s="1">
        <v>42034</v>
      </c>
      <c r="D131">
        <v>2</v>
      </c>
      <c r="E131">
        <v>1</v>
      </c>
      <c r="F131">
        <v>2</v>
      </c>
      <c r="G131">
        <v>316</v>
      </c>
      <c r="H131">
        <v>234</v>
      </c>
      <c r="I131">
        <v>289</v>
      </c>
      <c r="J131">
        <v>52.215678649142056</v>
      </c>
      <c r="K131">
        <v>28.951384347067801</v>
      </c>
      <c r="L131">
        <v>24.690407094645177</v>
      </c>
      <c r="M131">
        <f t="shared" ref="M131:M194" si="7">IF(AND(J131&gt;0,J131&lt;30),1,IF(AND(J131&gt;=30,J131&lt;50),2,IF(J131&gt;=50,3,0)))</f>
        <v>3</v>
      </c>
      <c r="N131">
        <f t="shared" ref="N131:N194" si="8">IF(AND(K131&gt;0,K131&lt;30),1,IF(AND(K131&gt;=30,K131&lt;50),2,IF(K131&gt;=50,3,0)))</f>
        <v>1</v>
      </c>
      <c r="O131">
        <f t="shared" ref="O131:O194" si="9">IF(AND(L131&gt;0,L131&lt;30),1,IF(AND(L131&gt;=30,L131&lt;50),2,IF(L131&gt;=50,3,0)))</f>
        <v>1</v>
      </c>
    </row>
    <row r="132" spans="1:15" x14ac:dyDescent="0.4">
      <c r="A132" t="s">
        <v>142</v>
      </c>
      <c r="B132" t="s">
        <v>903</v>
      </c>
      <c r="C132" s="1">
        <v>42027</v>
      </c>
      <c r="D132">
        <v>2</v>
      </c>
      <c r="E132">
        <v>1</v>
      </c>
      <c r="F132">
        <v>2</v>
      </c>
      <c r="G132">
        <v>316</v>
      </c>
      <c r="H132">
        <v>234</v>
      </c>
      <c r="I132">
        <v>294</v>
      </c>
      <c r="J132">
        <v>67.379985079146223</v>
      </c>
      <c r="K132">
        <v>96.097667320688899</v>
      </c>
      <c r="L132">
        <v>13.862613966378809</v>
      </c>
      <c r="M132">
        <f t="shared" si="7"/>
        <v>3</v>
      </c>
      <c r="N132">
        <f t="shared" si="8"/>
        <v>3</v>
      </c>
      <c r="O132">
        <f t="shared" si="9"/>
        <v>1</v>
      </c>
    </row>
    <row r="133" spans="1:15" x14ac:dyDescent="0.4">
      <c r="A133" t="s">
        <v>143</v>
      </c>
      <c r="B133" t="s">
        <v>904</v>
      </c>
      <c r="C133" s="1">
        <v>42046</v>
      </c>
      <c r="D133">
        <v>2</v>
      </c>
      <c r="E133">
        <v>1</v>
      </c>
      <c r="F133">
        <v>2</v>
      </c>
      <c r="G133">
        <v>316</v>
      </c>
      <c r="H133">
        <v>234</v>
      </c>
      <c r="I133">
        <v>281</v>
      </c>
      <c r="J133">
        <v>93.368256115958872</v>
      </c>
      <c r="K133">
        <v>25.703073904512753</v>
      </c>
      <c r="L133">
        <v>36.904791830012726</v>
      </c>
      <c r="M133">
        <f t="shared" si="7"/>
        <v>3</v>
      </c>
      <c r="N133">
        <f t="shared" si="8"/>
        <v>1</v>
      </c>
      <c r="O133">
        <f t="shared" si="9"/>
        <v>2</v>
      </c>
    </row>
    <row r="134" spans="1:15" x14ac:dyDescent="0.4">
      <c r="A134" t="s">
        <v>144</v>
      </c>
      <c r="B134" t="s">
        <v>905</v>
      </c>
      <c r="C134" s="1">
        <v>42046</v>
      </c>
      <c r="D134">
        <v>2</v>
      </c>
      <c r="E134">
        <v>1</v>
      </c>
      <c r="F134">
        <v>2</v>
      </c>
      <c r="G134">
        <v>316</v>
      </c>
      <c r="H134">
        <v>234</v>
      </c>
      <c r="I134">
        <v>281</v>
      </c>
      <c r="J134">
        <v>72.097120602909001</v>
      </c>
      <c r="K134">
        <v>58.120776106387616</v>
      </c>
      <c r="L134">
        <v>42.813281208487858</v>
      </c>
      <c r="M134">
        <f t="shared" si="7"/>
        <v>3</v>
      </c>
      <c r="N134">
        <f t="shared" si="8"/>
        <v>3</v>
      </c>
      <c r="O134">
        <f t="shared" si="9"/>
        <v>2</v>
      </c>
    </row>
    <row r="135" spans="1:15" x14ac:dyDescent="0.4">
      <c r="A135" t="s">
        <v>145</v>
      </c>
      <c r="B135" t="s">
        <v>906</v>
      </c>
      <c r="C135" s="1">
        <v>42041</v>
      </c>
      <c r="D135">
        <v>2</v>
      </c>
      <c r="E135">
        <v>1</v>
      </c>
      <c r="F135">
        <v>2</v>
      </c>
      <c r="G135">
        <v>316</v>
      </c>
      <c r="H135">
        <v>234</v>
      </c>
      <c r="I135">
        <v>284</v>
      </c>
      <c r="J135">
        <v>72.36772433112165</v>
      </c>
      <c r="K135">
        <v>5.6899934597776323</v>
      </c>
      <c r="L135">
        <v>21.234486421470191</v>
      </c>
      <c r="M135">
        <f t="shared" si="7"/>
        <v>3</v>
      </c>
      <c r="N135">
        <f t="shared" si="8"/>
        <v>1</v>
      </c>
      <c r="O135">
        <f t="shared" si="9"/>
        <v>1</v>
      </c>
    </row>
    <row r="136" spans="1:15" x14ac:dyDescent="0.4">
      <c r="A136" t="s">
        <v>146</v>
      </c>
      <c r="B136" t="s">
        <v>907</v>
      </c>
      <c r="C136" s="1">
        <v>42041</v>
      </c>
      <c r="D136">
        <v>2</v>
      </c>
      <c r="E136">
        <v>1</v>
      </c>
      <c r="F136">
        <v>2</v>
      </c>
      <c r="G136">
        <v>316</v>
      </c>
      <c r="H136">
        <v>234</v>
      </c>
      <c r="I136">
        <v>284</v>
      </c>
      <c r="J136">
        <v>79.718769239882462</v>
      </c>
      <c r="K136">
        <v>62.306518421626336</v>
      </c>
      <c r="L136">
        <v>23.020728123117717</v>
      </c>
      <c r="M136">
        <f t="shared" si="7"/>
        <v>3</v>
      </c>
      <c r="N136">
        <f t="shared" si="8"/>
        <v>3</v>
      </c>
      <c r="O136">
        <f t="shared" si="9"/>
        <v>1</v>
      </c>
    </row>
    <row r="137" spans="1:15" x14ac:dyDescent="0.4">
      <c r="A137" t="s">
        <v>147</v>
      </c>
      <c r="B137" t="s">
        <v>908</v>
      </c>
      <c r="C137" s="1">
        <v>42025</v>
      </c>
      <c r="D137">
        <v>2</v>
      </c>
      <c r="E137">
        <v>1</v>
      </c>
      <c r="F137">
        <v>2</v>
      </c>
      <c r="G137">
        <v>316</v>
      </c>
      <c r="H137">
        <v>234</v>
      </c>
      <c r="I137">
        <v>296</v>
      </c>
      <c r="J137">
        <v>27.090630244197236</v>
      </c>
      <c r="K137">
        <v>0.23980815347721823</v>
      </c>
      <c r="L137">
        <v>22.858914352986268</v>
      </c>
      <c r="M137">
        <f t="shared" si="7"/>
        <v>1</v>
      </c>
      <c r="N137">
        <f t="shared" si="8"/>
        <v>1</v>
      </c>
      <c r="O137">
        <f t="shared" si="9"/>
        <v>1</v>
      </c>
    </row>
    <row r="138" spans="1:15" x14ac:dyDescent="0.4">
      <c r="A138" t="s">
        <v>148</v>
      </c>
      <c r="B138" t="s">
        <v>909</v>
      </c>
      <c r="C138" s="1">
        <v>42030</v>
      </c>
      <c r="D138">
        <v>2</v>
      </c>
      <c r="E138">
        <v>1</v>
      </c>
      <c r="F138">
        <v>2</v>
      </c>
      <c r="G138">
        <v>316</v>
      </c>
      <c r="H138">
        <v>234</v>
      </c>
      <c r="I138">
        <v>293</v>
      </c>
      <c r="J138">
        <v>96.205970602247334</v>
      </c>
      <c r="K138">
        <v>99.018966644865927</v>
      </c>
      <c r="L138">
        <v>16.277665017603944</v>
      </c>
      <c r="M138">
        <f t="shared" si="7"/>
        <v>3</v>
      </c>
      <c r="N138">
        <f t="shared" si="8"/>
        <v>3</v>
      </c>
      <c r="O138">
        <f t="shared" si="9"/>
        <v>1</v>
      </c>
    </row>
    <row r="139" spans="1:15" x14ac:dyDescent="0.4">
      <c r="A139" t="s">
        <v>149</v>
      </c>
      <c r="B139" t="s">
        <v>910</v>
      </c>
      <c r="C139" s="1">
        <v>42082</v>
      </c>
      <c r="D139">
        <v>2</v>
      </c>
      <c r="E139">
        <v>1</v>
      </c>
      <c r="F139">
        <v>2</v>
      </c>
      <c r="G139">
        <v>316</v>
      </c>
      <c r="H139">
        <v>234</v>
      </c>
      <c r="I139">
        <v>260</v>
      </c>
      <c r="J139">
        <v>67.314293779338357</v>
      </c>
      <c r="K139">
        <v>2.092871157619359</v>
      </c>
      <c r="L139">
        <v>11.010715558588187</v>
      </c>
      <c r="M139">
        <f t="shared" si="7"/>
        <v>3</v>
      </c>
      <c r="N139">
        <f t="shared" si="8"/>
        <v>1</v>
      </c>
      <c r="O139">
        <f t="shared" si="9"/>
        <v>1</v>
      </c>
    </row>
    <row r="140" spans="1:15" x14ac:dyDescent="0.4">
      <c r="A140" t="s">
        <v>150</v>
      </c>
      <c r="B140" t="s">
        <v>911</v>
      </c>
      <c r="C140" s="1">
        <v>42102</v>
      </c>
      <c r="D140">
        <v>2</v>
      </c>
      <c r="E140">
        <v>1</v>
      </c>
      <c r="F140">
        <v>2</v>
      </c>
      <c r="G140">
        <v>316</v>
      </c>
      <c r="H140">
        <v>234</v>
      </c>
      <c r="I140">
        <v>247</v>
      </c>
      <c r="J140">
        <v>74.915056017400261</v>
      </c>
      <c r="K140">
        <v>21.059516023544802</v>
      </c>
      <c r="L140">
        <v>28.843820807265907</v>
      </c>
      <c r="M140">
        <f t="shared" si="7"/>
        <v>3</v>
      </c>
      <c r="N140">
        <f t="shared" si="8"/>
        <v>1</v>
      </c>
      <c r="O140">
        <f t="shared" si="9"/>
        <v>1</v>
      </c>
    </row>
    <row r="141" spans="1:15" x14ac:dyDescent="0.4">
      <c r="A141" t="s">
        <v>151</v>
      </c>
      <c r="B141" t="s">
        <v>912</v>
      </c>
      <c r="C141" s="1">
        <v>42039</v>
      </c>
      <c r="D141">
        <v>2</v>
      </c>
      <c r="E141">
        <v>1</v>
      </c>
      <c r="F141">
        <v>2</v>
      </c>
      <c r="G141">
        <v>316</v>
      </c>
      <c r="H141">
        <v>234</v>
      </c>
      <c r="I141">
        <v>286</v>
      </c>
      <c r="J141">
        <v>86.520457213652264</v>
      </c>
      <c r="K141">
        <v>23.108785698713756</v>
      </c>
      <c r="L141">
        <v>4.6050642793652914</v>
      </c>
      <c r="M141">
        <f t="shared" si="7"/>
        <v>3</v>
      </c>
      <c r="N141">
        <f t="shared" si="8"/>
        <v>1</v>
      </c>
      <c r="O141">
        <f t="shared" si="9"/>
        <v>1</v>
      </c>
    </row>
    <row r="142" spans="1:15" x14ac:dyDescent="0.4">
      <c r="A142" t="s">
        <v>152</v>
      </c>
      <c r="B142" t="s">
        <v>913</v>
      </c>
      <c r="C142" s="1">
        <v>42037</v>
      </c>
      <c r="D142">
        <v>2</v>
      </c>
      <c r="E142">
        <v>1</v>
      </c>
      <c r="F142">
        <v>2</v>
      </c>
      <c r="G142">
        <v>316</v>
      </c>
      <c r="H142">
        <v>234</v>
      </c>
      <c r="I142">
        <v>288</v>
      </c>
      <c r="J142">
        <v>92.978772954735504</v>
      </c>
      <c r="K142">
        <v>12.295618051013733</v>
      </c>
      <c r="L142">
        <v>15.372865386821319</v>
      </c>
      <c r="M142">
        <f t="shared" si="7"/>
        <v>3</v>
      </c>
      <c r="N142">
        <f t="shared" si="8"/>
        <v>1</v>
      </c>
      <c r="O142">
        <f t="shared" si="9"/>
        <v>1</v>
      </c>
    </row>
    <row r="143" spans="1:15" x14ac:dyDescent="0.4">
      <c r="A143" t="s">
        <v>153</v>
      </c>
      <c r="B143" t="s">
        <v>914</v>
      </c>
      <c r="C143" s="1">
        <v>42051</v>
      </c>
      <c r="D143">
        <v>2</v>
      </c>
      <c r="E143">
        <v>1</v>
      </c>
      <c r="F143">
        <v>2</v>
      </c>
      <c r="G143">
        <v>316</v>
      </c>
      <c r="H143">
        <v>234</v>
      </c>
      <c r="I143">
        <v>278</v>
      </c>
      <c r="J143">
        <v>77.749847498823158</v>
      </c>
      <c r="K143">
        <v>15.827338129496402</v>
      </c>
      <c r="L143">
        <v>11.75851498575973</v>
      </c>
      <c r="M143">
        <f t="shared" si="7"/>
        <v>3</v>
      </c>
      <c r="N143">
        <f t="shared" si="8"/>
        <v>1</v>
      </c>
      <c r="O143">
        <f t="shared" si="9"/>
        <v>1</v>
      </c>
    </row>
    <row r="144" spans="1:15" x14ac:dyDescent="0.4">
      <c r="A144" t="s">
        <v>154</v>
      </c>
      <c r="B144" t="s">
        <v>915</v>
      </c>
      <c r="C144" s="1">
        <v>42090</v>
      </c>
      <c r="D144">
        <v>2</v>
      </c>
      <c r="E144">
        <v>1</v>
      </c>
      <c r="F144">
        <v>2</v>
      </c>
      <c r="G144">
        <v>316</v>
      </c>
      <c r="H144">
        <v>234</v>
      </c>
      <c r="I144">
        <v>254</v>
      </c>
      <c r="J144">
        <v>75.128188818512896</v>
      </c>
      <c r="K144">
        <v>38.827120122084153</v>
      </c>
      <c r="L144">
        <v>29.545664158946796</v>
      </c>
      <c r="M144">
        <f t="shared" si="7"/>
        <v>3</v>
      </c>
      <c r="N144">
        <f t="shared" si="8"/>
        <v>2</v>
      </c>
      <c r="O144">
        <f t="shared" si="9"/>
        <v>1</v>
      </c>
    </row>
    <row r="145" spans="1:15" x14ac:dyDescent="0.4">
      <c r="A145" t="s">
        <v>155</v>
      </c>
      <c r="B145" t="s">
        <v>916</v>
      </c>
      <c r="C145" s="1">
        <v>42038</v>
      </c>
      <c r="D145">
        <v>2</v>
      </c>
      <c r="E145">
        <v>1</v>
      </c>
      <c r="F145">
        <v>2</v>
      </c>
      <c r="G145">
        <v>316</v>
      </c>
      <c r="H145">
        <v>234</v>
      </c>
      <c r="I145">
        <v>287</v>
      </c>
      <c r="J145">
        <v>76.647324644127153</v>
      </c>
      <c r="K145">
        <v>21.953346413778068</v>
      </c>
      <c r="L145">
        <v>34.033729232884667</v>
      </c>
      <c r="M145">
        <f t="shared" si="7"/>
        <v>3</v>
      </c>
      <c r="N145">
        <f t="shared" si="8"/>
        <v>1</v>
      </c>
      <c r="O145">
        <f t="shared" si="9"/>
        <v>2</v>
      </c>
    </row>
    <row r="146" spans="1:15" x14ac:dyDescent="0.4">
      <c r="A146" t="s">
        <v>156</v>
      </c>
      <c r="B146" t="s">
        <v>917</v>
      </c>
      <c r="C146" s="1">
        <v>42038</v>
      </c>
      <c r="D146">
        <v>2</v>
      </c>
      <c r="E146">
        <v>1</v>
      </c>
      <c r="F146">
        <v>2</v>
      </c>
      <c r="G146">
        <v>316</v>
      </c>
      <c r="H146">
        <v>234</v>
      </c>
      <c r="I146">
        <v>287</v>
      </c>
      <c r="J146">
        <v>77.36528222485353</v>
      </c>
      <c r="K146">
        <v>22.781774580335735</v>
      </c>
      <c r="L146">
        <v>34.971022043309318</v>
      </c>
      <c r="M146">
        <f t="shared" si="7"/>
        <v>3</v>
      </c>
      <c r="N146">
        <f t="shared" si="8"/>
        <v>1</v>
      </c>
      <c r="O146">
        <f t="shared" si="9"/>
        <v>2</v>
      </c>
    </row>
    <row r="147" spans="1:15" x14ac:dyDescent="0.4">
      <c r="A147" t="s">
        <v>157</v>
      </c>
      <c r="B147" t="s">
        <v>918</v>
      </c>
      <c r="C147" s="1">
        <v>42048</v>
      </c>
      <c r="D147">
        <v>2</v>
      </c>
      <c r="E147">
        <v>1</v>
      </c>
      <c r="F147">
        <v>2</v>
      </c>
      <c r="G147">
        <v>316</v>
      </c>
      <c r="H147">
        <v>234</v>
      </c>
      <c r="I147">
        <v>279</v>
      </c>
      <c r="J147">
        <v>98.771919484104913</v>
      </c>
      <c r="K147">
        <v>48.15783736647046</v>
      </c>
      <c r="L147">
        <v>72.853744003079839</v>
      </c>
      <c r="M147">
        <f t="shared" si="7"/>
        <v>3</v>
      </c>
      <c r="N147">
        <f t="shared" si="8"/>
        <v>2</v>
      </c>
      <c r="O147">
        <f t="shared" si="9"/>
        <v>3</v>
      </c>
    </row>
    <row r="148" spans="1:15" x14ac:dyDescent="0.4">
      <c r="A148" t="s">
        <v>158</v>
      </c>
      <c r="B148" t="s">
        <v>919</v>
      </c>
      <c r="C148" s="1">
        <v>42033</v>
      </c>
      <c r="D148">
        <v>2</v>
      </c>
      <c r="E148">
        <v>1</v>
      </c>
      <c r="F148">
        <v>2</v>
      </c>
      <c r="G148">
        <v>316</v>
      </c>
      <c r="H148">
        <v>234</v>
      </c>
      <c r="I148">
        <v>290</v>
      </c>
      <c r="J148">
        <v>91.231078156538047</v>
      </c>
      <c r="K148">
        <v>17.331589274035316</v>
      </c>
      <c r="L148">
        <v>36.16854499579479</v>
      </c>
      <c r="M148">
        <f t="shared" si="7"/>
        <v>3</v>
      </c>
      <c r="N148">
        <f t="shared" si="8"/>
        <v>1</v>
      </c>
      <c r="O148">
        <f t="shared" si="9"/>
        <v>2</v>
      </c>
    </row>
    <row r="149" spans="1:15" x14ac:dyDescent="0.4">
      <c r="A149" t="s">
        <v>159</v>
      </c>
      <c r="B149" t="s">
        <v>920</v>
      </c>
      <c r="C149" s="1">
        <v>42153</v>
      </c>
      <c r="D149">
        <v>2</v>
      </c>
      <c r="E149">
        <v>1</v>
      </c>
      <c r="F149">
        <v>2</v>
      </c>
      <c r="G149">
        <v>316</v>
      </c>
      <c r="H149">
        <v>234</v>
      </c>
      <c r="I149">
        <v>211</v>
      </c>
      <c r="J149">
        <v>56.173683834497155</v>
      </c>
      <c r="K149">
        <v>76.149989099629394</v>
      </c>
      <c r="L149">
        <v>32.925630495844409</v>
      </c>
      <c r="M149">
        <f t="shared" si="7"/>
        <v>3</v>
      </c>
      <c r="N149">
        <f t="shared" si="8"/>
        <v>3</v>
      </c>
      <c r="O149">
        <f t="shared" si="9"/>
        <v>2</v>
      </c>
    </row>
    <row r="150" spans="1:15" x14ac:dyDescent="0.4">
      <c r="A150" t="s">
        <v>160</v>
      </c>
      <c r="B150" t="s">
        <v>921</v>
      </c>
      <c r="C150" s="1">
        <v>42031</v>
      </c>
      <c r="D150">
        <v>2</v>
      </c>
      <c r="E150">
        <v>1</v>
      </c>
      <c r="F150">
        <v>2</v>
      </c>
      <c r="G150">
        <v>316</v>
      </c>
      <c r="H150">
        <v>234</v>
      </c>
      <c r="I150">
        <v>292</v>
      </c>
      <c r="J150">
        <v>79.985271741973051</v>
      </c>
      <c r="K150">
        <v>14.453891432308698</v>
      </c>
      <c r="L150">
        <v>28.436244575803954</v>
      </c>
      <c r="M150">
        <f t="shared" si="7"/>
        <v>3</v>
      </c>
      <c r="N150">
        <f t="shared" si="8"/>
        <v>1</v>
      </c>
      <c r="O150">
        <f t="shared" si="9"/>
        <v>1</v>
      </c>
    </row>
    <row r="151" spans="1:15" x14ac:dyDescent="0.4">
      <c r="A151" t="s">
        <v>161</v>
      </c>
      <c r="B151" t="s">
        <v>922</v>
      </c>
      <c r="C151" s="1">
        <v>42061</v>
      </c>
      <c r="D151">
        <v>2</v>
      </c>
      <c r="E151">
        <v>1</v>
      </c>
      <c r="F151">
        <v>2</v>
      </c>
      <c r="G151">
        <v>316</v>
      </c>
      <c r="H151">
        <v>234</v>
      </c>
      <c r="I151">
        <v>275</v>
      </c>
      <c r="J151">
        <v>93.097561210002311</v>
      </c>
      <c r="K151">
        <v>8.0226727708742089</v>
      </c>
      <c r="L151">
        <v>36.918148301651051</v>
      </c>
      <c r="M151">
        <f t="shared" si="7"/>
        <v>3</v>
      </c>
      <c r="N151">
        <f t="shared" si="8"/>
        <v>1</v>
      </c>
      <c r="O151">
        <f t="shared" si="9"/>
        <v>2</v>
      </c>
    </row>
    <row r="152" spans="1:15" x14ac:dyDescent="0.4">
      <c r="A152" t="s">
        <v>162</v>
      </c>
      <c r="B152" t="s">
        <v>923</v>
      </c>
      <c r="C152" s="1">
        <v>42048</v>
      </c>
      <c r="D152">
        <v>2</v>
      </c>
      <c r="E152">
        <v>1</v>
      </c>
      <c r="F152">
        <v>2</v>
      </c>
      <c r="G152">
        <v>316</v>
      </c>
      <c r="H152">
        <v>234</v>
      </c>
      <c r="I152">
        <v>279</v>
      </c>
      <c r="J152">
        <v>78.862279385306834</v>
      </c>
      <c r="K152">
        <v>60.235448005232179</v>
      </c>
      <c r="L152">
        <v>5.2494845310858089</v>
      </c>
      <c r="M152">
        <f t="shared" si="7"/>
        <v>3</v>
      </c>
      <c r="N152">
        <f t="shared" si="8"/>
        <v>3</v>
      </c>
      <c r="O152">
        <f t="shared" si="9"/>
        <v>1</v>
      </c>
    </row>
    <row r="153" spans="1:15" x14ac:dyDescent="0.4">
      <c r="A153" t="s">
        <v>163</v>
      </c>
      <c r="B153" t="s">
        <v>924</v>
      </c>
      <c r="C153" s="1">
        <v>42047</v>
      </c>
      <c r="D153">
        <v>2</v>
      </c>
      <c r="E153">
        <v>1</v>
      </c>
      <c r="F153">
        <v>2</v>
      </c>
      <c r="G153">
        <v>316</v>
      </c>
      <c r="H153">
        <v>234</v>
      </c>
      <c r="I153">
        <v>280</v>
      </c>
      <c r="J153">
        <v>80.46933635363385</v>
      </c>
      <c r="K153">
        <v>2.8122956180510137</v>
      </c>
      <c r="L153">
        <v>14.418474299829414</v>
      </c>
      <c r="M153">
        <f t="shared" si="7"/>
        <v>3</v>
      </c>
      <c r="N153">
        <f t="shared" si="8"/>
        <v>1</v>
      </c>
      <c r="O153">
        <f t="shared" si="9"/>
        <v>1</v>
      </c>
    </row>
    <row r="154" spans="1:15" x14ac:dyDescent="0.4">
      <c r="A154" t="s">
        <v>164</v>
      </c>
      <c r="B154" t="s">
        <v>925</v>
      </c>
      <c r="C154" s="1">
        <v>42080</v>
      </c>
      <c r="D154">
        <v>2</v>
      </c>
      <c r="E154">
        <v>1</v>
      </c>
      <c r="F154">
        <v>2</v>
      </c>
      <c r="G154">
        <v>316</v>
      </c>
      <c r="H154">
        <v>234</v>
      </c>
      <c r="I154">
        <v>262</v>
      </c>
      <c r="J154">
        <v>89.483819751171026</v>
      </c>
      <c r="K154">
        <v>66.797471114017881</v>
      </c>
      <c r="L154">
        <v>30.851854463725914</v>
      </c>
      <c r="M154">
        <f t="shared" si="7"/>
        <v>3</v>
      </c>
      <c r="N154">
        <f t="shared" si="8"/>
        <v>3</v>
      </c>
      <c r="O154">
        <f t="shared" si="9"/>
        <v>2</v>
      </c>
    </row>
    <row r="155" spans="1:15" x14ac:dyDescent="0.4">
      <c r="A155" t="s">
        <v>165</v>
      </c>
      <c r="B155" t="s">
        <v>926</v>
      </c>
      <c r="C155" s="1">
        <v>42080</v>
      </c>
      <c r="D155">
        <v>2</v>
      </c>
      <c r="E155">
        <v>1</v>
      </c>
      <c r="F155">
        <v>2</v>
      </c>
      <c r="G155">
        <v>316</v>
      </c>
      <c r="H155">
        <v>234</v>
      </c>
      <c r="I155">
        <v>262</v>
      </c>
      <c r="J155">
        <v>93.07919647634057</v>
      </c>
      <c r="K155">
        <v>19.88227599738391</v>
      </c>
      <c r="L155">
        <v>29.291855249662557</v>
      </c>
      <c r="M155">
        <f t="shared" si="7"/>
        <v>3</v>
      </c>
      <c r="N155">
        <f t="shared" si="8"/>
        <v>1</v>
      </c>
      <c r="O155">
        <f t="shared" si="9"/>
        <v>1</v>
      </c>
    </row>
    <row r="156" spans="1:15" x14ac:dyDescent="0.4">
      <c r="A156" t="s">
        <v>166</v>
      </c>
      <c r="B156" t="s">
        <v>927</v>
      </c>
      <c r="C156" s="1">
        <v>42047</v>
      </c>
      <c r="D156">
        <v>2</v>
      </c>
      <c r="E156">
        <v>1</v>
      </c>
      <c r="F156">
        <v>2</v>
      </c>
      <c r="G156">
        <v>316</v>
      </c>
      <c r="H156">
        <v>234</v>
      </c>
      <c r="I156">
        <v>280</v>
      </c>
      <c r="J156">
        <v>86.875316463573327</v>
      </c>
      <c r="K156">
        <v>28.01395247438413</v>
      </c>
      <c r="L156">
        <v>22.077232676934841</v>
      </c>
      <c r="M156">
        <f t="shared" si="7"/>
        <v>3</v>
      </c>
      <c r="N156">
        <f t="shared" si="8"/>
        <v>1</v>
      </c>
      <c r="O156">
        <f t="shared" si="9"/>
        <v>1</v>
      </c>
    </row>
    <row r="157" spans="1:15" x14ac:dyDescent="0.4">
      <c r="A157" t="s">
        <v>167</v>
      </c>
      <c r="B157" t="s">
        <v>928</v>
      </c>
      <c r="C157" s="1">
        <v>42094</v>
      </c>
      <c r="D157">
        <v>2</v>
      </c>
      <c r="E157">
        <v>1</v>
      </c>
      <c r="F157">
        <v>2</v>
      </c>
      <c r="G157">
        <v>316</v>
      </c>
      <c r="H157">
        <v>234</v>
      </c>
      <c r="I157">
        <v>252</v>
      </c>
      <c r="J157">
        <v>93.173977415016836</v>
      </c>
      <c r="K157">
        <v>29.583605842598647</v>
      </c>
      <c r="L157">
        <v>17.684540630296063</v>
      </c>
      <c r="M157">
        <f t="shared" si="7"/>
        <v>3</v>
      </c>
      <c r="N157">
        <f t="shared" si="8"/>
        <v>1</v>
      </c>
      <c r="O157">
        <f t="shared" si="9"/>
        <v>1</v>
      </c>
    </row>
    <row r="158" spans="1:15" x14ac:dyDescent="0.4">
      <c r="A158" t="s">
        <v>168</v>
      </c>
      <c r="B158" t="s">
        <v>929</v>
      </c>
      <c r="C158" s="1">
        <v>42118</v>
      </c>
      <c r="D158">
        <v>2</v>
      </c>
      <c r="E158">
        <v>1</v>
      </c>
      <c r="F158">
        <v>2</v>
      </c>
      <c r="G158">
        <v>316</v>
      </c>
      <c r="H158">
        <v>234</v>
      </c>
      <c r="I158">
        <v>235</v>
      </c>
      <c r="J158">
        <v>84.699033098426909</v>
      </c>
      <c r="K158">
        <v>18.007412252016568</v>
      </c>
      <c r="L158">
        <v>12.966619895520282</v>
      </c>
      <c r="M158">
        <f t="shared" si="7"/>
        <v>3</v>
      </c>
      <c r="N158">
        <f t="shared" si="8"/>
        <v>1</v>
      </c>
      <c r="O158">
        <f t="shared" si="9"/>
        <v>1</v>
      </c>
    </row>
    <row r="159" spans="1:15" x14ac:dyDescent="0.4">
      <c r="A159" t="s">
        <v>169</v>
      </c>
      <c r="B159" t="s">
        <v>930</v>
      </c>
      <c r="C159" s="1">
        <v>42094</v>
      </c>
      <c r="D159">
        <v>2</v>
      </c>
      <c r="E159">
        <v>1</v>
      </c>
      <c r="F159">
        <v>2</v>
      </c>
      <c r="G159">
        <v>316</v>
      </c>
      <c r="H159">
        <v>234</v>
      </c>
      <c r="I159">
        <v>252</v>
      </c>
      <c r="J159">
        <v>68.753021272023673</v>
      </c>
      <c r="K159">
        <v>38.151297144102898</v>
      </c>
      <c r="L159">
        <v>11.464795236383942</v>
      </c>
      <c r="M159">
        <f t="shared" si="7"/>
        <v>3</v>
      </c>
      <c r="N159">
        <f t="shared" si="8"/>
        <v>2</v>
      </c>
      <c r="O159">
        <f t="shared" si="9"/>
        <v>1</v>
      </c>
    </row>
    <row r="160" spans="1:15" x14ac:dyDescent="0.4">
      <c r="A160" t="s">
        <v>170</v>
      </c>
      <c r="B160" t="s">
        <v>931</v>
      </c>
      <c r="C160" s="1">
        <v>42139</v>
      </c>
      <c r="D160">
        <v>2</v>
      </c>
      <c r="E160">
        <v>1</v>
      </c>
      <c r="F160">
        <v>2</v>
      </c>
      <c r="G160">
        <v>316</v>
      </c>
      <c r="H160">
        <v>234</v>
      </c>
      <c r="I160">
        <v>221</v>
      </c>
      <c r="J160">
        <v>86.098038012493745</v>
      </c>
      <c r="K160">
        <v>86.723348593852208</v>
      </c>
      <c r="L160">
        <v>29.181170302733058</v>
      </c>
      <c r="M160">
        <f t="shared" si="7"/>
        <v>3</v>
      </c>
      <c r="N160">
        <f t="shared" si="8"/>
        <v>3</v>
      </c>
      <c r="O160">
        <f t="shared" si="9"/>
        <v>1</v>
      </c>
    </row>
    <row r="161" spans="1:15" x14ac:dyDescent="0.4">
      <c r="A161" t="s">
        <v>171</v>
      </c>
      <c r="B161" t="s">
        <v>932</v>
      </c>
      <c r="C161" s="1">
        <v>42089</v>
      </c>
      <c r="D161">
        <v>2</v>
      </c>
      <c r="E161">
        <v>1</v>
      </c>
      <c r="F161">
        <v>2</v>
      </c>
      <c r="G161">
        <v>316</v>
      </c>
      <c r="H161">
        <v>234</v>
      </c>
      <c r="I161">
        <v>255</v>
      </c>
      <c r="J161">
        <v>76.732614235669772</v>
      </c>
      <c r="K161">
        <v>12.121212121212121</v>
      </c>
      <c r="L161">
        <v>20.368400283548851</v>
      </c>
      <c r="M161">
        <f t="shared" si="7"/>
        <v>3</v>
      </c>
      <c r="N161">
        <f t="shared" si="8"/>
        <v>1</v>
      </c>
      <c r="O161">
        <f t="shared" si="9"/>
        <v>1</v>
      </c>
    </row>
    <row r="162" spans="1:15" x14ac:dyDescent="0.4">
      <c r="A162" t="s">
        <v>172</v>
      </c>
      <c r="B162" t="s">
        <v>933</v>
      </c>
      <c r="C162" s="1">
        <v>42086</v>
      </c>
      <c r="D162">
        <v>2</v>
      </c>
      <c r="E162">
        <v>1</v>
      </c>
      <c r="F162">
        <v>2</v>
      </c>
      <c r="G162">
        <v>316</v>
      </c>
      <c r="H162">
        <v>234</v>
      </c>
      <c r="I162">
        <v>258</v>
      </c>
      <c r="J162">
        <v>61.97163915291268</v>
      </c>
      <c r="K162">
        <v>1.2426422498364944</v>
      </c>
      <c r="L162">
        <v>18.488105310319625</v>
      </c>
      <c r="M162">
        <f t="shared" si="7"/>
        <v>3</v>
      </c>
      <c r="N162">
        <f t="shared" si="8"/>
        <v>1</v>
      </c>
      <c r="O162">
        <f t="shared" si="9"/>
        <v>1</v>
      </c>
    </row>
    <row r="163" spans="1:15" x14ac:dyDescent="0.4">
      <c r="A163" t="s">
        <v>173</v>
      </c>
      <c r="B163" t="s">
        <v>934</v>
      </c>
      <c r="C163" s="1">
        <v>42088</v>
      </c>
      <c r="D163">
        <v>2</v>
      </c>
      <c r="E163">
        <v>1</v>
      </c>
      <c r="F163">
        <v>2</v>
      </c>
      <c r="G163">
        <v>316</v>
      </c>
      <c r="H163">
        <v>234</v>
      </c>
      <c r="I163">
        <v>256</v>
      </c>
      <c r="J163">
        <v>82.388027231857876</v>
      </c>
      <c r="K163">
        <v>12.404621757139743</v>
      </c>
      <c r="L163">
        <v>8.8818250341788367</v>
      </c>
      <c r="M163">
        <f t="shared" si="7"/>
        <v>3</v>
      </c>
      <c r="N163">
        <f t="shared" si="8"/>
        <v>1</v>
      </c>
      <c r="O163">
        <f t="shared" si="9"/>
        <v>1</v>
      </c>
    </row>
    <row r="164" spans="1:15" x14ac:dyDescent="0.4">
      <c r="A164" t="s">
        <v>174</v>
      </c>
      <c r="B164" t="s">
        <v>935</v>
      </c>
      <c r="C164" s="1">
        <v>42075</v>
      </c>
      <c r="D164">
        <v>2</v>
      </c>
      <c r="E164">
        <v>1</v>
      </c>
      <c r="F164">
        <v>2</v>
      </c>
      <c r="G164">
        <v>316</v>
      </c>
      <c r="H164">
        <v>234</v>
      </c>
      <c r="I164">
        <v>265</v>
      </c>
      <c r="J164">
        <v>81.359579696988988</v>
      </c>
      <c r="K164">
        <v>3.3137126662306522</v>
      </c>
      <c r="L164">
        <v>37.352927117330601</v>
      </c>
      <c r="M164">
        <f t="shared" si="7"/>
        <v>3</v>
      </c>
      <c r="N164">
        <f t="shared" si="8"/>
        <v>1</v>
      </c>
      <c r="O164">
        <f t="shared" si="9"/>
        <v>2</v>
      </c>
    </row>
    <row r="165" spans="1:15" x14ac:dyDescent="0.4">
      <c r="A165" t="s">
        <v>175</v>
      </c>
      <c r="B165" t="s">
        <v>936</v>
      </c>
      <c r="C165" s="1">
        <v>42051</v>
      </c>
      <c r="D165">
        <v>2</v>
      </c>
      <c r="E165">
        <v>1</v>
      </c>
      <c r="F165">
        <v>2</v>
      </c>
      <c r="G165">
        <v>316</v>
      </c>
      <c r="H165">
        <v>234</v>
      </c>
      <c r="I165">
        <v>278</v>
      </c>
      <c r="J165">
        <v>78.579262880520375</v>
      </c>
      <c r="K165">
        <v>89.404839764551994</v>
      </c>
      <c r="L165">
        <v>10.982226503034351</v>
      </c>
      <c r="M165">
        <f t="shared" si="7"/>
        <v>3</v>
      </c>
      <c r="N165">
        <f t="shared" si="8"/>
        <v>3</v>
      </c>
      <c r="O165">
        <f t="shared" si="9"/>
        <v>1</v>
      </c>
    </row>
    <row r="166" spans="1:15" x14ac:dyDescent="0.4">
      <c r="A166" t="s">
        <v>176</v>
      </c>
      <c r="B166" t="s">
        <v>937</v>
      </c>
      <c r="C166" s="1">
        <v>42087</v>
      </c>
      <c r="D166">
        <v>2</v>
      </c>
      <c r="E166">
        <v>1</v>
      </c>
      <c r="F166">
        <v>2</v>
      </c>
      <c r="G166">
        <v>316</v>
      </c>
      <c r="H166">
        <v>234</v>
      </c>
      <c r="I166">
        <v>257</v>
      </c>
      <c r="J166">
        <v>62.396563674282689</v>
      </c>
      <c r="K166">
        <v>5.4937867887508176</v>
      </c>
      <c r="L166">
        <v>20.457726095374614</v>
      </c>
      <c r="M166">
        <f t="shared" si="7"/>
        <v>3</v>
      </c>
      <c r="N166">
        <f t="shared" si="8"/>
        <v>1</v>
      </c>
      <c r="O166">
        <f t="shared" si="9"/>
        <v>1</v>
      </c>
    </row>
    <row r="167" spans="1:15" x14ac:dyDescent="0.4">
      <c r="A167" t="s">
        <v>177</v>
      </c>
      <c r="B167" t="s">
        <v>938</v>
      </c>
      <c r="C167" s="1">
        <v>42082</v>
      </c>
      <c r="D167">
        <v>2</v>
      </c>
      <c r="E167">
        <v>1</v>
      </c>
      <c r="F167">
        <v>2</v>
      </c>
      <c r="G167">
        <v>316</v>
      </c>
      <c r="H167">
        <v>234</v>
      </c>
      <c r="I167">
        <v>260</v>
      </c>
      <c r="J167">
        <v>74.680926143743065</v>
      </c>
      <c r="K167">
        <v>36.60344451711358</v>
      </c>
      <c r="L167">
        <v>11.786460500749987</v>
      </c>
      <c r="M167">
        <f t="shared" si="7"/>
        <v>3</v>
      </c>
      <c r="N167">
        <f t="shared" si="8"/>
        <v>2</v>
      </c>
      <c r="O167">
        <f t="shared" si="9"/>
        <v>1</v>
      </c>
    </row>
    <row r="168" spans="1:15" x14ac:dyDescent="0.4">
      <c r="A168" t="s">
        <v>178</v>
      </c>
      <c r="B168" t="s">
        <v>939</v>
      </c>
      <c r="C168" s="1">
        <v>42090</v>
      </c>
      <c r="D168">
        <v>2</v>
      </c>
      <c r="E168">
        <v>1</v>
      </c>
      <c r="F168">
        <v>2</v>
      </c>
      <c r="G168">
        <v>316</v>
      </c>
      <c r="H168">
        <v>234</v>
      </c>
      <c r="I168">
        <v>254</v>
      </c>
      <c r="J168">
        <v>75.135248102715224</v>
      </c>
      <c r="K168">
        <v>88.293001962066711</v>
      </c>
      <c r="L168">
        <v>11.736038068546494</v>
      </c>
      <c r="M168">
        <f t="shared" si="7"/>
        <v>3</v>
      </c>
      <c r="N168">
        <f t="shared" si="8"/>
        <v>3</v>
      </c>
      <c r="O168">
        <f t="shared" si="9"/>
        <v>1</v>
      </c>
    </row>
    <row r="169" spans="1:15" x14ac:dyDescent="0.4">
      <c r="A169" t="s">
        <v>179</v>
      </c>
      <c r="B169" t="s">
        <v>940</v>
      </c>
      <c r="C169" s="1">
        <v>42144</v>
      </c>
      <c r="D169">
        <v>2</v>
      </c>
      <c r="E169">
        <v>1</v>
      </c>
      <c r="F169">
        <v>2</v>
      </c>
      <c r="G169">
        <v>316</v>
      </c>
      <c r="H169">
        <v>234</v>
      </c>
      <c r="I169">
        <v>218</v>
      </c>
      <c r="J169">
        <v>56.321126911227296</v>
      </c>
      <c r="K169">
        <v>91.061696097667323</v>
      </c>
      <c r="L169">
        <v>36.581758276616775</v>
      </c>
      <c r="M169">
        <f t="shared" si="7"/>
        <v>3</v>
      </c>
      <c r="N169">
        <f t="shared" si="8"/>
        <v>3</v>
      </c>
      <c r="O169">
        <f t="shared" si="9"/>
        <v>2</v>
      </c>
    </row>
    <row r="170" spans="1:15" x14ac:dyDescent="0.4">
      <c r="A170" t="s">
        <v>180</v>
      </c>
      <c r="B170" t="s">
        <v>941</v>
      </c>
      <c r="C170" s="1">
        <v>42087</v>
      </c>
      <c r="D170">
        <v>2</v>
      </c>
      <c r="E170">
        <v>1</v>
      </c>
      <c r="F170">
        <v>2</v>
      </c>
      <c r="G170">
        <v>316</v>
      </c>
      <c r="H170">
        <v>234</v>
      </c>
      <c r="I170">
        <v>257</v>
      </c>
      <c r="J170">
        <v>77.333816647583021</v>
      </c>
      <c r="K170">
        <v>13.363854371048616</v>
      </c>
      <c r="L170">
        <v>20.044099695571742</v>
      </c>
      <c r="M170">
        <f t="shared" si="7"/>
        <v>3</v>
      </c>
      <c r="N170">
        <f t="shared" si="8"/>
        <v>1</v>
      </c>
      <c r="O170">
        <f t="shared" si="9"/>
        <v>1</v>
      </c>
    </row>
    <row r="171" spans="1:15" x14ac:dyDescent="0.4">
      <c r="A171" t="s">
        <v>181</v>
      </c>
      <c r="B171" t="s">
        <v>942</v>
      </c>
      <c r="C171" s="1">
        <v>42139</v>
      </c>
      <c r="D171">
        <v>2</v>
      </c>
      <c r="E171">
        <v>1</v>
      </c>
      <c r="F171">
        <v>2</v>
      </c>
      <c r="G171">
        <v>316</v>
      </c>
      <c r="H171">
        <v>234</v>
      </c>
      <c r="I171">
        <v>221</v>
      </c>
      <c r="J171">
        <v>60.617294200607105</v>
      </c>
      <c r="K171">
        <v>94.898626553302819</v>
      </c>
      <c r="L171">
        <v>5.184253547654146</v>
      </c>
      <c r="M171">
        <f t="shared" si="7"/>
        <v>3</v>
      </c>
      <c r="N171">
        <f t="shared" si="8"/>
        <v>3</v>
      </c>
      <c r="O171">
        <f t="shared" si="9"/>
        <v>1</v>
      </c>
    </row>
    <row r="172" spans="1:15" x14ac:dyDescent="0.4">
      <c r="A172" t="s">
        <v>182</v>
      </c>
      <c r="B172" t="s">
        <v>943</v>
      </c>
      <c r="C172" s="1">
        <v>42118</v>
      </c>
      <c r="D172">
        <v>2</v>
      </c>
      <c r="E172">
        <v>1</v>
      </c>
      <c r="F172">
        <v>2</v>
      </c>
      <c r="G172">
        <v>316</v>
      </c>
      <c r="H172">
        <v>234</v>
      </c>
      <c r="I172">
        <v>235</v>
      </c>
      <c r="J172">
        <v>73.253758137859805</v>
      </c>
      <c r="K172">
        <v>15.761935905820797</v>
      </c>
      <c r="L172">
        <v>14.871187978428328</v>
      </c>
      <c r="M172">
        <f t="shared" si="7"/>
        <v>3</v>
      </c>
      <c r="N172">
        <f t="shared" si="8"/>
        <v>1</v>
      </c>
      <c r="O172">
        <f t="shared" si="9"/>
        <v>1</v>
      </c>
    </row>
    <row r="173" spans="1:15" x14ac:dyDescent="0.4">
      <c r="A173" t="s">
        <v>183</v>
      </c>
      <c r="B173" t="s">
        <v>944</v>
      </c>
      <c r="C173" s="1">
        <v>42087</v>
      </c>
      <c r="D173">
        <v>2</v>
      </c>
      <c r="E173">
        <v>1</v>
      </c>
      <c r="F173">
        <v>2</v>
      </c>
      <c r="G173">
        <v>316</v>
      </c>
      <c r="H173">
        <v>234</v>
      </c>
      <c r="I173">
        <v>257</v>
      </c>
      <c r="J173">
        <v>75.633303476396662</v>
      </c>
      <c r="K173">
        <v>13.298452147373011</v>
      </c>
      <c r="L173">
        <v>12.990382463204133</v>
      </c>
      <c r="M173">
        <f t="shared" si="7"/>
        <v>3</v>
      </c>
      <c r="N173">
        <f t="shared" si="8"/>
        <v>1</v>
      </c>
      <c r="O173">
        <f t="shared" si="9"/>
        <v>1</v>
      </c>
    </row>
    <row r="174" spans="1:15" x14ac:dyDescent="0.4">
      <c r="A174" t="s">
        <v>184</v>
      </c>
      <c r="B174" t="s">
        <v>945</v>
      </c>
      <c r="C174" s="1">
        <v>42123</v>
      </c>
      <c r="D174">
        <v>2</v>
      </c>
      <c r="E174">
        <v>1</v>
      </c>
      <c r="F174">
        <v>2</v>
      </c>
      <c r="G174">
        <v>316</v>
      </c>
      <c r="H174">
        <v>234</v>
      </c>
      <c r="I174">
        <v>232</v>
      </c>
      <c r="J174">
        <v>87.38605657163491</v>
      </c>
      <c r="K174">
        <v>93.699585785916724</v>
      </c>
      <c r="L174">
        <v>14.758848311471841</v>
      </c>
      <c r="M174">
        <f t="shared" si="7"/>
        <v>3</v>
      </c>
      <c r="N174">
        <f t="shared" si="8"/>
        <v>3</v>
      </c>
      <c r="O174">
        <f t="shared" si="9"/>
        <v>1</v>
      </c>
    </row>
    <row r="175" spans="1:15" x14ac:dyDescent="0.4">
      <c r="A175" t="s">
        <v>185</v>
      </c>
      <c r="B175" t="s">
        <v>946</v>
      </c>
      <c r="C175" s="1">
        <v>42117</v>
      </c>
      <c r="D175">
        <v>2</v>
      </c>
      <c r="E175">
        <v>1</v>
      </c>
      <c r="F175">
        <v>2</v>
      </c>
      <c r="G175">
        <v>316</v>
      </c>
      <c r="H175">
        <v>234</v>
      </c>
      <c r="I175">
        <v>236</v>
      </c>
      <c r="J175">
        <v>74.372466912916153</v>
      </c>
      <c r="K175">
        <v>1.4388489208633093</v>
      </c>
      <c r="L175">
        <v>37.55095439829158</v>
      </c>
      <c r="M175">
        <f t="shared" si="7"/>
        <v>3</v>
      </c>
      <c r="N175">
        <f t="shared" si="8"/>
        <v>1</v>
      </c>
      <c r="O175">
        <f t="shared" si="9"/>
        <v>2</v>
      </c>
    </row>
    <row r="176" spans="1:15" x14ac:dyDescent="0.4">
      <c r="A176" t="s">
        <v>186</v>
      </c>
      <c r="B176" t="s">
        <v>947</v>
      </c>
      <c r="C176" s="1">
        <v>42132</v>
      </c>
      <c r="D176">
        <v>2</v>
      </c>
      <c r="E176">
        <v>1</v>
      </c>
      <c r="F176">
        <v>2</v>
      </c>
      <c r="G176">
        <v>316</v>
      </c>
      <c r="H176">
        <v>234</v>
      </c>
      <c r="I176">
        <v>226</v>
      </c>
      <c r="J176">
        <v>75.98976020765366</v>
      </c>
      <c r="K176">
        <v>86.875953782428596</v>
      </c>
      <c r="L176">
        <v>40.192205098167364</v>
      </c>
      <c r="M176">
        <f t="shared" si="7"/>
        <v>3</v>
      </c>
      <c r="N176">
        <f t="shared" si="8"/>
        <v>3</v>
      </c>
      <c r="O176">
        <f t="shared" si="9"/>
        <v>2</v>
      </c>
    </row>
    <row r="177" spans="1:15" x14ac:dyDescent="0.4">
      <c r="A177" t="s">
        <v>187</v>
      </c>
      <c r="B177" t="s">
        <v>948</v>
      </c>
      <c r="C177" s="1">
        <v>42089</v>
      </c>
      <c r="D177">
        <v>2</v>
      </c>
      <c r="E177">
        <v>1</v>
      </c>
      <c r="F177">
        <v>2</v>
      </c>
      <c r="G177">
        <v>316</v>
      </c>
      <c r="H177">
        <v>234</v>
      </c>
      <c r="I177">
        <v>255</v>
      </c>
      <c r="J177">
        <v>82.137366222753798</v>
      </c>
      <c r="K177">
        <v>21.212121212121211</v>
      </c>
      <c r="L177">
        <v>40.153536295868626</v>
      </c>
      <c r="M177">
        <f t="shared" si="7"/>
        <v>3</v>
      </c>
      <c r="N177">
        <f t="shared" si="8"/>
        <v>1</v>
      </c>
      <c r="O177">
        <f t="shared" si="9"/>
        <v>2</v>
      </c>
    </row>
    <row r="178" spans="1:15" x14ac:dyDescent="0.4">
      <c r="A178" t="s">
        <v>188</v>
      </c>
      <c r="B178" t="s">
        <v>949</v>
      </c>
      <c r="C178" s="1">
        <v>42103</v>
      </c>
      <c r="D178">
        <v>2</v>
      </c>
      <c r="E178">
        <v>1</v>
      </c>
      <c r="F178">
        <v>2</v>
      </c>
      <c r="G178">
        <v>316</v>
      </c>
      <c r="H178">
        <v>234</v>
      </c>
      <c r="I178">
        <v>246</v>
      </c>
      <c r="J178">
        <v>64.619539299931375</v>
      </c>
      <c r="K178">
        <v>24.634837584477872</v>
      </c>
      <c r="L178">
        <v>15.901676819621109</v>
      </c>
      <c r="M178">
        <f t="shared" si="7"/>
        <v>3</v>
      </c>
      <c r="N178">
        <f t="shared" si="8"/>
        <v>1</v>
      </c>
      <c r="O178">
        <f t="shared" si="9"/>
        <v>1</v>
      </c>
    </row>
    <row r="179" spans="1:15" x14ac:dyDescent="0.4">
      <c r="A179" t="s">
        <v>189</v>
      </c>
      <c r="B179" t="s">
        <v>950</v>
      </c>
      <c r="C179" s="1">
        <v>42109</v>
      </c>
      <c r="D179">
        <v>2</v>
      </c>
      <c r="E179">
        <v>1</v>
      </c>
      <c r="F179">
        <v>2</v>
      </c>
      <c r="G179">
        <v>316</v>
      </c>
      <c r="H179">
        <v>234</v>
      </c>
      <c r="I179">
        <v>242</v>
      </c>
      <c r="J179">
        <v>93.479586110545711</v>
      </c>
      <c r="K179">
        <v>11.18378024852845</v>
      </c>
      <c r="L179">
        <v>17.522382071668087</v>
      </c>
      <c r="M179">
        <f t="shared" si="7"/>
        <v>3</v>
      </c>
      <c r="N179">
        <f t="shared" si="8"/>
        <v>1</v>
      </c>
      <c r="O179">
        <f t="shared" si="9"/>
        <v>1</v>
      </c>
    </row>
    <row r="180" spans="1:15" x14ac:dyDescent="0.4">
      <c r="A180" t="s">
        <v>190</v>
      </c>
      <c r="B180" t="s">
        <v>951</v>
      </c>
      <c r="C180" s="1">
        <v>42080</v>
      </c>
      <c r="D180">
        <v>2</v>
      </c>
      <c r="E180">
        <v>1</v>
      </c>
      <c r="F180">
        <v>2</v>
      </c>
      <c r="G180">
        <v>316</v>
      </c>
      <c r="H180">
        <v>234</v>
      </c>
      <c r="I180">
        <v>262</v>
      </c>
      <c r="J180">
        <v>91.652917601156489</v>
      </c>
      <c r="K180">
        <v>10.595160235448006</v>
      </c>
      <c r="L180">
        <v>30.110893593447894</v>
      </c>
      <c r="M180">
        <f t="shared" si="7"/>
        <v>3</v>
      </c>
      <c r="N180">
        <f t="shared" si="8"/>
        <v>1</v>
      </c>
      <c r="O180">
        <f t="shared" si="9"/>
        <v>2</v>
      </c>
    </row>
    <row r="181" spans="1:15" x14ac:dyDescent="0.4">
      <c r="A181" t="s">
        <v>191</v>
      </c>
      <c r="B181" t="s">
        <v>952</v>
      </c>
      <c r="C181" s="1">
        <v>42101</v>
      </c>
      <c r="D181">
        <v>2</v>
      </c>
      <c r="E181">
        <v>1</v>
      </c>
      <c r="F181">
        <v>2</v>
      </c>
      <c r="G181">
        <v>316</v>
      </c>
      <c r="H181">
        <v>234</v>
      </c>
      <c r="I181">
        <v>248</v>
      </c>
      <c r="J181">
        <v>59.380122101768706</v>
      </c>
      <c r="K181">
        <v>0.17440592980161326</v>
      </c>
      <c r="L181">
        <v>22.117888263285909</v>
      </c>
      <c r="M181">
        <f t="shared" si="7"/>
        <v>3</v>
      </c>
      <c r="N181">
        <f t="shared" si="8"/>
        <v>1</v>
      </c>
      <c r="O181">
        <f t="shared" si="9"/>
        <v>1</v>
      </c>
    </row>
    <row r="182" spans="1:15" x14ac:dyDescent="0.4">
      <c r="A182" t="s">
        <v>192</v>
      </c>
      <c r="B182" t="s">
        <v>953</v>
      </c>
      <c r="C182" s="1">
        <v>42081</v>
      </c>
      <c r="D182">
        <v>2</v>
      </c>
      <c r="E182">
        <v>1</v>
      </c>
      <c r="F182">
        <v>2</v>
      </c>
      <c r="G182">
        <v>316</v>
      </c>
      <c r="H182">
        <v>234</v>
      </c>
      <c r="I182">
        <v>261</v>
      </c>
      <c r="J182">
        <v>75.801559694758168</v>
      </c>
      <c r="K182">
        <v>4.4037497274907347</v>
      </c>
      <c r="L182">
        <v>85.106703043481232</v>
      </c>
      <c r="M182">
        <f t="shared" si="7"/>
        <v>3</v>
      </c>
      <c r="N182">
        <f t="shared" si="8"/>
        <v>1</v>
      </c>
      <c r="O182">
        <f t="shared" si="9"/>
        <v>3</v>
      </c>
    </row>
    <row r="183" spans="1:15" x14ac:dyDescent="0.4">
      <c r="A183" t="s">
        <v>193</v>
      </c>
      <c r="B183" t="s">
        <v>954</v>
      </c>
      <c r="C183" s="1">
        <v>42102</v>
      </c>
      <c r="D183">
        <v>2</v>
      </c>
      <c r="E183">
        <v>1</v>
      </c>
      <c r="F183">
        <v>2</v>
      </c>
      <c r="G183">
        <v>316</v>
      </c>
      <c r="H183">
        <v>234</v>
      </c>
      <c r="I183">
        <v>247</v>
      </c>
      <c r="J183">
        <v>89.045830227119623</v>
      </c>
      <c r="K183">
        <v>32.134292565947241</v>
      </c>
      <c r="L183">
        <v>34.627886785376816</v>
      </c>
      <c r="M183">
        <f t="shared" si="7"/>
        <v>3</v>
      </c>
      <c r="N183">
        <f t="shared" si="8"/>
        <v>2</v>
      </c>
      <c r="O183">
        <f t="shared" si="9"/>
        <v>2</v>
      </c>
    </row>
    <row r="184" spans="1:15" x14ac:dyDescent="0.4">
      <c r="A184" t="s">
        <v>194</v>
      </c>
      <c r="B184" t="s">
        <v>955</v>
      </c>
      <c r="C184" s="1">
        <v>42109</v>
      </c>
      <c r="D184">
        <v>2</v>
      </c>
      <c r="E184">
        <v>1</v>
      </c>
      <c r="F184">
        <v>2</v>
      </c>
      <c r="G184">
        <v>316</v>
      </c>
      <c r="H184">
        <v>234</v>
      </c>
      <c r="I184">
        <v>242</v>
      </c>
      <c r="J184">
        <v>91.023497548323022</v>
      </c>
      <c r="K184">
        <v>36.145628951384346</v>
      </c>
      <c r="L184">
        <v>36.223153069185145</v>
      </c>
      <c r="M184">
        <f t="shared" si="7"/>
        <v>3</v>
      </c>
      <c r="N184">
        <f t="shared" si="8"/>
        <v>2</v>
      </c>
      <c r="O184">
        <f t="shared" si="9"/>
        <v>2</v>
      </c>
    </row>
    <row r="185" spans="1:15" x14ac:dyDescent="0.4">
      <c r="A185" t="s">
        <v>195</v>
      </c>
      <c r="B185" t="s">
        <v>956</v>
      </c>
      <c r="C185" s="1">
        <v>42109</v>
      </c>
      <c r="D185">
        <v>2</v>
      </c>
      <c r="E185">
        <v>1</v>
      </c>
      <c r="F185">
        <v>2</v>
      </c>
      <c r="G185">
        <v>316</v>
      </c>
      <c r="H185">
        <v>234</v>
      </c>
      <c r="I185">
        <v>242</v>
      </c>
      <c r="J185">
        <v>91.63197586542843</v>
      </c>
      <c r="K185">
        <v>39.045127534336167</v>
      </c>
      <c r="L185">
        <v>37.141522317078845</v>
      </c>
      <c r="M185">
        <f t="shared" si="7"/>
        <v>3</v>
      </c>
      <c r="N185">
        <f t="shared" si="8"/>
        <v>2</v>
      </c>
      <c r="O185">
        <f t="shared" si="9"/>
        <v>2</v>
      </c>
    </row>
    <row r="186" spans="1:15" x14ac:dyDescent="0.4">
      <c r="A186" t="s">
        <v>196</v>
      </c>
      <c r="B186" t="s">
        <v>957</v>
      </c>
      <c r="C186" s="1">
        <v>42122</v>
      </c>
      <c r="D186">
        <v>2</v>
      </c>
      <c r="E186">
        <v>1</v>
      </c>
      <c r="F186">
        <v>2</v>
      </c>
      <c r="G186">
        <v>316</v>
      </c>
      <c r="H186">
        <v>234</v>
      </c>
      <c r="I186">
        <v>233</v>
      </c>
      <c r="J186">
        <v>87.743982977843842</v>
      </c>
      <c r="K186">
        <v>11.009374318726836</v>
      </c>
      <c r="L186">
        <v>39.891299008100297</v>
      </c>
      <c r="M186">
        <f t="shared" si="7"/>
        <v>3</v>
      </c>
      <c r="N186">
        <f t="shared" si="8"/>
        <v>1</v>
      </c>
      <c r="O186">
        <f t="shared" si="9"/>
        <v>2</v>
      </c>
    </row>
    <row r="187" spans="1:15" x14ac:dyDescent="0.4">
      <c r="A187" t="s">
        <v>197</v>
      </c>
      <c r="B187" t="s">
        <v>958</v>
      </c>
      <c r="C187" s="1">
        <v>42108</v>
      </c>
      <c r="D187">
        <v>2</v>
      </c>
      <c r="E187">
        <v>1</v>
      </c>
      <c r="F187">
        <v>2</v>
      </c>
      <c r="G187">
        <v>316</v>
      </c>
      <c r="H187">
        <v>234</v>
      </c>
      <c r="I187">
        <v>243</v>
      </c>
      <c r="J187">
        <v>93.837875652304888</v>
      </c>
      <c r="K187">
        <v>23.741007194244609</v>
      </c>
      <c r="L187">
        <v>29.382185075562276</v>
      </c>
      <c r="M187">
        <f t="shared" si="7"/>
        <v>3</v>
      </c>
      <c r="N187">
        <f t="shared" si="8"/>
        <v>1</v>
      </c>
      <c r="O187">
        <f t="shared" si="9"/>
        <v>1</v>
      </c>
    </row>
    <row r="188" spans="1:15" x14ac:dyDescent="0.4">
      <c r="A188" t="s">
        <v>198</v>
      </c>
      <c r="B188" t="s">
        <v>959</v>
      </c>
      <c r="C188" s="1">
        <v>42104</v>
      </c>
      <c r="D188">
        <v>2</v>
      </c>
      <c r="E188">
        <v>1</v>
      </c>
      <c r="F188">
        <v>2</v>
      </c>
      <c r="G188">
        <v>316</v>
      </c>
      <c r="H188">
        <v>234</v>
      </c>
      <c r="I188">
        <v>245</v>
      </c>
      <c r="J188">
        <v>88.545034204060443</v>
      </c>
      <c r="K188">
        <v>41.465009810333548</v>
      </c>
      <c r="L188">
        <v>39.571705225094085</v>
      </c>
      <c r="M188">
        <f t="shared" si="7"/>
        <v>3</v>
      </c>
      <c r="N188">
        <f t="shared" si="8"/>
        <v>2</v>
      </c>
      <c r="O188">
        <f t="shared" si="9"/>
        <v>2</v>
      </c>
    </row>
    <row r="189" spans="1:15" x14ac:dyDescent="0.4">
      <c r="A189" t="s">
        <v>199</v>
      </c>
      <c r="B189" t="s">
        <v>960</v>
      </c>
      <c r="C189" s="1">
        <v>42107</v>
      </c>
      <c r="D189">
        <v>2</v>
      </c>
      <c r="E189">
        <v>1</v>
      </c>
      <c r="F189">
        <v>2</v>
      </c>
      <c r="G189">
        <v>316</v>
      </c>
      <c r="H189">
        <v>234</v>
      </c>
      <c r="I189">
        <v>244</v>
      </c>
      <c r="J189">
        <v>91.344894763159999</v>
      </c>
      <c r="K189">
        <v>87.900588620013082</v>
      </c>
      <c r="L189">
        <v>33.287099111823032</v>
      </c>
      <c r="M189">
        <f t="shared" si="7"/>
        <v>3</v>
      </c>
      <c r="N189">
        <f t="shared" si="8"/>
        <v>3</v>
      </c>
      <c r="O189">
        <f t="shared" si="9"/>
        <v>2</v>
      </c>
    </row>
    <row r="190" spans="1:15" x14ac:dyDescent="0.4">
      <c r="A190" t="s">
        <v>200</v>
      </c>
      <c r="B190" t="s">
        <v>961</v>
      </c>
      <c r="C190" s="1">
        <v>42130</v>
      </c>
      <c r="D190">
        <v>2</v>
      </c>
      <c r="E190">
        <v>1</v>
      </c>
      <c r="F190">
        <v>2</v>
      </c>
      <c r="G190">
        <v>316</v>
      </c>
      <c r="H190">
        <v>234</v>
      </c>
      <c r="I190">
        <v>228</v>
      </c>
      <c r="J190">
        <v>73.473024463835486</v>
      </c>
      <c r="K190">
        <v>96.381076956616539</v>
      </c>
      <c r="L190">
        <v>43.423191382707707</v>
      </c>
      <c r="M190">
        <f t="shared" si="7"/>
        <v>3</v>
      </c>
      <c r="N190">
        <f t="shared" si="8"/>
        <v>3</v>
      </c>
      <c r="O190">
        <f t="shared" si="9"/>
        <v>2</v>
      </c>
    </row>
    <row r="191" spans="1:15" x14ac:dyDescent="0.4">
      <c r="A191" t="s">
        <v>201</v>
      </c>
      <c r="B191" t="s">
        <v>962</v>
      </c>
      <c r="C191" s="1">
        <v>42103</v>
      </c>
      <c r="D191">
        <v>2</v>
      </c>
      <c r="E191">
        <v>1</v>
      </c>
      <c r="F191">
        <v>2</v>
      </c>
      <c r="G191">
        <v>316</v>
      </c>
      <c r="H191">
        <v>234</v>
      </c>
      <c r="I191">
        <v>246</v>
      </c>
      <c r="J191">
        <v>79.57014715418309</v>
      </c>
      <c r="K191">
        <v>19.489862655330281</v>
      </c>
      <c r="L191">
        <v>31.654364062214924</v>
      </c>
      <c r="M191">
        <f t="shared" si="7"/>
        <v>3</v>
      </c>
      <c r="N191">
        <f t="shared" si="8"/>
        <v>1</v>
      </c>
      <c r="O191">
        <f t="shared" si="9"/>
        <v>2</v>
      </c>
    </row>
    <row r="192" spans="1:15" x14ac:dyDescent="0.4">
      <c r="A192" t="s">
        <v>202</v>
      </c>
      <c r="B192" t="s">
        <v>963</v>
      </c>
      <c r="C192" s="1">
        <v>42115</v>
      </c>
      <c r="D192">
        <v>2</v>
      </c>
      <c r="E192">
        <v>1</v>
      </c>
      <c r="F192">
        <v>2</v>
      </c>
      <c r="G192">
        <v>316</v>
      </c>
      <c r="H192">
        <v>234</v>
      </c>
      <c r="I192">
        <v>238</v>
      </c>
      <c r="J192">
        <v>86.975758693354791</v>
      </c>
      <c r="K192">
        <v>8.524089819053847</v>
      </c>
      <c r="L192">
        <v>26.441589877885438</v>
      </c>
      <c r="M192">
        <f t="shared" si="7"/>
        <v>3</v>
      </c>
      <c r="N192">
        <f t="shared" si="8"/>
        <v>1</v>
      </c>
      <c r="O192">
        <f t="shared" si="9"/>
        <v>1</v>
      </c>
    </row>
    <row r="193" spans="1:15" x14ac:dyDescent="0.4">
      <c r="A193" t="s">
        <v>203</v>
      </c>
      <c r="B193" t="s">
        <v>964</v>
      </c>
      <c r="C193" s="1">
        <v>42110</v>
      </c>
      <c r="D193">
        <v>2</v>
      </c>
      <c r="E193">
        <v>1</v>
      </c>
      <c r="F193">
        <v>2</v>
      </c>
      <c r="G193">
        <v>316</v>
      </c>
      <c r="H193">
        <v>234</v>
      </c>
      <c r="I193">
        <v>241</v>
      </c>
      <c r="J193">
        <v>84.731206238621496</v>
      </c>
      <c r="K193">
        <v>80.139524743841292</v>
      </c>
      <c r="L193">
        <v>39.384812684867001</v>
      </c>
      <c r="M193">
        <f t="shared" si="7"/>
        <v>3</v>
      </c>
      <c r="N193">
        <f t="shared" si="8"/>
        <v>3</v>
      </c>
      <c r="O193">
        <f t="shared" si="9"/>
        <v>2</v>
      </c>
    </row>
    <row r="194" spans="1:15" x14ac:dyDescent="0.4">
      <c r="A194" t="s">
        <v>204</v>
      </c>
      <c r="B194" t="s">
        <v>965</v>
      </c>
      <c r="C194" s="1">
        <v>42144</v>
      </c>
      <c r="D194">
        <v>2</v>
      </c>
      <c r="E194">
        <v>1</v>
      </c>
      <c r="F194">
        <v>2</v>
      </c>
      <c r="G194">
        <v>316</v>
      </c>
      <c r="H194">
        <v>234</v>
      </c>
      <c r="I194">
        <v>218</v>
      </c>
      <c r="J194">
        <v>87.42666906866522</v>
      </c>
      <c r="K194">
        <v>69.348157837366472</v>
      </c>
      <c r="L194">
        <v>54.934390615122631</v>
      </c>
      <c r="M194">
        <f t="shared" si="7"/>
        <v>3</v>
      </c>
      <c r="N194">
        <f t="shared" si="8"/>
        <v>3</v>
      </c>
      <c r="O194">
        <f t="shared" si="9"/>
        <v>3</v>
      </c>
    </row>
    <row r="195" spans="1:15" x14ac:dyDescent="0.4">
      <c r="A195" t="s">
        <v>205</v>
      </c>
      <c r="B195" t="s">
        <v>966</v>
      </c>
      <c r="C195" s="1">
        <v>42129</v>
      </c>
      <c r="D195">
        <v>2</v>
      </c>
      <c r="E195">
        <v>1</v>
      </c>
      <c r="F195">
        <v>2</v>
      </c>
      <c r="G195">
        <v>316</v>
      </c>
      <c r="H195">
        <v>234</v>
      </c>
      <c r="I195">
        <v>229</v>
      </c>
      <c r="J195">
        <v>76.448183392747879</v>
      </c>
      <c r="K195">
        <v>94.571615434924794</v>
      </c>
      <c r="L195">
        <v>12.99521545522661</v>
      </c>
      <c r="M195">
        <f t="shared" ref="M195:M258" si="10">IF(AND(J195&gt;0,J195&lt;30),1,IF(AND(J195&gt;=30,J195&lt;50),2,IF(J195&gt;=50,3,0)))</f>
        <v>3</v>
      </c>
      <c r="N195">
        <f t="shared" ref="N195:N258" si="11">IF(AND(K195&gt;0,K195&lt;30),1,IF(AND(K195&gt;=30,K195&lt;50),2,IF(K195&gt;=50,3,0)))</f>
        <v>3</v>
      </c>
      <c r="O195">
        <f t="shared" ref="O195:O258" si="12">IF(AND(L195&gt;0,L195&lt;30),1,IF(AND(L195&gt;=30,L195&lt;50),2,IF(L195&gt;=50,3,0)))</f>
        <v>1</v>
      </c>
    </row>
    <row r="196" spans="1:15" x14ac:dyDescent="0.4">
      <c r="A196" t="s">
        <v>206</v>
      </c>
      <c r="B196" t="s">
        <v>967</v>
      </c>
      <c r="C196" s="1">
        <v>42122</v>
      </c>
      <c r="D196">
        <v>2</v>
      </c>
      <c r="E196">
        <v>1</v>
      </c>
      <c r="F196">
        <v>2</v>
      </c>
      <c r="G196">
        <v>316</v>
      </c>
      <c r="H196">
        <v>234</v>
      </c>
      <c r="I196">
        <v>233</v>
      </c>
      <c r="J196">
        <v>95.426477496938944</v>
      </c>
      <c r="K196">
        <v>19.925877479834316</v>
      </c>
      <c r="L196">
        <v>34.526299864270023</v>
      </c>
      <c r="M196">
        <f t="shared" si="10"/>
        <v>3</v>
      </c>
      <c r="N196">
        <f t="shared" si="11"/>
        <v>1</v>
      </c>
      <c r="O196">
        <f t="shared" si="12"/>
        <v>2</v>
      </c>
    </row>
    <row r="197" spans="1:15" x14ac:dyDescent="0.4">
      <c r="A197" t="s">
        <v>207</v>
      </c>
      <c r="B197" t="s">
        <v>968</v>
      </c>
      <c r="C197" s="1">
        <v>42122</v>
      </c>
      <c r="D197">
        <v>2</v>
      </c>
      <c r="E197">
        <v>1</v>
      </c>
      <c r="F197">
        <v>2</v>
      </c>
      <c r="G197">
        <v>316</v>
      </c>
      <c r="H197">
        <v>234</v>
      </c>
      <c r="I197">
        <v>233</v>
      </c>
      <c r="J197">
        <v>60.663967752932969</v>
      </c>
      <c r="K197">
        <v>11.052975801177238</v>
      </c>
      <c r="L197">
        <v>28.803106396559851</v>
      </c>
      <c r="M197">
        <f t="shared" si="10"/>
        <v>3</v>
      </c>
      <c r="N197">
        <f t="shared" si="11"/>
        <v>1</v>
      </c>
      <c r="O197">
        <f t="shared" si="12"/>
        <v>1</v>
      </c>
    </row>
    <row r="198" spans="1:15" x14ac:dyDescent="0.4">
      <c r="A198" t="s">
        <v>208</v>
      </c>
      <c r="B198" t="s">
        <v>969</v>
      </c>
      <c r="C198" s="1">
        <v>42123</v>
      </c>
      <c r="D198">
        <v>2</v>
      </c>
      <c r="E198">
        <v>1</v>
      </c>
      <c r="F198">
        <v>2</v>
      </c>
      <c r="G198">
        <v>316</v>
      </c>
      <c r="H198">
        <v>234</v>
      </c>
      <c r="I198">
        <v>232</v>
      </c>
      <c r="J198">
        <v>73.577604548379114</v>
      </c>
      <c r="K198">
        <v>2.8558971005014171</v>
      </c>
      <c r="L198">
        <v>28.641806502184025</v>
      </c>
      <c r="M198">
        <f t="shared" si="10"/>
        <v>3</v>
      </c>
      <c r="N198">
        <f t="shared" si="11"/>
        <v>1</v>
      </c>
      <c r="O198">
        <f t="shared" si="12"/>
        <v>1</v>
      </c>
    </row>
    <row r="199" spans="1:15" x14ac:dyDescent="0.4">
      <c r="A199" t="s">
        <v>209</v>
      </c>
      <c r="B199" t="s">
        <v>970</v>
      </c>
      <c r="C199" s="1">
        <v>42116</v>
      </c>
      <c r="D199">
        <v>2</v>
      </c>
      <c r="E199">
        <v>1</v>
      </c>
      <c r="F199">
        <v>2</v>
      </c>
      <c r="G199">
        <v>316</v>
      </c>
      <c r="H199">
        <v>234</v>
      </c>
      <c r="I199">
        <v>237</v>
      </c>
      <c r="J199">
        <v>82.90528270850912</v>
      </c>
      <c r="K199">
        <v>31.654676258992804</v>
      </c>
      <c r="L199">
        <v>26.213819866482915</v>
      </c>
      <c r="M199">
        <f t="shared" si="10"/>
        <v>3</v>
      </c>
      <c r="N199">
        <f t="shared" si="11"/>
        <v>2</v>
      </c>
      <c r="O199">
        <f t="shared" si="12"/>
        <v>1</v>
      </c>
    </row>
    <row r="200" spans="1:15" x14ac:dyDescent="0.4">
      <c r="A200" t="s">
        <v>210</v>
      </c>
      <c r="B200" t="s">
        <v>971</v>
      </c>
      <c r="C200" s="1">
        <v>42124</v>
      </c>
      <c r="D200">
        <v>2</v>
      </c>
      <c r="E200">
        <v>1</v>
      </c>
      <c r="F200">
        <v>2</v>
      </c>
      <c r="G200">
        <v>316</v>
      </c>
      <c r="H200">
        <v>234</v>
      </c>
      <c r="I200">
        <v>231</v>
      </c>
      <c r="J200">
        <v>84.956970012723133</v>
      </c>
      <c r="K200">
        <v>36.232831916285157</v>
      </c>
      <c r="L200">
        <v>30.443596856233633</v>
      </c>
      <c r="M200">
        <f t="shared" si="10"/>
        <v>3</v>
      </c>
      <c r="N200">
        <f t="shared" si="11"/>
        <v>2</v>
      </c>
      <c r="O200">
        <f t="shared" si="12"/>
        <v>2</v>
      </c>
    </row>
    <row r="201" spans="1:15" x14ac:dyDescent="0.4">
      <c r="A201" t="s">
        <v>211</v>
      </c>
      <c r="B201" t="s">
        <v>972</v>
      </c>
      <c r="C201" s="1">
        <v>42115</v>
      </c>
      <c r="D201">
        <v>2</v>
      </c>
      <c r="E201">
        <v>1</v>
      </c>
      <c r="F201">
        <v>2</v>
      </c>
      <c r="G201">
        <v>316</v>
      </c>
      <c r="H201">
        <v>234</v>
      </c>
      <c r="I201">
        <v>238</v>
      </c>
      <c r="J201">
        <v>86.257166019271864</v>
      </c>
      <c r="K201">
        <v>2.4634837584477873</v>
      </c>
      <c r="L201">
        <v>30.499245748371273</v>
      </c>
      <c r="M201">
        <f t="shared" si="10"/>
        <v>3</v>
      </c>
      <c r="N201">
        <f t="shared" si="11"/>
        <v>1</v>
      </c>
      <c r="O201">
        <f t="shared" si="12"/>
        <v>2</v>
      </c>
    </row>
    <row r="202" spans="1:15" x14ac:dyDescent="0.4">
      <c r="A202" t="s">
        <v>212</v>
      </c>
      <c r="B202" t="s">
        <v>973</v>
      </c>
      <c r="C202" s="1">
        <v>42122</v>
      </c>
      <c r="D202">
        <v>2</v>
      </c>
      <c r="E202">
        <v>1</v>
      </c>
      <c r="F202">
        <v>2</v>
      </c>
      <c r="G202">
        <v>316</v>
      </c>
      <c r="H202">
        <v>234</v>
      </c>
      <c r="I202">
        <v>233</v>
      </c>
      <c r="J202">
        <v>44.282269083600262</v>
      </c>
      <c r="K202">
        <v>20.841508611292785</v>
      </c>
      <c r="L202">
        <v>30.079579035413655</v>
      </c>
      <c r="M202">
        <f t="shared" si="10"/>
        <v>2</v>
      </c>
      <c r="N202">
        <f t="shared" si="11"/>
        <v>1</v>
      </c>
      <c r="O202">
        <f t="shared" si="12"/>
        <v>2</v>
      </c>
    </row>
    <row r="203" spans="1:15" x14ac:dyDescent="0.4">
      <c r="A203" t="s">
        <v>213</v>
      </c>
      <c r="B203" t="s">
        <v>974</v>
      </c>
      <c r="C203" s="1">
        <v>42142</v>
      </c>
      <c r="D203">
        <v>2</v>
      </c>
      <c r="E203">
        <v>1</v>
      </c>
      <c r="F203">
        <v>2</v>
      </c>
      <c r="G203">
        <v>316</v>
      </c>
      <c r="H203">
        <v>234</v>
      </c>
      <c r="I203">
        <v>220</v>
      </c>
      <c r="J203">
        <v>61.53580973398627</v>
      </c>
      <c r="K203">
        <v>10.486156529321997</v>
      </c>
      <c r="L203">
        <v>6.7281477051029182</v>
      </c>
      <c r="M203">
        <f t="shared" si="10"/>
        <v>3</v>
      </c>
      <c r="N203">
        <f t="shared" si="11"/>
        <v>1</v>
      </c>
      <c r="O203">
        <f t="shared" si="12"/>
        <v>1</v>
      </c>
    </row>
    <row r="204" spans="1:15" x14ac:dyDescent="0.4">
      <c r="A204" t="s">
        <v>214</v>
      </c>
      <c r="B204" t="s">
        <v>975</v>
      </c>
      <c r="C204" s="1">
        <v>42123</v>
      </c>
      <c r="D204">
        <v>2</v>
      </c>
      <c r="E204">
        <v>1</v>
      </c>
      <c r="F204">
        <v>2</v>
      </c>
      <c r="G204">
        <v>316</v>
      </c>
      <c r="H204">
        <v>234</v>
      </c>
      <c r="I204">
        <v>232</v>
      </c>
      <c r="J204">
        <v>62.41697862714912</v>
      </c>
      <c r="K204">
        <v>3.3791148899062566</v>
      </c>
      <c r="L204">
        <v>20.800143393806067</v>
      </c>
      <c r="M204">
        <f t="shared" si="10"/>
        <v>3</v>
      </c>
      <c r="N204">
        <f t="shared" si="11"/>
        <v>1</v>
      </c>
      <c r="O204">
        <f t="shared" si="12"/>
        <v>1</v>
      </c>
    </row>
    <row r="205" spans="1:15" x14ac:dyDescent="0.4">
      <c r="A205" t="s">
        <v>215</v>
      </c>
      <c r="B205" t="s">
        <v>976</v>
      </c>
      <c r="C205" s="1">
        <v>42143</v>
      </c>
      <c r="D205">
        <v>2</v>
      </c>
      <c r="E205">
        <v>1</v>
      </c>
      <c r="F205">
        <v>2</v>
      </c>
      <c r="G205">
        <v>316</v>
      </c>
      <c r="H205">
        <v>234</v>
      </c>
      <c r="I205">
        <v>219</v>
      </c>
      <c r="J205">
        <v>64.376808785265112</v>
      </c>
      <c r="K205">
        <v>90.952692391541319</v>
      </c>
      <c r="L205">
        <v>20.930318096702379</v>
      </c>
      <c r="M205">
        <f t="shared" si="10"/>
        <v>3</v>
      </c>
      <c r="N205">
        <f t="shared" si="11"/>
        <v>3</v>
      </c>
      <c r="O205">
        <f t="shared" si="12"/>
        <v>1</v>
      </c>
    </row>
    <row r="206" spans="1:15" x14ac:dyDescent="0.4">
      <c r="A206" t="s">
        <v>216</v>
      </c>
      <c r="B206" t="s">
        <v>977</v>
      </c>
      <c r="C206" s="1">
        <v>42124</v>
      </c>
      <c r="D206">
        <v>2</v>
      </c>
      <c r="E206">
        <v>1</v>
      </c>
      <c r="F206">
        <v>2</v>
      </c>
      <c r="G206">
        <v>316</v>
      </c>
      <c r="H206">
        <v>234</v>
      </c>
      <c r="I206">
        <v>231</v>
      </c>
      <c r="J206">
        <v>97.083256465703286</v>
      </c>
      <c r="K206">
        <v>93.154567255286679</v>
      </c>
      <c r="L206">
        <v>42.701275444614907</v>
      </c>
      <c r="M206">
        <f t="shared" si="10"/>
        <v>3</v>
      </c>
      <c r="N206">
        <f t="shared" si="11"/>
        <v>3</v>
      </c>
      <c r="O206">
        <f t="shared" si="12"/>
        <v>2</v>
      </c>
    </row>
    <row r="207" spans="1:15" x14ac:dyDescent="0.4">
      <c r="A207" t="s">
        <v>217</v>
      </c>
      <c r="B207" t="s">
        <v>978</v>
      </c>
      <c r="C207" s="1">
        <v>42130</v>
      </c>
      <c r="D207">
        <v>2</v>
      </c>
      <c r="E207">
        <v>1</v>
      </c>
      <c r="F207">
        <v>2</v>
      </c>
      <c r="G207">
        <v>316</v>
      </c>
      <c r="H207">
        <v>234</v>
      </c>
      <c r="I207">
        <v>228</v>
      </c>
      <c r="J207">
        <v>70.076390013567561</v>
      </c>
      <c r="K207">
        <v>9.2653150207107036</v>
      </c>
      <c r="L207">
        <v>17.178262068942647</v>
      </c>
      <c r="M207">
        <f t="shared" si="10"/>
        <v>3</v>
      </c>
      <c r="N207">
        <f t="shared" si="11"/>
        <v>1</v>
      </c>
      <c r="O207">
        <f t="shared" si="12"/>
        <v>1</v>
      </c>
    </row>
    <row r="208" spans="1:15" x14ac:dyDescent="0.4">
      <c r="A208" t="s">
        <v>218</v>
      </c>
      <c r="B208" t="s">
        <v>979</v>
      </c>
      <c r="C208" s="1">
        <v>42122</v>
      </c>
      <c r="D208">
        <v>2</v>
      </c>
      <c r="E208">
        <v>1</v>
      </c>
      <c r="F208">
        <v>2</v>
      </c>
      <c r="G208">
        <v>316</v>
      </c>
      <c r="H208">
        <v>234</v>
      </c>
      <c r="I208">
        <v>233</v>
      </c>
      <c r="J208">
        <v>74.861849176021025</v>
      </c>
      <c r="K208">
        <v>25.310660562459123</v>
      </c>
      <c r="L208">
        <v>17.408910088998201</v>
      </c>
      <c r="M208">
        <f t="shared" si="10"/>
        <v>3</v>
      </c>
      <c r="N208">
        <f t="shared" si="11"/>
        <v>1</v>
      </c>
      <c r="O208">
        <f t="shared" si="12"/>
        <v>1</v>
      </c>
    </row>
    <row r="209" spans="1:15" x14ac:dyDescent="0.4">
      <c r="A209" t="s">
        <v>219</v>
      </c>
      <c r="B209" t="s">
        <v>980</v>
      </c>
      <c r="C209" s="1">
        <v>42117</v>
      </c>
      <c r="D209">
        <v>2</v>
      </c>
      <c r="E209">
        <v>1</v>
      </c>
      <c r="F209">
        <v>2</v>
      </c>
      <c r="G209">
        <v>316</v>
      </c>
      <c r="H209">
        <v>234</v>
      </c>
      <c r="I209">
        <v>236</v>
      </c>
      <c r="J209">
        <v>94.801830392224204</v>
      </c>
      <c r="K209">
        <v>15.805537388271201</v>
      </c>
      <c r="L209">
        <v>31.835889202866959</v>
      </c>
      <c r="M209">
        <f t="shared" si="10"/>
        <v>3</v>
      </c>
      <c r="N209">
        <f t="shared" si="11"/>
        <v>1</v>
      </c>
      <c r="O209">
        <f t="shared" si="12"/>
        <v>2</v>
      </c>
    </row>
    <row r="210" spans="1:15" x14ac:dyDescent="0.4">
      <c r="A210" t="s">
        <v>220</v>
      </c>
      <c r="B210" t="s">
        <v>981</v>
      </c>
      <c r="C210" s="1">
        <v>42179</v>
      </c>
      <c r="D210">
        <v>2</v>
      </c>
      <c r="E210">
        <v>1</v>
      </c>
      <c r="F210">
        <v>1</v>
      </c>
      <c r="G210">
        <v>309</v>
      </c>
      <c r="H210">
        <v>234</v>
      </c>
      <c r="I210">
        <v>201</v>
      </c>
      <c r="J210">
        <v>76.246049441709303</v>
      </c>
      <c r="K210">
        <v>94.048397645519941</v>
      </c>
      <c r="L210">
        <v>10.58893515764426</v>
      </c>
      <c r="M210">
        <f t="shared" si="10"/>
        <v>3</v>
      </c>
      <c r="N210">
        <f t="shared" si="11"/>
        <v>3</v>
      </c>
      <c r="O210">
        <f t="shared" si="12"/>
        <v>1</v>
      </c>
    </row>
    <row r="211" spans="1:15" x14ac:dyDescent="0.4">
      <c r="A211" t="s">
        <v>221</v>
      </c>
      <c r="B211" t="s">
        <v>982</v>
      </c>
      <c r="C211" s="1">
        <v>42150</v>
      </c>
      <c r="D211">
        <v>2</v>
      </c>
      <c r="E211">
        <v>1</v>
      </c>
      <c r="F211">
        <v>2</v>
      </c>
      <c r="G211">
        <v>316</v>
      </c>
      <c r="H211">
        <v>234</v>
      </c>
      <c r="I211">
        <v>214</v>
      </c>
      <c r="J211">
        <v>76.900108342003435</v>
      </c>
      <c r="K211">
        <v>20.950512317418791</v>
      </c>
      <c r="L211">
        <v>42.771917052446213</v>
      </c>
      <c r="M211">
        <f t="shared" si="10"/>
        <v>3</v>
      </c>
      <c r="N211">
        <f t="shared" si="11"/>
        <v>1</v>
      </c>
      <c r="O211">
        <f t="shared" si="12"/>
        <v>2</v>
      </c>
    </row>
    <row r="212" spans="1:15" x14ac:dyDescent="0.4">
      <c r="A212" t="s">
        <v>222</v>
      </c>
      <c r="B212" t="s">
        <v>983</v>
      </c>
      <c r="C212" s="1">
        <v>42136</v>
      </c>
      <c r="D212">
        <v>2</v>
      </c>
      <c r="E212">
        <v>1</v>
      </c>
      <c r="F212">
        <v>2</v>
      </c>
      <c r="G212">
        <v>316</v>
      </c>
      <c r="H212">
        <v>234</v>
      </c>
      <c r="I212">
        <v>224</v>
      </c>
      <c r="J212">
        <v>64.854430497903735</v>
      </c>
      <c r="K212">
        <v>2.4416830172225854</v>
      </c>
      <c r="L212">
        <v>12.751707575403477</v>
      </c>
      <c r="M212">
        <f t="shared" si="10"/>
        <v>3</v>
      </c>
      <c r="N212">
        <f t="shared" si="11"/>
        <v>1</v>
      </c>
      <c r="O212">
        <f t="shared" si="12"/>
        <v>1</v>
      </c>
    </row>
    <row r="213" spans="1:15" x14ac:dyDescent="0.4">
      <c r="A213" t="s">
        <v>223</v>
      </c>
      <c r="B213" t="s">
        <v>984</v>
      </c>
      <c r="C213" s="1">
        <v>42153</v>
      </c>
      <c r="D213">
        <v>2</v>
      </c>
      <c r="E213">
        <v>1</v>
      </c>
      <c r="F213">
        <v>2</v>
      </c>
      <c r="G213">
        <v>316</v>
      </c>
      <c r="H213">
        <v>234</v>
      </c>
      <c r="I213">
        <v>211</v>
      </c>
      <c r="J213">
        <v>84.142617666946251</v>
      </c>
      <c r="K213">
        <v>13.102245476346196</v>
      </c>
      <c r="L213">
        <v>49.7155488916775</v>
      </c>
      <c r="M213">
        <f t="shared" si="10"/>
        <v>3</v>
      </c>
      <c r="N213">
        <f t="shared" si="11"/>
        <v>1</v>
      </c>
      <c r="O213">
        <f t="shared" si="12"/>
        <v>2</v>
      </c>
    </row>
    <row r="214" spans="1:15" x14ac:dyDescent="0.4">
      <c r="A214" t="s">
        <v>224</v>
      </c>
      <c r="B214" t="s">
        <v>985</v>
      </c>
      <c r="C214" s="1">
        <v>42151</v>
      </c>
      <c r="D214">
        <v>2</v>
      </c>
      <c r="E214">
        <v>1</v>
      </c>
      <c r="F214">
        <v>2</v>
      </c>
      <c r="G214">
        <v>316</v>
      </c>
      <c r="H214">
        <v>234</v>
      </c>
      <c r="I214">
        <v>213</v>
      </c>
      <c r="J214">
        <v>72.659234741847641</v>
      </c>
      <c r="K214">
        <v>38.391105297580125</v>
      </c>
      <c r="L214">
        <v>36.388137194328991</v>
      </c>
      <c r="M214">
        <f t="shared" si="10"/>
        <v>3</v>
      </c>
      <c r="N214">
        <f t="shared" si="11"/>
        <v>2</v>
      </c>
      <c r="O214">
        <f t="shared" si="12"/>
        <v>2</v>
      </c>
    </row>
    <row r="215" spans="1:15" x14ac:dyDescent="0.4">
      <c r="A215" t="s">
        <v>225</v>
      </c>
      <c r="B215" t="s">
        <v>986</v>
      </c>
      <c r="C215" s="1">
        <v>42143</v>
      </c>
      <c r="D215">
        <v>2</v>
      </c>
      <c r="E215">
        <v>1</v>
      </c>
      <c r="F215">
        <v>2</v>
      </c>
      <c r="G215">
        <v>316</v>
      </c>
      <c r="H215">
        <v>234</v>
      </c>
      <c r="I215">
        <v>219</v>
      </c>
      <c r="J215">
        <v>70.286747899800417</v>
      </c>
      <c r="K215">
        <v>3.2919119250054503</v>
      </c>
      <c r="L215">
        <v>32.013417160886767</v>
      </c>
      <c r="M215">
        <f t="shared" si="10"/>
        <v>3</v>
      </c>
      <c r="N215">
        <f t="shared" si="11"/>
        <v>1</v>
      </c>
      <c r="O215">
        <f t="shared" si="12"/>
        <v>2</v>
      </c>
    </row>
    <row r="216" spans="1:15" x14ac:dyDescent="0.4">
      <c r="A216" t="s">
        <v>226</v>
      </c>
      <c r="B216" t="s">
        <v>987</v>
      </c>
      <c r="C216" s="1">
        <v>42151</v>
      </c>
      <c r="D216">
        <v>2</v>
      </c>
      <c r="E216">
        <v>1</v>
      </c>
      <c r="F216">
        <v>2</v>
      </c>
      <c r="G216">
        <v>316</v>
      </c>
      <c r="H216">
        <v>234</v>
      </c>
      <c r="I216">
        <v>213</v>
      </c>
      <c r="J216">
        <v>79.222946440893523</v>
      </c>
      <c r="K216">
        <v>98.888162197514717</v>
      </c>
      <c r="L216">
        <v>37.150712745661608</v>
      </c>
      <c r="M216">
        <f t="shared" si="10"/>
        <v>3</v>
      </c>
      <c r="N216">
        <f t="shared" si="11"/>
        <v>3</v>
      </c>
      <c r="O216">
        <f t="shared" si="12"/>
        <v>2</v>
      </c>
    </row>
    <row r="217" spans="1:15" x14ac:dyDescent="0.4">
      <c r="A217" t="s">
        <v>227</v>
      </c>
      <c r="B217" t="s">
        <v>988</v>
      </c>
      <c r="C217" s="1">
        <v>42138</v>
      </c>
      <c r="D217">
        <v>2</v>
      </c>
      <c r="E217">
        <v>1</v>
      </c>
      <c r="F217">
        <v>2</v>
      </c>
      <c r="G217">
        <v>316</v>
      </c>
      <c r="H217">
        <v>234</v>
      </c>
      <c r="I217">
        <v>222</v>
      </c>
      <c r="J217">
        <v>66.747172150827453</v>
      </c>
      <c r="K217">
        <v>99.607586657946371</v>
      </c>
      <c r="L217">
        <v>63.209367412249179</v>
      </c>
      <c r="M217">
        <f t="shared" si="10"/>
        <v>3</v>
      </c>
      <c r="N217">
        <f t="shared" si="11"/>
        <v>3</v>
      </c>
      <c r="O217">
        <f t="shared" si="12"/>
        <v>3</v>
      </c>
    </row>
    <row r="218" spans="1:15" x14ac:dyDescent="0.4">
      <c r="A218" t="s">
        <v>228</v>
      </c>
      <c r="B218" t="s">
        <v>989</v>
      </c>
      <c r="C218" s="1">
        <v>42157</v>
      </c>
      <c r="D218">
        <v>2</v>
      </c>
      <c r="E218">
        <v>1</v>
      </c>
      <c r="F218">
        <v>2</v>
      </c>
      <c r="G218">
        <v>316</v>
      </c>
      <c r="H218">
        <v>234</v>
      </c>
      <c r="I218">
        <v>209</v>
      </c>
      <c r="J218">
        <v>67.23676945949677</v>
      </c>
      <c r="K218">
        <v>33.878351863963374</v>
      </c>
      <c r="L218">
        <v>34.822396044974681</v>
      </c>
      <c r="M218">
        <f t="shared" si="10"/>
        <v>3</v>
      </c>
      <c r="N218">
        <f t="shared" si="11"/>
        <v>2</v>
      </c>
      <c r="O218">
        <f t="shared" si="12"/>
        <v>2</v>
      </c>
    </row>
    <row r="219" spans="1:15" x14ac:dyDescent="0.4">
      <c r="A219" t="s">
        <v>229</v>
      </c>
      <c r="B219" t="s">
        <v>990</v>
      </c>
      <c r="C219" s="1">
        <v>42146</v>
      </c>
      <c r="D219">
        <v>2</v>
      </c>
      <c r="E219">
        <v>1</v>
      </c>
      <c r="F219">
        <v>2</v>
      </c>
      <c r="G219">
        <v>316</v>
      </c>
      <c r="H219">
        <v>234</v>
      </c>
      <c r="I219">
        <v>216</v>
      </c>
      <c r="J219">
        <v>68.774670570675795</v>
      </c>
      <c r="K219">
        <v>19.795073032483099</v>
      </c>
      <c r="L219">
        <v>13.704340125050082</v>
      </c>
      <c r="M219">
        <f t="shared" si="10"/>
        <v>3</v>
      </c>
      <c r="N219">
        <f t="shared" si="11"/>
        <v>1</v>
      </c>
      <c r="O219">
        <f t="shared" si="12"/>
        <v>1</v>
      </c>
    </row>
    <row r="220" spans="1:15" x14ac:dyDescent="0.4">
      <c r="A220" t="s">
        <v>230</v>
      </c>
      <c r="B220" t="s">
        <v>991</v>
      </c>
      <c r="C220" s="1">
        <v>42159</v>
      </c>
      <c r="D220">
        <v>2</v>
      </c>
      <c r="E220">
        <v>1</v>
      </c>
      <c r="F220">
        <v>2</v>
      </c>
      <c r="G220">
        <v>316</v>
      </c>
      <c r="H220">
        <v>234</v>
      </c>
      <c r="I220">
        <v>207</v>
      </c>
      <c r="J220">
        <v>86.183272267219863</v>
      </c>
      <c r="K220">
        <v>71.680837148463041</v>
      </c>
      <c r="L220">
        <v>96.374310562502487</v>
      </c>
      <c r="M220">
        <f t="shared" si="10"/>
        <v>3</v>
      </c>
      <c r="N220">
        <f t="shared" si="11"/>
        <v>3</v>
      </c>
      <c r="O220">
        <f t="shared" si="12"/>
        <v>3</v>
      </c>
    </row>
    <row r="221" spans="1:15" x14ac:dyDescent="0.4">
      <c r="A221" t="s">
        <v>231</v>
      </c>
      <c r="B221" t="s">
        <v>992</v>
      </c>
      <c r="C221" s="1">
        <v>42158</v>
      </c>
      <c r="D221">
        <v>2</v>
      </c>
      <c r="E221">
        <v>1</v>
      </c>
      <c r="F221">
        <v>2</v>
      </c>
      <c r="G221">
        <v>316</v>
      </c>
      <c r="H221">
        <v>234</v>
      </c>
      <c r="I221">
        <v>208</v>
      </c>
      <c r="J221">
        <v>71.902170967682977</v>
      </c>
      <c r="K221">
        <v>14.99890996293874</v>
      </c>
      <c r="L221">
        <v>3.4567530923522969</v>
      </c>
      <c r="M221">
        <f t="shared" si="10"/>
        <v>3</v>
      </c>
      <c r="N221">
        <f t="shared" si="11"/>
        <v>1</v>
      </c>
      <c r="O221">
        <f t="shared" si="12"/>
        <v>1</v>
      </c>
    </row>
    <row r="222" spans="1:15" x14ac:dyDescent="0.4">
      <c r="A222" t="s">
        <v>232</v>
      </c>
      <c r="B222" t="s">
        <v>993</v>
      </c>
      <c r="C222" s="1">
        <v>42157</v>
      </c>
      <c r="D222">
        <v>2</v>
      </c>
      <c r="E222">
        <v>1</v>
      </c>
      <c r="F222">
        <v>2</v>
      </c>
      <c r="G222">
        <v>316</v>
      </c>
      <c r="H222">
        <v>234</v>
      </c>
      <c r="I222">
        <v>209</v>
      </c>
      <c r="J222">
        <v>77.343978929000613</v>
      </c>
      <c r="K222">
        <v>96.947896228471762</v>
      </c>
      <c r="L222">
        <v>17.647466313332398</v>
      </c>
      <c r="M222">
        <f t="shared" si="10"/>
        <v>3</v>
      </c>
      <c r="N222">
        <f t="shared" si="11"/>
        <v>3</v>
      </c>
      <c r="O222">
        <f t="shared" si="12"/>
        <v>1</v>
      </c>
    </row>
    <row r="223" spans="1:15" x14ac:dyDescent="0.4">
      <c r="A223" t="s">
        <v>233</v>
      </c>
      <c r="B223" t="s">
        <v>994</v>
      </c>
      <c r="C223" s="1">
        <v>42164</v>
      </c>
      <c r="D223">
        <v>2</v>
      </c>
      <c r="E223">
        <v>1</v>
      </c>
      <c r="F223">
        <v>2</v>
      </c>
      <c r="G223">
        <v>316</v>
      </c>
      <c r="H223">
        <v>234</v>
      </c>
      <c r="I223">
        <v>204</v>
      </c>
      <c r="J223">
        <v>79.901035716153714</v>
      </c>
      <c r="K223">
        <v>95.269239154131242</v>
      </c>
      <c r="L223">
        <v>11.204936565147573</v>
      </c>
      <c r="M223">
        <f t="shared" si="10"/>
        <v>3</v>
      </c>
      <c r="N223">
        <f t="shared" si="11"/>
        <v>3</v>
      </c>
      <c r="O223">
        <f t="shared" si="12"/>
        <v>1</v>
      </c>
    </row>
    <row r="224" spans="1:15" x14ac:dyDescent="0.4">
      <c r="A224" t="s">
        <v>234</v>
      </c>
      <c r="B224" t="s">
        <v>995</v>
      </c>
      <c r="C224" s="1">
        <v>42145</v>
      </c>
      <c r="D224">
        <v>2</v>
      </c>
      <c r="E224">
        <v>1</v>
      </c>
      <c r="F224">
        <v>2</v>
      </c>
      <c r="G224">
        <v>316</v>
      </c>
      <c r="H224">
        <v>234</v>
      </c>
      <c r="I224">
        <v>217</v>
      </c>
      <c r="J224">
        <v>59.595016031528679</v>
      </c>
      <c r="K224">
        <v>24.504033137126662</v>
      </c>
      <c r="L224">
        <v>13.536712244069291</v>
      </c>
      <c r="M224">
        <f t="shared" si="10"/>
        <v>3</v>
      </c>
      <c r="N224">
        <f t="shared" si="11"/>
        <v>1</v>
      </c>
      <c r="O224">
        <f t="shared" si="12"/>
        <v>1</v>
      </c>
    </row>
    <row r="225" spans="1:15" x14ac:dyDescent="0.4">
      <c r="A225" t="s">
        <v>235</v>
      </c>
      <c r="B225" t="s">
        <v>996</v>
      </c>
      <c r="C225" s="1">
        <v>42158</v>
      </c>
      <c r="D225">
        <v>2</v>
      </c>
      <c r="E225">
        <v>1</v>
      </c>
      <c r="F225">
        <v>2</v>
      </c>
      <c r="G225">
        <v>316</v>
      </c>
      <c r="H225">
        <v>234</v>
      </c>
      <c r="I225">
        <v>208</v>
      </c>
      <c r="J225">
        <v>80.427780176800539</v>
      </c>
      <c r="K225">
        <v>5.4719860475256157</v>
      </c>
      <c r="L225">
        <v>53.879601099402834</v>
      </c>
      <c r="M225">
        <f t="shared" si="10"/>
        <v>3</v>
      </c>
      <c r="N225">
        <f t="shared" si="11"/>
        <v>1</v>
      </c>
      <c r="O225">
        <f t="shared" si="12"/>
        <v>3</v>
      </c>
    </row>
    <row r="226" spans="1:15" x14ac:dyDescent="0.4">
      <c r="A226" t="s">
        <v>236</v>
      </c>
      <c r="B226" t="s">
        <v>997</v>
      </c>
      <c r="C226" s="1">
        <v>42138</v>
      </c>
      <c r="D226">
        <v>2</v>
      </c>
      <c r="E226">
        <v>1</v>
      </c>
      <c r="F226">
        <v>2</v>
      </c>
      <c r="G226">
        <v>316</v>
      </c>
      <c r="H226">
        <v>234</v>
      </c>
      <c r="I226">
        <v>222</v>
      </c>
      <c r="J226">
        <v>66.85454585842723</v>
      </c>
      <c r="K226">
        <v>97.253106605624595</v>
      </c>
      <c r="L226">
        <v>49.90779304504278</v>
      </c>
      <c r="M226">
        <f t="shared" si="10"/>
        <v>3</v>
      </c>
      <c r="N226">
        <f t="shared" si="11"/>
        <v>3</v>
      </c>
      <c r="O226">
        <f t="shared" si="12"/>
        <v>2</v>
      </c>
    </row>
    <row r="227" spans="1:15" x14ac:dyDescent="0.4">
      <c r="A227" t="s">
        <v>237</v>
      </c>
      <c r="B227" t="s">
        <v>998</v>
      </c>
      <c r="C227" s="1">
        <v>42150</v>
      </c>
      <c r="D227">
        <v>2</v>
      </c>
      <c r="E227">
        <v>1</v>
      </c>
      <c r="F227">
        <v>2</v>
      </c>
      <c r="G227">
        <v>316</v>
      </c>
      <c r="H227">
        <v>234</v>
      </c>
      <c r="I227">
        <v>214</v>
      </c>
      <c r="J227">
        <v>70.00051929959109</v>
      </c>
      <c r="K227">
        <v>24.961848702855896</v>
      </c>
      <c r="L227">
        <v>33.269926704898907</v>
      </c>
      <c r="M227">
        <f t="shared" si="10"/>
        <v>3</v>
      </c>
      <c r="N227">
        <f t="shared" si="11"/>
        <v>1</v>
      </c>
      <c r="O227">
        <f t="shared" si="12"/>
        <v>2</v>
      </c>
    </row>
    <row r="228" spans="1:15" x14ac:dyDescent="0.4">
      <c r="A228" t="s">
        <v>238</v>
      </c>
      <c r="B228" t="s">
        <v>999</v>
      </c>
      <c r="C228" s="1">
        <v>42144</v>
      </c>
      <c r="D228">
        <v>2</v>
      </c>
      <c r="E228">
        <v>1</v>
      </c>
      <c r="F228">
        <v>2</v>
      </c>
      <c r="G228">
        <v>316</v>
      </c>
      <c r="H228">
        <v>234</v>
      </c>
      <c r="I228">
        <v>218</v>
      </c>
      <c r="J228">
        <v>72.792558462460448</v>
      </c>
      <c r="K228">
        <v>61.042075430564644</v>
      </c>
      <c r="L228">
        <v>14.072926692381797</v>
      </c>
      <c r="M228">
        <f t="shared" si="10"/>
        <v>3</v>
      </c>
      <c r="N228">
        <f t="shared" si="11"/>
        <v>3</v>
      </c>
      <c r="O228">
        <f t="shared" si="12"/>
        <v>1</v>
      </c>
    </row>
    <row r="229" spans="1:15" x14ac:dyDescent="0.4">
      <c r="A229" t="s">
        <v>239</v>
      </c>
      <c r="B229" t="s">
        <v>1000</v>
      </c>
      <c r="C229" s="1">
        <v>42157</v>
      </c>
      <c r="D229">
        <v>2</v>
      </c>
      <c r="E229">
        <v>1</v>
      </c>
      <c r="F229">
        <v>2</v>
      </c>
      <c r="G229">
        <v>316</v>
      </c>
      <c r="H229">
        <v>234</v>
      </c>
      <c r="I229">
        <v>209</v>
      </c>
      <c r="J229">
        <v>72.472359752481765</v>
      </c>
      <c r="K229">
        <v>97.558316982777413</v>
      </c>
      <c r="L229">
        <v>5.5770722741636716</v>
      </c>
      <c r="M229">
        <f t="shared" si="10"/>
        <v>3</v>
      </c>
      <c r="N229">
        <f t="shared" si="11"/>
        <v>3</v>
      </c>
      <c r="O229">
        <f t="shared" si="12"/>
        <v>1</v>
      </c>
    </row>
    <row r="230" spans="1:15" x14ac:dyDescent="0.4">
      <c r="A230" t="s">
        <v>240</v>
      </c>
      <c r="B230" t="s">
        <v>1001</v>
      </c>
      <c r="C230" s="1">
        <v>42184</v>
      </c>
      <c r="D230">
        <v>2</v>
      </c>
      <c r="E230">
        <v>1</v>
      </c>
      <c r="F230">
        <v>1</v>
      </c>
      <c r="G230">
        <v>306</v>
      </c>
      <c r="H230">
        <v>234</v>
      </c>
      <c r="I230">
        <v>201</v>
      </c>
      <c r="J230">
        <v>82.443933554072458</v>
      </c>
      <c r="K230">
        <v>83.584041857423159</v>
      </c>
      <c r="L230">
        <v>34.057108863771568</v>
      </c>
      <c r="M230">
        <f t="shared" si="10"/>
        <v>3</v>
      </c>
      <c r="N230">
        <f t="shared" si="11"/>
        <v>3</v>
      </c>
      <c r="O230">
        <f t="shared" si="12"/>
        <v>2</v>
      </c>
    </row>
    <row r="231" spans="1:15" x14ac:dyDescent="0.4">
      <c r="A231" t="s">
        <v>241</v>
      </c>
      <c r="B231" t="s">
        <v>1002</v>
      </c>
      <c r="C231" s="1">
        <v>42164</v>
      </c>
      <c r="D231">
        <v>2</v>
      </c>
      <c r="E231">
        <v>1</v>
      </c>
      <c r="F231">
        <v>2</v>
      </c>
      <c r="G231">
        <v>316</v>
      </c>
      <c r="H231">
        <v>234</v>
      </c>
      <c r="I231">
        <v>204</v>
      </c>
      <c r="J231">
        <v>81.720554551309391</v>
      </c>
      <c r="K231">
        <v>44.97492914759102</v>
      </c>
      <c r="L231">
        <v>98.74462445956982</v>
      </c>
      <c r="M231">
        <f t="shared" si="10"/>
        <v>3</v>
      </c>
      <c r="N231">
        <f t="shared" si="11"/>
        <v>2</v>
      </c>
      <c r="O231">
        <f t="shared" si="12"/>
        <v>3</v>
      </c>
    </row>
    <row r="232" spans="1:15" x14ac:dyDescent="0.4">
      <c r="A232" t="s">
        <v>242</v>
      </c>
      <c r="B232" t="s">
        <v>1003</v>
      </c>
      <c r="C232" s="1">
        <v>42150</v>
      </c>
      <c r="D232">
        <v>2</v>
      </c>
      <c r="E232">
        <v>1</v>
      </c>
      <c r="F232">
        <v>2</v>
      </c>
      <c r="G232">
        <v>316</v>
      </c>
      <c r="H232">
        <v>234</v>
      </c>
      <c r="I232">
        <v>214</v>
      </c>
      <c r="J232">
        <v>77.88843510948891</v>
      </c>
      <c r="K232">
        <v>38.870721604534552</v>
      </c>
      <c r="L232">
        <v>21.152719871916691</v>
      </c>
      <c r="M232">
        <f t="shared" si="10"/>
        <v>3</v>
      </c>
      <c r="N232">
        <f t="shared" si="11"/>
        <v>2</v>
      </c>
      <c r="O232">
        <f t="shared" si="12"/>
        <v>1</v>
      </c>
    </row>
    <row r="233" spans="1:15" x14ac:dyDescent="0.4">
      <c r="A233" t="s">
        <v>243</v>
      </c>
      <c r="B233" t="s">
        <v>1004</v>
      </c>
      <c r="C233" s="1">
        <v>42150</v>
      </c>
      <c r="D233">
        <v>2</v>
      </c>
      <c r="E233">
        <v>1</v>
      </c>
      <c r="F233">
        <v>2</v>
      </c>
      <c r="G233">
        <v>316</v>
      </c>
      <c r="H233">
        <v>234</v>
      </c>
      <c r="I233">
        <v>214</v>
      </c>
      <c r="J233">
        <v>78.542588750013394</v>
      </c>
      <c r="K233">
        <v>42.598648354044037</v>
      </c>
      <c r="L233">
        <v>23.330768879458628</v>
      </c>
      <c r="M233">
        <f t="shared" si="10"/>
        <v>3</v>
      </c>
      <c r="N233">
        <f t="shared" si="11"/>
        <v>2</v>
      </c>
      <c r="O233">
        <f t="shared" si="12"/>
        <v>1</v>
      </c>
    </row>
    <row r="234" spans="1:15" x14ac:dyDescent="0.4">
      <c r="A234" t="s">
        <v>244</v>
      </c>
      <c r="B234" t="s">
        <v>1005</v>
      </c>
      <c r="C234" s="1">
        <v>42165</v>
      </c>
      <c r="D234">
        <v>2</v>
      </c>
      <c r="E234">
        <v>1</v>
      </c>
      <c r="F234">
        <v>2</v>
      </c>
      <c r="G234">
        <v>316</v>
      </c>
      <c r="H234">
        <v>234</v>
      </c>
      <c r="I234">
        <v>203</v>
      </c>
      <c r="J234">
        <v>71.011692295161609</v>
      </c>
      <c r="K234">
        <v>61.172879877915847</v>
      </c>
      <c r="L234">
        <v>99.386527350467375</v>
      </c>
      <c r="M234">
        <f t="shared" si="10"/>
        <v>3</v>
      </c>
      <c r="N234">
        <f t="shared" si="11"/>
        <v>3</v>
      </c>
      <c r="O234">
        <f t="shared" si="12"/>
        <v>3</v>
      </c>
    </row>
    <row r="235" spans="1:15" x14ac:dyDescent="0.4">
      <c r="A235" t="s">
        <v>245</v>
      </c>
      <c r="B235" t="s">
        <v>1006</v>
      </c>
      <c r="C235" s="1">
        <v>42159</v>
      </c>
      <c r="D235">
        <v>2</v>
      </c>
      <c r="E235">
        <v>1</v>
      </c>
      <c r="F235">
        <v>2</v>
      </c>
      <c r="G235">
        <v>316</v>
      </c>
      <c r="H235">
        <v>234</v>
      </c>
      <c r="I235">
        <v>207</v>
      </c>
      <c r="J235">
        <v>71.759083942130204</v>
      </c>
      <c r="K235">
        <v>24.373228689775452</v>
      </c>
      <c r="L235">
        <v>28.952417742775783</v>
      </c>
      <c r="M235">
        <f t="shared" si="10"/>
        <v>3</v>
      </c>
      <c r="N235">
        <f t="shared" si="11"/>
        <v>1</v>
      </c>
      <c r="O235">
        <f t="shared" si="12"/>
        <v>1</v>
      </c>
    </row>
    <row r="236" spans="1:15" x14ac:dyDescent="0.4">
      <c r="A236" t="s">
        <v>246</v>
      </c>
      <c r="B236" t="s">
        <v>1007</v>
      </c>
      <c r="C236" s="1">
        <v>42159</v>
      </c>
      <c r="D236">
        <v>2</v>
      </c>
      <c r="E236">
        <v>1</v>
      </c>
      <c r="F236">
        <v>2</v>
      </c>
      <c r="G236">
        <v>316</v>
      </c>
      <c r="H236">
        <v>234</v>
      </c>
      <c r="I236">
        <v>207</v>
      </c>
      <c r="J236">
        <v>72.142288639355513</v>
      </c>
      <c r="K236">
        <v>26.226291693917592</v>
      </c>
      <c r="L236">
        <v>29.732233070091304</v>
      </c>
      <c r="M236">
        <f t="shared" si="10"/>
        <v>3</v>
      </c>
      <c r="N236">
        <f t="shared" si="11"/>
        <v>1</v>
      </c>
      <c r="O236">
        <f t="shared" si="12"/>
        <v>1</v>
      </c>
    </row>
    <row r="237" spans="1:15" x14ac:dyDescent="0.4">
      <c r="A237" t="s">
        <v>247</v>
      </c>
      <c r="B237" t="s">
        <v>1008</v>
      </c>
      <c r="C237" s="1">
        <v>42164</v>
      </c>
      <c r="D237">
        <v>2</v>
      </c>
      <c r="E237">
        <v>1</v>
      </c>
      <c r="F237">
        <v>2</v>
      </c>
      <c r="G237">
        <v>316</v>
      </c>
      <c r="H237">
        <v>234</v>
      </c>
      <c r="I237">
        <v>204</v>
      </c>
      <c r="J237">
        <v>82.052513024041616</v>
      </c>
      <c r="K237">
        <v>7.2814475692173533</v>
      </c>
      <c r="L237">
        <v>40.628258140347569</v>
      </c>
      <c r="M237">
        <f t="shared" si="10"/>
        <v>3</v>
      </c>
      <c r="N237">
        <f t="shared" si="11"/>
        <v>1</v>
      </c>
      <c r="O237">
        <f t="shared" si="12"/>
        <v>2</v>
      </c>
    </row>
    <row r="238" spans="1:15" x14ac:dyDescent="0.4">
      <c r="A238" t="s">
        <v>248</v>
      </c>
      <c r="B238" t="s">
        <v>1009</v>
      </c>
      <c r="C238" s="1">
        <v>42179</v>
      </c>
      <c r="D238">
        <v>2</v>
      </c>
      <c r="E238">
        <v>1</v>
      </c>
      <c r="F238">
        <v>1</v>
      </c>
      <c r="G238">
        <v>309</v>
      </c>
      <c r="H238">
        <v>234</v>
      </c>
      <c r="I238">
        <v>201</v>
      </c>
      <c r="J238">
        <v>79.893304494101301</v>
      </c>
      <c r="K238">
        <v>28.210159145410945</v>
      </c>
      <c r="L238">
        <v>39.94646044021416</v>
      </c>
      <c r="M238">
        <f t="shared" si="10"/>
        <v>3</v>
      </c>
      <c r="N238">
        <f t="shared" si="11"/>
        <v>1</v>
      </c>
      <c r="O238">
        <f t="shared" si="12"/>
        <v>2</v>
      </c>
    </row>
    <row r="239" spans="1:15" x14ac:dyDescent="0.4">
      <c r="A239" t="s">
        <v>249</v>
      </c>
      <c r="B239" t="s">
        <v>1010</v>
      </c>
      <c r="C239" s="1">
        <v>42144</v>
      </c>
      <c r="D239">
        <v>2</v>
      </c>
      <c r="E239">
        <v>1</v>
      </c>
      <c r="F239">
        <v>2</v>
      </c>
      <c r="G239">
        <v>316</v>
      </c>
      <c r="H239">
        <v>234</v>
      </c>
      <c r="I239">
        <v>218</v>
      </c>
      <c r="J239">
        <v>81.896215268959779</v>
      </c>
      <c r="K239">
        <v>96.773490298670154</v>
      </c>
      <c r="L239">
        <v>28.662372197979519</v>
      </c>
      <c r="M239">
        <f t="shared" si="10"/>
        <v>3</v>
      </c>
      <c r="N239">
        <f t="shared" si="11"/>
        <v>3</v>
      </c>
      <c r="O239">
        <f t="shared" si="12"/>
        <v>1</v>
      </c>
    </row>
    <row r="240" spans="1:15" x14ac:dyDescent="0.4">
      <c r="A240" t="s">
        <v>250</v>
      </c>
      <c r="B240" t="s">
        <v>1011</v>
      </c>
      <c r="C240" s="1">
        <v>42193</v>
      </c>
      <c r="D240">
        <v>2</v>
      </c>
      <c r="E240">
        <v>1</v>
      </c>
      <c r="F240">
        <v>1</v>
      </c>
      <c r="G240">
        <v>299</v>
      </c>
      <c r="H240">
        <v>234</v>
      </c>
      <c r="I240">
        <v>201</v>
      </c>
      <c r="J240">
        <v>89.25515534319868</v>
      </c>
      <c r="K240">
        <v>8.4368868541530411</v>
      </c>
      <c r="L240">
        <v>56.365258774538965</v>
      </c>
      <c r="M240">
        <f t="shared" si="10"/>
        <v>3</v>
      </c>
      <c r="N240">
        <f t="shared" si="11"/>
        <v>1</v>
      </c>
      <c r="O240">
        <f t="shared" si="12"/>
        <v>3</v>
      </c>
    </row>
    <row r="241" spans="1:15" x14ac:dyDescent="0.4">
      <c r="A241" t="s">
        <v>251</v>
      </c>
      <c r="B241" t="s">
        <v>1012</v>
      </c>
      <c r="C241" s="1">
        <v>42171</v>
      </c>
      <c r="D241">
        <v>2</v>
      </c>
      <c r="E241">
        <v>1</v>
      </c>
      <c r="F241">
        <v>1</v>
      </c>
      <c r="G241">
        <v>314</v>
      </c>
      <c r="H241">
        <v>234</v>
      </c>
      <c r="I241">
        <v>201</v>
      </c>
      <c r="J241">
        <v>61.259876691209008</v>
      </c>
      <c r="K241">
        <v>72.116851972967083</v>
      </c>
      <c r="L241">
        <v>92.474717430101137</v>
      </c>
      <c r="M241">
        <f t="shared" si="10"/>
        <v>3</v>
      </c>
      <c r="N241">
        <f t="shared" si="11"/>
        <v>3</v>
      </c>
      <c r="O241">
        <f t="shared" si="12"/>
        <v>3</v>
      </c>
    </row>
    <row r="242" spans="1:15" x14ac:dyDescent="0.4">
      <c r="A242" t="s">
        <v>252</v>
      </c>
      <c r="B242" t="s">
        <v>1013</v>
      </c>
      <c r="C242" s="1">
        <v>42179</v>
      </c>
      <c r="D242">
        <v>2</v>
      </c>
      <c r="E242">
        <v>1</v>
      </c>
      <c r="F242">
        <v>1</v>
      </c>
      <c r="G242">
        <v>309</v>
      </c>
      <c r="H242">
        <v>234</v>
      </c>
      <c r="I242">
        <v>201</v>
      </c>
      <c r="J242">
        <v>53.710644524417368</v>
      </c>
      <c r="K242">
        <v>1.6786570743405276</v>
      </c>
      <c r="L242">
        <v>18.649613325401546</v>
      </c>
      <c r="M242">
        <f t="shared" si="10"/>
        <v>3</v>
      </c>
      <c r="N242">
        <f t="shared" si="11"/>
        <v>1</v>
      </c>
      <c r="O242">
        <f t="shared" si="12"/>
        <v>1</v>
      </c>
    </row>
    <row r="243" spans="1:15" x14ac:dyDescent="0.4">
      <c r="A243" t="s">
        <v>253</v>
      </c>
      <c r="B243" t="s">
        <v>1014</v>
      </c>
      <c r="C243" s="1">
        <v>42151</v>
      </c>
      <c r="D243">
        <v>2</v>
      </c>
      <c r="E243">
        <v>1</v>
      </c>
      <c r="F243">
        <v>2</v>
      </c>
      <c r="G243">
        <v>316</v>
      </c>
      <c r="H243">
        <v>234</v>
      </c>
      <c r="I243">
        <v>213</v>
      </c>
      <c r="J243">
        <v>71.56028554269939</v>
      </c>
      <c r="K243">
        <v>6.9108349683889241</v>
      </c>
      <c r="L243">
        <v>26.400243244481249</v>
      </c>
      <c r="M243">
        <f t="shared" si="10"/>
        <v>3</v>
      </c>
      <c r="N243">
        <f t="shared" si="11"/>
        <v>1</v>
      </c>
      <c r="O243">
        <f t="shared" si="12"/>
        <v>1</v>
      </c>
    </row>
    <row r="244" spans="1:15" x14ac:dyDescent="0.4">
      <c r="A244" t="s">
        <v>254</v>
      </c>
      <c r="B244" t="s">
        <v>1015</v>
      </c>
      <c r="C244" s="1">
        <v>42180</v>
      </c>
      <c r="D244">
        <v>2</v>
      </c>
      <c r="E244">
        <v>1</v>
      </c>
      <c r="F244">
        <v>1</v>
      </c>
      <c r="G244">
        <v>308</v>
      </c>
      <c r="H244">
        <v>234</v>
      </c>
      <c r="I244">
        <v>201</v>
      </c>
      <c r="J244">
        <v>74.805414660859228</v>
      </c>
      <c r="K244">
        <v>26.400697623719207</v>
      </c>
      <c r="L244">
        <v>20.642474717430101</v>
      </c>
      <c r="M244">
        <f t="shared" si="10"/>
        <v>3</v>
      </c>
      <c r="N244">
        <f t="shared" si="11"/>
        <v>1</v>
      </c>
      <c r="O244">
        <f t="shared" si="12"/>
        <v>1</v>
      </c>
    </row>
    <row r="245" spans="1:15" x14ac:dyDescent="0.4">
      <c r="A245" t="s">
        <v>255</v>
      </c>
      <c r="B245" t="s">
        <v>1016</v>
      </c>
      <c r="C245" s="1">
        <v>42180</v>
      </c>
      <c r="D245">
        <v>2</v>
      </c>
      <c r="E245">
        <v>1</v>
      </c>
      <c r="F245">
        <v>1</v>
      </c>
      <c r="G245">
        <v>308</v>
      </c>
      <c r="H245">
        <v>234</v>
      </c>
      <c r="I245">
        <v>201</v>
      </c>
      <c r="J245">
        <v>75.334643457749479</v>
      </c>
      <c r="K245">
        <v>27.38173097885328</v>
      </c>
      <c r="L245">
        <v>21.415823914336706</v>
      </c>
      <c r="M245">
        <f t="shared" si="10"/>
        <v>3</v>
      </c>
      <c r="N245">
        <f t="shared" si="11"/>
        <v>1</v>
      </c>
      <c r="O245">
        <f t="shared" si="12"/>
        <v>1</v>
      </c>
    </row>
    <row r="246" spans="1:15" x14ac:dyDescent="0.4">
      <c r="A246" t="s">
        <v>256</v>
      </c>
      <c r="B246" t="s">
        <v>1017</v>
      </c>
      <c r="C246" s="1">
        <v>42178</v>
      </c>
      <c r="D246">
        <v>2</v>
      </c>
      <c r="E246">
        <v>1</v>
      </c>
      <c r="F246">
        <v>1</v>
      </c>
      <c r="G246">
        <v>310</v>
      </c>
      <c r="H246">
        <v>234</v>
      </c>
      <c r="I246">
        <v>201</v>
      </c>
      <c r="J246">
        <v>81.215100443519077</v>
      </c>
      <c r="K246">
        <v>35.644211903204706</v>
      </c>
      <c r="L246">
        <v>39.530041641879833</v>
      </c>
      <c r="M246">
        <f t="shared" si="10"/>
        <v>3</v>
      </c>
      <c r="N246">
        <f t="shared" si="11"/>
        <v>2</v>
      </c>
      <c r="O246">
        <f t="shared" si="12"/>
        <v>2</v>
      </c>
    </row>
    <row r="247" spans="1:15" x14ac:dyDescent="0.4">
      <c r="A247" t="s">
        <v>257</v>
      </c>
      <c r="B247" t="s">
        <v>1018</v>
      </c>
      <c r="C247" s="1">
        <v>42173</v>
      </c>
      <c r="D247">
        <v>2</v>
      </c>
      <c r="E247">
        <v>1</v>
      </c>
      <c r="F247">
        <v>1</v>
      </c>
      <c r="G247">
        <v>312</v>
      </c>
      <c r="H247">
        <v>234</v>
      </c>
      <c r="I247">
        <v>201</v>
      </c>
      <c r="J247">
        <v>80.927055691183682</v>
      </c>
      <c r="K247">
        <v>6.0606060606060606</v>
      </c>
      <c r="L247">
        <v>35.990481856038073</v>
      </c>
      <c r="M247">
        <f t="shared" si="10"/>
        <v>3</v>
      </c>
      <c r="N247">
        <f t="shared" si="11"/>
        <v>1</v>
      </c>
      <c r="O247">
        <f t="shared" si="12"/>
        <v>2</v>
      </c>
    </row>
    <row r="248" spans="1:15" x14ac:dyDescent="0.4">
      <c r="A248" t="s">
        <v>258</v>
      </c>
      <c r="B248" t="s">
        <v>1019</v>
      </c>
      <c r="C248" s="1">
        <v>42174</v>
      </c>
      <c r="D248">
        <v>2</v>
      </c>
      <c r="E248">
        <v>1</v>
      </c>
      <c r="F248">
        <v>1</v>
      </c>
      <c r="G248">
        <v>311</v>
      </c>
      <c r="H248">
        <v>234</v>
      </c>
      <c r="I248">
        <v>201</v>
      </c>
      <c r="J248">
        <v>74.660726171733828</v>
      </c>
      <c r="K248">
        <v>38.456507521255716</v>
      </c>
      <c r="L248">
        <v>47.263533610945863</v>
      </c>
      <c r="M248">
        <f t="shared" si="10"/>
        <v>3</v>
      </c>
      <c r="N248">
        <f t="shared" si="11"/>
        <v>2</v>
      </c>
      <c r="O248">
        <f t="shared" si="12"/>
        <v>2</v>
      </c>
    </row>
    <row r="249" spans="1:15" x14ac:dyDescent="0.4">
      <c r="A249" t="s">
        <v>259</v>
      </c>
      <c r="B249" t="s">
        <v>1020</v>
      </c>
      <c r="C249" s="1">
        <v>42160</v>
      </c>
      <c r="D249">
        <v>2</v>
      </c>
      <c r="E249">
        <v>1</v>
      </c>
      <c r="F249">
        <v>2</v>
      </c>
      <c r="G249">
        <v>316</v>
      </c>
      <c r="H249">
        <v>234</v>
      </c>
      <c r="I249">
        <v>206</v>
      </c>
      <c r="J249">
        <v>94.763413841246276</v>
      </c>
      <c r="K249">
        <v>98.234139960758668</v>
      </c>
      <c r="L249">
        <v>73.270005887634824</v>
      </c>
      <c r="M249">
        <f t="shared" si="10"/>
        <v>3</v>
      </c>
      <c r="N249">
        <f t="shared" si="11"/>
        <v>3</v>
      </c>
      <c r="O249">
        <f t="shared" si="12"/>
        <v>3</v>
      </c>
    </row>
    <row r="250" spans="1:15" x14ac:dyDescent="0.4">
      <c r="A250" t="s">
        <v>260</v>
      </c>
      <c r="B250" t="s">
        <v>1021</v>
      </c>
      <c r="C250" s="1">
        <v>42216</v>
      </c>
      <c r="D250">
        <v>2</v>
      </c>
      <c r="E250">
        <v>1</v>
      </c>
      <c r="F250">
        <v>1</v>
      </c>
      <c r="G250">
        <v>282</v>
      </c>
      <c r="H250">
        <v>234</v>
      </c>
      <c r="I250">
        <v>201</v>
      </c>
      <c r="J250">
        <v>80.173621757086067</v>
      </c>
      <c r="K250">
        <v>0.76302594288205794</v>
      </c>
      <c r="L250">
        <v>3.6882807852468775</v>
      </c>
      <c r="M250">
        <f t="shared" si="10"/>
        <v>3</v>
      </c>
      <c r="N250">
        <f t="shared" si="11"/>
        <v>1</v>
      </c>
      <c r="O250">
        <f t="shared" si="12"/>
        <v>1</v>
      </c>
    </row>
    <row r="251" spans="1:15" x14ac:dyDescent="0.4">
      <c r="A251" t="s">
        <v>261</v>
      </c>
      <c r="B251" t="s">
        <v>1022</v>
      </c>
      <c r="C251" s="1">
        <v>42164</v>
      </c>
      <c r="D251">
        <v>2</v>
      </c>
      <c r="E251">
        <v>1</v>
      </c>
      <c r="F251">
        <v>2</v>
      </c>
      <c r="G251">
        <v>316</v>
      </c>
      <c r="H251">
        <v>234</v>
      </c>
      <c r="I251">
        <v>204</v>
      </c>
      <c r="J251">
        <v>76.92377280664553</v>
      </c>
      <c r="K251">
        <v>66.296054065838234</v>
      </c>
      <c r="L251">
        <v>7.7465391775240056</v>
      </c>
      <c r="M251">
        <f t="shared" si="10"/>
        <v>3</v>
      </c>
      <c r="N251">
        <f t="shared" si="11"/>
        <v>3</v>
      </c>
      <c r="O251">
        <f t="shared" si="12"/>
        <v>1</v>
      </c>
    </row>
    <row r="252" spans="1:15" x14ac:dyDescent="0.4">
      <c r="A252" t="s">
        <v>262</v>
      </c>
      <c r="B252" t="s">
        <v>1023</v>
      </c>
      <c r="C252" s="1">
        <v>42173</v>
      </c>
      <c r="D252">
        <v>2</v>
      </c>
      <c r="E252">
        <v>1</v>
      </c>
      <c r="F252">
        <v>1</v>
      </c>
      <c r="G252">
        <v>312</v>
      </c>
      <c r="H252">
        <v>234</v>
      </c>
      <c r="I252">
        <v>201</v>
      </c>
      <c r="J252">
        <v>27.559532771358001</v>
      </c>
      <c r="K252">
        <v>25.223457597558316</v>
      </c>
      <c r="L252">
        <v>35.068411659726351</v>
      </c>
      <c r="M252">
        <f t="shared" si="10"/>
        <v>1</v>
      </c>
      <c r="N252">
        <f t="shared" si="11"/>
        <v>1</v>
      </c>
      <c r="O252">
        <f t="shared" si="12"/>
        <v>2</v>
      </c>
    </row>
    <row r="253" spans="1:15" x14ac:dyDescent="0.4">
      <c r="A253" t="s">
        <v>263</v>
      </c>
      <c r="B253" t="s">
        <v>1024</v>
      </c>
      <c r="C253" s="1">
        <v>42184</v>
      </c>
      <c r="D253">
        <v>2</v>
      </c>
      <c r="E253">
        <v>1</v>
      </c>
      <c r="F253">
        <v>1</v>
      </c>
      <c r="G253">
        <v>306</v>
      </c>
      <c r="H253">
        <v>234</v>
      </c>
      <c r="I253">
        <v>201</v>
      </c>
      <c r="J253">
        <v>73.886098686696243</v>
      </c>
      <c r="K253">
        <v>97.819925877479832</v>
      </c>
      <c r="L253">
        <v>0.44616299821534799</v>
      </c>
      <c r="M253">
        <f t="shared" si="10"/>
        <v>3</v>
      </c>
      <c r="N253">
        <f t="shared" si="11"/>
        <v>3</v>
      </c>
      <c r="O253">
        <f t="shared" si="12"/>
        <v>1</v>
      </c>
    </row>
    <row r="254" spans="1:15" x14ac:dyDescent="0.4">
      <c r="A254" t="s">
        <v>264</v>
      </c>
      <c r="B254" t="s">
        <v>1025</v>
      </c>
      <c r="C254" s="1">
        <v>42184</v>
      </c>
      <c r="D254">
        <v>2</v>
      </c>
      <c r="E254">
        <v>1</v>
      </c>
      <c r="F254">
        <v>1</v>
      </c>
      <c r="G254">
        <v>306</v>
      </c>
      <c r="H254">
        <v>234</v>
      </c>
      <c r="I254">
        <v>201</v>
      </c>
      <c r="J254">
        <v>62.021160111122086</v>
      </c>
      <c r="K254">
        <v>20.77610638761718</v>
      </c>
      <c r="L254">
        <v>3.6287923854848305</v>
      </c>
      <c r="M254">
        <f t="shared" si="10"/>
        <v>3</v>
      </c>
      <c r="N254">
        <f t="shared" si="11"/>
        <v>1</v>
      </c>
      <c r="O254">
        <f t="shared" si="12"/>
        <v>1</v>
      </c>
    </row>
    <row r="255" spans="1:15" x14ac:dyDescent="0.4">
      <c r="A255" t="s">
        <v>265</v>
      </c>
      <c r="B255" t="s">
        <v>1026</v>
      </c>
      <c r="C255" s="1">
        <v>42193</v>
      </c>
      <c r="D255">
        <v>2</v>
      </c>
      <c r="E255">
        <v>1</v>
      </c>
      <c r="F255">
        <v>1</v>
      </c>
      <c r="G255">
        <v>299</v>
      </c>
      <c r="H255">
        <v>234</v>
      </c>
      <c r="I255">
        <v>201</v>
      </c>
      <c r="J255">
        <v>83.625283325597763</v>
      </c>
      <c r="K255">
        <v>33.333333333333336</v>
      </c>
      <c r="L255">
        <v>1.2492563950029745</v>
      </c>
      <c r="M255">
        <f t="shared" si="10"/>
        <v>3</v>
      </c>
      <c r="N255">
        <f t="shared" si="11"/>
        <v>2</v>
      </c>
      <c r="O255">
        <f t="shared" si="12"/>
        <v>1</v>
      </c>
    </row>
    <row r="256" spans="1:15" x14ac:dyDescent="0.4">
      <c r="A256" t="s">
        <v>266</v>
      </c>
      <c r="B256" t="s">
        <v>1027</v>
      </c>
      <c r="C256" s="1">
        <v>42220</v>
      </c>
      <c r="D256">
        <v>2</v>
      </c>
      <c r="E256">
        <v>1</v>
      </c>
      <c r="F256">
        <v>1</v>
      </c>
      <c r="G256">
        <v>280</v>
      </c>
      <c r="H256">
        <v>234</v>
      </c>
      <c r="I256">
        <v>201</v>
      </c>
      <c r="J256">
        <v>69.74793491951128</v>
      </c>
      <c r="K256">
        <v>11.532592108131675</v>
      </c>
      <c r="L256">
        <v>74.806662700773344</v>
      </c>
      <c r="M256">
        <f t="shared" si="10"/>
        <v>3</v>
      </c>
      <c r="N256">
        <f t="shared" si="11"/>
        <v>1</v>
      </c>
      <c r="O256">
        <f t="shared" si="12"/>
        <v>3</v>
      </c>
    </row>
    <row r="257" spans="1:15" x14ac:dyDescent="0.4">
      <c r="A257" t="s">
        <v>267</v>
      </c>
      <c r="B257" t="s">
        <v>1028</v>
      </c>
      <c r="C257" s="1">
        <v>42181</v>
      </c>
      <c r="D257">
        <v>2</v>
      </c>
      <c r="E257">
        <v>1</v>
      </c>
      <c r="F257">
        <v>1</v>
      </c>
      <c r="G257">
        <v>307</v>
      </c>
      <c r="H257">
        <v>234</v>
      </c>
      <c r="I257">
        <v>201</v>
      </c>
      <c r="J257">
        <v>79.737708229119619</v>
      </c>
      <c r="K257">
        <v>11.554392849356878</v>
      </c>
      <c r="L257">
        <v>16.894705532421177</v>
      </c>
      <c r="M257">
        <f t="shared" si="10"/>
        <v>3</v>
      </c>
      <c r="N257">
        <f t="shared" si="11"/>
        <v>1</v>
      </c>
      <c r="O257">
        <f t="shared" si="12"/>
        <v>1</v>
      </c>
    </row>
    <row r="258" spans="1:15" x14ac:dyDescent="0.4">
      <c r="A258" t="s">
        <v>268</v>
      </c>
      <c r="B258" t="s">
        <v>1029</v>
      </c>
      <c r="C258" s="1">
        <v>42212</v>
      </c>
      <c r="D258">
        <v>2</v>
      </c>
      <c r="E258">
        <v>1</v>
      </c>
      <c r="F258">
        <v>1</v>
      </c>
      <c r="G258">
        <v>286</v>
      </c>
      <c r="H258">
        <v>234</v>
      </c>
      <c r="I258">
        <v>201</v>
      </c>
      <c r="J258">
        <v>78.688252189537039</v>
      </c>
      <c r="K258">
        <v>94.44081098757357</v>
      </c>
      <c r="L258">
        <v>99.524092801903635</v>
      </c>
      <c r="M258">
        <f t="shared" si="10"/>
        <v>3</v>
      </c>
      <c r="N258">
        <f t="shared" si="11"/>
        <v>3</v>
      </c>
      <c r="O258">
        <f t="shared" si="12"/>
        <v>3</v>
      </c>
    </row>
    <row r="259" spans="1:15" x14ac:dyDescent="0.4">
      <c r="A259" t="s">
        <v>269</v>
      </c>
      <c r="B259" t="s">
        <v>1030</v>
      </c>
      <c r="C259" s="1">
        <v>42184</v>
      </c>
      <c r="D259">
        <v>2</v>
      </c>
      <c r="E259">
        <v>1</v>
      </c>
      <c r="F259">
        <v>1</v>
      </c>
      <c r="G259">
        <v>306</v>
      </c>
      <c r="H259">
        <v>234</v>
      </c>
      <c r="I259">
        <v>201</v>
      </c>
      <c r="J259">
        <v>60.65324065582098</v>
      </c>
      <c r="K259">
        <v>26.444299106169609</v>
      </c>
      <c r="L259">
        <v>2.4390243902439024</v>
      </c>
      <c r="M259">
        <f t="shared" ref="M259:M322" si="13">IF(AND(J259&gt;0,J259&lt;30),1,IF(AND(J259&gt;=30,J259&lt;50),2,IF(J259&gt;=50,3,0)))</f>
        <v>3</v>
      </c>
      <c r="N259">
        <f t="shared" ref="N259:N322" si="14">IF(AND(K259&gt;0,K259&lt;30),1,IF(AND(K259&gt;=30,K259&lt;50),2,IF(K259&gt;=50,3,0)))</f>
        <v>1</v>
      </c>
      <c r="O259">
        <f t="shared" ref="O259:O322" si="15">IF(AND(L259&gt;0,L259&lt;30),1,IF(AND(L259&gt;=30,L259&lt;50),2,IF(L259&gt;=50,3,0)))</f>
        <v>1</v>
      </c>
    </row>
    <row r="260" spans="1:15" x14ac:dyDescent="0.4">
      <c r="A260" t="s">
        <v>270</v>
      </c>
      <c r="B260" t="s">
        <v>1031</v>
      </c>
      <c r="C260" s="1">
        <v>42214</v>
      </c>
      <c r="D260">
        <v>2</v>
      </c>
      <c r="E260">
        <v>1</v>
      </c>
      <c r="F260">
        <v>1</v>
      </c>
      <c r="G260">
        <v>284</v>
      </c>
      <c r="H260">
        <v>234</v>
      </c>
      <c r="I260">
        <v>201</v>
      </c>
      <c r="J260">
        <v>73.735940810743514</v>
      </c>
      <c r="K260">
        <v>8.0444735120994117</v>
      </c>
      <c r="L260">
        <v>1.9928613920285545</v>
      </c>
      <c r="M260">
        <f t="shared" si="13"/>
        <v>3</v>
      </c>
      <c r="N260">
        <f t="shared" si="14"/>
        <v>1</v>
      </c>
      <c r="O260">
        <f t="shared" si="15"/>
        <v>1</v>
      </c>
    </row>
    <row r="261" spans="1:15" x14ac:dyDescent="0.4">
      <c r="A261" t="s">
        <v>271</v>
      </c>
      <c r="B261" t="s">
        <v>1032</v>
      </c>
      <c r="C261" s="1">
        <v>42174</v>
      </c>
      <c r="D261">
        <v>2</v>
      </c>
      <c r="E261">
        <v>1</v>
      </c>
      <c r="F261">
        <v>1</v>
      </c>
      <c r="G261">
        <v>311</v>
      </c>
      <c r="H261">
        <v>234</v>
      </c>
      <c r="I261">
        <v>201</v>
      </c>
      <c r="J261">
        <v>72.777957323597789</v>
      </c>
      <c r="K261">
        <v>46.718988445607152</v>
      </c>
      <c r="L261">
        <v>38.637715645449134</v>
      </c>
      <c r="M261">
        <f t="shared" si="13"/>
        <v>3</v>
      </c>
      <c r="N261">
        <f t="shared" si="14"/>
        <v>2</v>
      </c>
      <c r="O261">
        <f t="shared" si="15"/>
        <v>2</v>
      </c>
    </row>
    <row r="262" spans="1:15" x14ac:dyDescent="0.4">
      <c r="A262" t="s">
        <v>272</v>
      </c>
      <c r="B262" t="s">
        <v>1033</v>
      </c>
      <c r="C262" s="1">
        <v>42174</v>
      </c>
      <c r="D262">
        <v>2</v>
      </c>
      <c r="E262">
        <v>1</v>
      </c>
      <c r="F262">
        <v>1</v>
      </c>
      <c r="G262">
        <v>311</v>
      </c>
      <c r="H262">
        <v>234</v>
      </c>
      <c r="I262">
        <v>201</v>
      </c>
      <c r="J262">
        <v>81.205001356223576</v>
      </c>
      <c r="K262">
        <v>12.862437322868978</v>
      </c>
      <c r="L262">
        <v>48.036882807852464</v>
      </c>
      <c r="M262">
        <f t="shared" si="13"/>
        <v>3</v>
      </c>
      <c r="N262">
        <f t="shared" si="14"/>
        <v>1</v>
      </c>
      <c r="O262">
        <f t="shared" si="15"/>
        <v>2</v>
      </c>
    </row>
    <row r="263" spans="1:15" x14ac:dyDescent="0.4">
      <c r="A263" t="s">
        <v>273</v>
      </c>
      <c r="B263" t="s">
        <v>1034</v>
      </c>
      <c r="C263" s="1">
        <v>42184</v>
      </c>
      <c r="D263">
        <v>2</v>
      </c>
      <c r="E263">
        <v>1</v>
      </c>
      <c r="F263">
        <v>1</v>
      </c>
      <c r="G263">
        <v>306</v>
      </c>
      <c r="H263">
        <v>234</v>
      </c>
      <c r="I263">
        <v>201</v>
      </c>
      <c r="J263">
        <v>76.263286089201813</v>
      </c>
      <c r="K263">
        <v>25.485066492260739</v>
      </c>
      <c r="L263">
        <v>43.872694824509217</v>
      </c>
      <c r="M263">
        <f t="shared" si="13"/>
        <v>3</v>
      </c>
      <c r="N263">
        <f t="shared" si="14"/>
        <v>1</v>
      </c>
      <c r="O263">
        <f t="shared" si="15"/>
        <v>2</v>
      </c>
    </row>
    <row r="264" spans="1:15" x14ac:dyDescent="0.4">
      <c r="A264" t="s">
        <v>274</v>
      </c>
      <c r="B264" t="s">
        <v>1035</v>
      </c>
      <c r="C264" s="1">
        <v>42222</v>
      </c>
      <c r="D264">
        <v>2</v>
      </c>
      <c r="E264">
        <v>1</v>
      </c>
      <c r="F264">
        <v>1</v>
      </c>
      <c r="G264">
        <v>278</v>
      </c>
      <c r="H264">
        <v>234</v>
      </c>
      <c r="I264">
        <v>201</v>
      </c>
      <c r="J264">
        <v>82.410085466999007</v>
      </c>
      <c r="K264">
        <v>4.0985393503379113</v>
      </c>
      <c r="L264">
        <v>41.344437834622241</v>
      </c>
      <c r="M264">
        <f t="shared" si="13"/>
        <v>3</v>
      </c>
      <c r="N264">
        <f t="shared" si="14"/>
        <v>1</v>
      </c>
      <c r="O264">
        <f t="shared" si="15"/>
        <v>2</v>
      </c>
    </row>
    <row r="265" spans="1:15" x14ac:dyDescent="0.4">
      <c r="A265" t="s">
        <v>275</v>
      </c>
      <c r="B265" t="s">
        <v>1036</v>
      </c>
      <c r="C265" s="1">
        <v>42241</v>
      </c>
      <c r="D265">
        <v>2</v>
      </c>
      <c r="E265">
        <v>1</v>
      </c>
      <c r="F265">
        <v>1</v>
      </c>
      <c r="G265">
        <v>265</v>
      </c>
      <c r="H265">
        <v>234</v>
      </c>
      <c r="I265">
        <v>201</v>
      </c>
      <c r="J265">
        <v>87.991852848189225</v>
      </c>
      <c r="K265">
        <v>8.3496838892522351</v>
      </c>
      <c r="L265">
        <v>11.302795954788817</v>
      </c>
      <c r="M265">
        <f t="shared" si="13"/>
        <v>3</v>
      </c>
      <c r="N265">
        <f t="shared" si="14"/>
        <v>1</v>
      </c>
      <c r="O265">
        <f t="shared" si="15"/>
        <v>1</v>
      </c>
    </row>
    <row r="266" spans="1:15" x14ac:dyDescent="0.4">
      <c r="A266" t="s">
        <v>276</v>
      </c>
      <c r="B266" t="s">
        <v>1037</v>
      </c>
      <c r="C266" s="1">
        <v>42195</v>
      </c>
      <c r="D266">
        <v>2</v>
      </c>
      <c r="E266">
        <v>1</v>
      </c>
      <c r="F266">
        <v>1</v>
      </c>
      <c r="G266">
        <v>297</v>
      </c>
      <c r="H266">
        <v>234</v>
      </c>
      <c r="I266">
        <v>201</v>
      </c>
      <c r="J266">
        <v>87.951319324670266</v>
      </c>
      <c r="K266">
        <v>20.64530194026597</v>
      </c>
      <c r="L266">
        <v>24.538964901844139</v>
      </c>
      <c r="M266">
        <f t="shared" si="13"/>
        <v>3</v>
      </c>
      <c r="N266">
        <f t="shared" si="14"/>
        <v>1</v>
      </c>
      <c r="O266">
        <f t="shared" si="15"/>
        <v>1</v>
      </c>
    </row>
    <row r="267" spans="1:15" x14ac:dyDescent="0.4">
      <c r="A267" t="s">
        <v>277</v>
      </c>
      <c r="B267" t="s">
        <v>1038</v>
      </c>
      <c r="C267" s="1">
        <v>42180</v>
      </c>
      <c r="D267">
        <v>2</v>
      </c>
      <c r="E267">
        <v>1</v>
      </c>
      <c r="F267">
        <v>1</v>
      </c>
      <c r="G267">
        <v>308</v>
      </c>
      <c r="H267">
        <v>234</v>
      </c>
      <c r="I267">
        <v>201</v>
      </c>
      <c r="J267">
        <v>73.673508511801046</v>
      </c>
      <c r="K267">
        <v>98.517549596686308</v>
      </c>
      <c r="L267">
        <v>32.569898869720404</v>
      </c>
      <c r="M267">
        <f t="shared" si="13"/>
        <v>3</v>
      </c>
      <c r="N267">
        <f t="shared" si="14"/>
        <v>3</v>
      </c>
      <c r="O267">
        <f t="shared" si="15"/>
        <v>2</v>
      </c>
    </row>
    <row r="268" spans="1:15" x14ac:dyDescent="0.4">
      <c r="A268" t="s">
        <v>278</v>
      </c>
      <c r="B268" t="s">
        <v>1039</v>
      </c>
      <c r="C268" s="1">
        <v>42185</v>
      </c>
      <c r="D268">
        <v>2</v>
      </c>
      <c r="E268">
        <v>1</v>
      </c>
      <c r="F268">
        <v>1</v>
      </c>
      <c r="G268">
        <v>305</v>
      </c>
      <c r="H268">
        <v>234</v>
      </c>
      <c r="I268">
        <v>201</v>
      </c>
      <c r="J268">
        <v>74.064656351036518</v>
      </c>
      <c r="K268">
        <v>29.801613254850665</v>
      </c>
      <c r="L268">
        <v>46.46044021415824</v>
      </c>
      <c r="M268">
        <f t="shared" si="13"/>
        <v>3</v>
      </c>
      <c r="N268">
        <f t="shared" si="14"/>
        <v>1</v>
      </c>
      <c r="O268">
        <f t="shared" si="15"/>
        <v>2</v>
      </c>
    </row>
    <row r="269" spans="1:15" x14ac:dyDescent="0.4">
      <c r="A269" t="s">
        <v>279</v>
      </c>
      <c r="B269" t="s">
        <v>1040</v>
      </c>
      <c r="C269" s="1">
        <v>42194</v>
      </c>
      <c r="D269">
        <v>2</v>
      </c>
      <c r="E269">
        <v>1</v>
      </c>
      <c r="F269">
        <v>1</v>
      </c>
      <c r="G269">
        <v>298</v>
      </c>
      <c r="H269">
        <v>234</v>
      </c>
      <c r="I269">
        <v>201</v>
      </c>
      <c r="J269">
        <v>86.553250948761345</v>
      </c>
      <c r="K269">
        <v>4.0331371266623064</v>
      </c>
      <c r="L269">
        <v>46.757882212968461</v>
      </c>
      <c r="M269">
        <f t="shared" si="13"/>
        <v>3</v>
      </c>
      <c r="N269">
        <f t="shared" si="14"/>
        <v>1</v>
      </c>
      <c r="O269">
        <f t="shared" si="15"/>
        <v>2</v>
      </c>
    </row>
    <row r="270" spans="1:15" x14ac:dyDescent="0.4">
      <c r="A270" t="s">
        <v>280</v>
      </c>
      <c r="B270" t="s">
        <v>1041</v>
      </c>
      <c r="C270" s="1">
        <v>42212</v>
      </c>
      <c r="D270">
        <v>2</v>
      </c>
      <c r="E270">
        <v>1</v>
      </c>
      <c r="F270">
        <v>1</v>
      </c>
      <c r="G270">
        <v>286</v>
      </c>
      <c r="H270">
        <v>234</v>
      </c>
      <c r="I270">
        <v>201</v>
      </c>
      <c r="J270">
        <v>82.090226656171154</v>
      </c>
      <c r="K270">
        <v>30.10682363200349</v>
      </c>
      <c r="L270">
        <v>69.066032123735866</v>
      </c>
      <c r="M270">
        <f t="shared" si="13"/>
        <v>3</v>
      </c>
      <c r="N270">
        <f t="shared" si="14"/>
        <v>2</v>
      </c>
      <c r="O270">
        <f t="shared" si="15"/>
        <v>3</v>
      </c>
    </row>
    <row r="271" spans="1:15" x14ac:dyDescent="0.4">
      <c r="A271" t="s">
        <v>281</v>
      </c>
      <c r="B271" t="s">
        <v>1042</v>
      </c>
      <c r="C271" s="1">
        <v>42223</v>
      </c>
      <c r="D271">
        <v>2</v>
      </c>
      <c r="E271">
        <v>1</v>
      </c>
      <c r="F271">
        <v>1</v>
      </c>
      <c r="G271">
        <v>277</v>
      </c>
      <c r="H271">
        <v>234</v>
      </c>
      <c r="I271">
        <v>201</v>
      </c>
      <c r="J271">
        <v>82.887540759258115</v>
      </c>
      <c r="K271">
        <v>15.456725528667974</v>
      </c>
      <c r="L271">
        <v>41.046995835812019</v>
      </c>
      <c r="M271">
        <f t="shared" si="13"/>
        <v>3</v>
      </c>
      <c r="N271">
        <f t="shared" si="14"/>
        <v>1</v>
      </c>
      <c r="O271">
        <f t="shared" si="15"/>
        <v>2</v>
      </c>
    </row>
    <row r="272" spans="1:15" x14ac:dyDescent="0.4">
      <c r="A272" t="s">
        <v>282</v>
      </c>
      <c r="B272" t="s">
        <v>1043</v>
      </c>
      <c r="C272" s="1">
        <v>42220</v>
      </c>
      <c r="D272">
        <v>2</v>
      </c>
      <c r="E272">
        <v>1</v>
      </c>
      <c r="F272">
        <v>1</v>
      </c>
      <c r="G272">
        <v>280</v>
      </c>
      <c r="H272">
        <v>234</v>
      </c>
      <c r="I272">
        <v>201</v>
      </c>
      <c r="J272">
        <v>68.810002539692761</v>
      </c>
      <c r="K272">
        <v>0.13080444735120994</v>
      </c>
      <c r="L272">
        <v>2.6472337894110649</v>
      </c>
      <c r="M272">
        <f t="shared" si="13"/>
        <v>3</v>
      </c>
      <c r="N272">
        <f t="shared" si="14"/>
        <v>1</v>
      </c>
      <c r="O272">
        <f t="shared" si="15"/>
        <v>1</v>
      </c>
    </row>
    <row r="273" spans="1:15" x14ac:dyDescent="0.4">
      <c r="A273" t="s">
        <v>283</v>
      </c>
      <c r="B273" t="s">
        <v>1044</v>
      </c>
      <c r="C273" s="1">
        <v>42185</v>
      </c>
      <c r="D273">
        <v>2</v>
      </c>
      <c r="E273">
        <v>1</v>
      </c>
      <c r="F273">
        <v>1</v>
      </c>
      <c r="G273">
        <v>305</v>
      </c>
      <c r="H273">
        <v>234</v>
      </c>
      <c r="I273">
        <v>201</v>
      </c>
      <c r="J273">
        <v>73.327024156655796</v>
      </c>
      <c r="K273">
        <v>96.729888816219756</v>
      </c>
      <c r="L273">
        <v>18.41165972635336</v>
      </c>
      <c r="M273">
        <f t="shared" si="13"/>
        <v>3</v>
      </c>
      <c r="N273">
        <f t="shared" si="14"/>
        <v>3</v>
      </c>
      <c r="O273">
        <f t="shared" si="15"/>
        <v>1</v>
      </c>
    </row>
    <row r="274" spans="1:15" x14ac:dyDescent="0.4">
      <c r="A274" t="s">
        <v>284</v>
      </c>
      <c r="B274" t="s">
        <v>1045</v>
      </c>
      <c r="C274" s="1">
        <v>42185</v>
      </c>
      <c r="D274">
        <v>2</v>
      </c>
      <c r="E274">
        <v>1</v>
      </c>
      <c r="F274">
        <v>1</v>
      </c>
      <c r="G274">
        <v>305</v>
      </c>
      <c r="H274">
        <v>234</v>
      </c>
      <c r="I274">
        <v>201</v>
      </c>
      <c r="J274">
        <v>73.682838780794739</v>
      </c>
      <c r="K274">
        <v>96.795291039895361</v>
      </c>
      <c r="L274">
        <v>19.066032123735873</v>
      </c>
      <c r="M274">
        <f t="shared" si="13"/>
        <v>3</v>
      </c>
      <c r="N274">
        <f t="shared" si="14"/>
        <v>3</v>
      </c>
      <c r="O274">
        <f t="shared" si="15"/>
        <v>1</v>
      </c>
    </row>
    <row r="275" spans="1:15" x14ac:dyDescent="0.4">
      <c r="A275" t="s">
        <v>285</v>
      </c>
      <c r="B275" t="s">
        <v>1046</v>
      </c>
      <c r="C275" s="1">
        <v>42185</v>
      </c>
      <c r="D275">
        <v>2</v>
      </c>
      <c r="E275">
        <v>1</v>
      </c>
      <c r="F275">
        <v>1</v>
      </c>
      <c r="G275">
        <v>305</v>
      </c>
      <c r="H275">
        <v>234</v>
      </c>
      <c r="I275">
        <v>201</v>
      </c>
      <c r="J275">
        <v>47.123587510474451</v>
      </c>
      <c r="K275">
        <v>46.217571397427513</v>
      </c>
      <c r="L275">
        <v>4.9970255800118979</v>
      </c>
      <c r="M275">
        <f t="shared" si="13"/>
        <v>2</v>
      </c>
      <c r="N275">
        <f t="shared" si="14"/>
        <v>2</v>
      </c>
      <c r="O275">
        <f t="shared" si="15"/>
        <v>1</v>
      </c>
    </row>
    <row r="276" spans="1:15" x14ac:dyDescent="0.4">
      <c r="A276" t="s">
        <v>286</v>
      </c>
      <c r="B276" t="s">
        <v>1047</v>
      </c>
      <c r="C276" s="1">
        <v>42185</v>
      </c>
      <c r="D276">
        <v>2</v>
      </c>
      <c r="E276">
        <v>1</v>
      </c>
      <c r="F276">
        <v>1</v>
      </c>
      <c r="G276">
        <v>305</v>
      </c>
      <c r="H276">
        <v>234</v>
      </c>
      <c r="I276">
        <v>201</v>
      </c>
      <c r="J276">
        <v>47.245181514985269</v>
      </c>
      <c r="K276">
        <v>49.945498146936998</v>
      </c>
      <c r="L276">
        <v>5.0565139797739445</v>
      </c>
      <c r="M276">
        <f t="shared" si="13"/>
        <v>2</v>
      </c>
      <c r="N276">
        <f t="shared" si="14"/>
        <v>2</v>
      </c>
      <c r="O276">
        <f t="shared" si="15"/>
        <v>1</v>
      </c>
    </row>
    <row r="277" spans="1:15" x14ac:dyDescent="0.4">
      <c r="A277" t="s">
        <v>287</v>
      </c>
      <c r="B277" t="s">
        <v>1048</v>
      </c>
      <c r="C277" s="1">
        <v>42220</v>
      </c>
      <c r="D277">
        <v>2</v>
      </c>
      <c r="E277">
        <v>1</v>
      </c>
      <c r="F277">
        <v>1</v>
      </c>
      <c r="G277">
        <v>280</v>
      </c>
      <c r="H277">
        <v>234</v>
      </c>
      <c r="I277">
        <v>201</v>
      </c>
      <c r="J277">
        <v>62.485424059739088</v>
      </c>
      <c r="K277">
        <v>31.218661434488773</v>
      </c>
      <c r="L277">
        <v>42.177275431290902</v>
      </c>
      <c r="M277">
        <f t="shared" si="13"/>
        <v>3</v>
      </c>
      <c r="N277">
        <f t="shared" si="14"/>
        <v>2</v>
      </c>
      <c r="O277">
        <f t="shared" si="15"/>
        <v>2</v>
      </c>
    </row>
    <row r="278" spans="1:15" x14ac:dyDescent="0.4">
      <c r="A278" t="s">
        <v>288</v>
      </c>
      <c r="B278" t="s">
        <v>1049</v>
      </c>
      <c r="C278" s="1">
        <v>42216</v>
      </c>
      <c r="D278">
        <v>2</v>
      </c>
      <c r="E278">
        <v>1</v>
      </c>
      <c r="F278">
        <v>1</v>
      </c>
      <c r="G278">
        <v>282</v>
      </c>
      <c r="H278">
        <v>234</v>
      </c>
      <c r="I278">
        <v>201</v>
      </c>
      <c r="J278">
        <v>64.219889654512016</v>
      </c>
      <c r="K278">
        <v>7.0198386745149337</v>
      </c>
      <c r="L278">
        <v>7.7929803688280783</v>
      </c>
      <c r="M278">
        <f t="shared" si="13"/>
        <v>3</v>
      </c>
      <c r="N278">
        <f t="shared" si="14"/>
        <v>1</v>
      </c>
      <c r="O278">
        <f t="shared" si="15"/>
        <v>1</v>
      </c>
    </row>
    <row r="279" spans="1:15" x14ac:dyDescent="0.4">
      <c r="A279" t="s">
        <v>289</v>
      </c>
      <c r="B279" t="s">
        <v>1050</v>
      </c>
      <c r="C279" s="1">
        <v>42212</v>
      </c>
      <c r="D279">
        <v>2</v>
      </c>
      <c r="E279">
        <v>1</v>
      </c>
      <c r="F279">
        <v>1</v>
      </c>
      <c r="G279">
        <v>286</v>
      </c>
      <c r="H279">
        <v>234</v>
      </c>
      <c r="I279">
        <v>201</v>
      </c>
      <c r="J279">
        <v>78.064445611432689</v>
      </c>
      <c r="K279">
        <v>8.8947024198822753</v>
      </c>
      <c r="L279">
        <v>9.6073765615704936</v>
      </c>
      <c r="M279">
        <f t="shared" si="13"/>
        <v>3</v>
      </c>
      <c r="N279">
        <f t="shared" si="14"/>
        <v>1</v>
      </c>
      <c r="O279">
        <f t="shared" si="15"/>
        <v>1</v>
      </c>
    </row>
    <row r="280" spans="1:15" x14ac:dyDescent="0.4">
      <c r="A280" t="s">
        <v>290</v>
      </c>
      <c r="B280" t="s">
        <v>1051</v>
      </c>
      <c r="C280" s="1">
        <v>42223</v>
      </c>
      <c r="D280">
        <v>2</v>
      </c>
      <c r="E280">
        <v>1</v>
      </c>
      <c r="F280">
        <v>1</v>
      </c>
      <c r="G280">
        <v>277</v>
      </c>
      <c r="H280">
        <v>234</v>
      </c>
      <c r="I280">
        <v>201</v>
      </c>
      <c r="J280">
        <v>69.458842544825075</v>
      </c>
      <c r="K280">
        <v>5.9952038369304557</v>
      </c>
      <c r="L280">
        <v>23.319452706722188</v>
      </c>
      <c r="M280">
        <f t="shared" si="13"/>
        <v>3</v>
      </c>
      <c r="N280">
        <f t="shared" si="14"/>
        <v>1</v>
      </c>
      <c r="O280">
        <f t="shared" si="15"/>
        <v>1</v>
      </c>
    </row>
    <row r="281" spans="1:15" x14ac:dyDescent="0.4">
      <c r="A281" t="s">
        <v>291</v>
      </c>
      <c r="B281" t="s">
        <v>1052</v>
      </c>
      <c r="C281" s="1">
        <v>42229</v>
      </c>
      <c r="D281">
        <v>2</v>
      </c>
      <c r="E281">
        <v>1</v>
      </c>
      <c r="F281">
        <v>1</v>
      </c>
      <c r="G281">
        <v>273</v>
      </c>
      <c r="H281">
        <v>234</v>
      </c>
      <c r="I281">
        <v>201</v>
      </c>
      <c r="J281">
        <v>78.444933611522316</v>
      </c>
      <c r="K281">
        <v>1.9184652278177459</v>
      </c>
      <c r="L281">
        <v>31.350386674598454</v>
      </c>
      <c r="M281">
        <f t="shared" si="13"/>
        <v>3</v>
      </c>
      <c r="N281">
        <f t="shared" si="14"/>
        <v>1</v>
      </c>
      <c r="O281">
        <f t="shared" si="15"/>
        <v>2</v>
      </c>
    </row>
    <row r="282" spans="1:15" x14ac:dyDescent="0.4">
      <c r="A282" t="s">
        <v>292</v>
      </c>
      <c r="B282" t="s">
        <v>1053</v>
      </c>
      <c r="C282" s="1">
        <v>42248</v>
      </c>
      <c r="D282">
        <v>2</v>
      </c>
      <c r="E282">
        <v>1</v>
      </c>
      <c r="F282">
        <v>1</v>
      </c>
      <c r="G282">
        <v>260</v>
      </c>
      <c r="H282">
        <v>234</v>
      </c>
      <c r="I282">
        <v>201</v>
      </c>
      <c r="J282">
        <v>90.579786333519422</v>
      </c>
      <c r="K282">
        <v>3.9241334205362981</v>
      </c>
      <c r="L282">
        <v>4.4318857822724569</v>
      </c>
      <c r="M282">
        <f t="shared" si="13"/>
        <v>3</v>
      </c>
      <c r="N282">
        <f t="shared" si="14"/>
        <v>1</v>
      </c>
      <c r="O282">
        <f t="shared" si="15"/>
        <v>1</v>
      </c>
    </row>
    <row r="283" spans="1:15" x14ac:dyDescent="0.4">
      <c r="A283" t="s">
        <v>293</v>
      </c>
      <c r="B283" t="s">
        <v>1054</v>
      </c>
      <c r="C283" s="1">
        <v>42234</v>
      </c>
      <c r="D283">
        <v>2</v>
      </c>
      <c r="E283">
        <v>1</v>
      </c>
      <c r="F283">
        <v>1</v>
      </c>
      <c r="G283">
        <v>270</v>
      </c>
      <c r="H283">
        <v>234</v>
      </c>
      <c r="I283">
        <v>201</v>
      </c>
      <c r="J283">
        <v>74.802037615401417</v>
      </c>
      <c r="K283">
        <v>54.719860475256162</v>
      </c>
      <c r="L283">
        <v>33.729922665080309</v>
      </c>
      <c r="M283">
        <f t="shared" si="13"/>
        <v>3</v>
      </c>
      <c r="N283">
        <f t="shared" si="14"/>
        <v>3</v>
      </c>
      <c r="O283">
        <f t="shared" si="15"/>
        <v>2</v>
      </c>
    </row>
    <row r="284" spans="1:15" x14ac:dyDescent="0.4">
      <c r="A284" t="s">
        <v>294</v>
      </c>
      <c r="B284" t="s">
        <v>1055</v>
      </c>
      <c r="C284" s="1">
        <v>42191</v>
      </c>
      <c r="D284">
        <v>2</v>
      </c>
      <c r="E284">
        <v>1</v>
      </c>
      <c r="F284">
        <v>1</v>
      </c>
      <c r="G284">
        <v>301</v>
      </c>
      <c r="H284">
        <v>234</v>
      </c>
      <c r="I284">
        <v>201</v>
      </c>
      <c r="J284">
        <v>71.146449600848115</v>
      </c>
      <c r="K284">
        <v>11.379986919555265</v>
      </c>
      <c r="L284">
        <v>2.3795359904818558</v>
      </c>
      <c r="M284">
        <f t="shared" si="13"/>
        <v>3</v>
      </c>
      <c r="N284">
        <f t="shared" si="14"/>
        <v>1</v>
      </c>
      <c r="O284">
        <f t="shared" si="15"/>
        <v>1</v>
      </c>
    </row>
    <row r="285" spans="1:15" x14ac:dyDescent="0.4">
      <c r="A285" t="s">
        <v>295</v>
      </c>
      <c r="B285" t="s">
        <v>1056</v>
      </c>
      <c r="C285" s="1">
        <v>42240</v>
      </c>
      <c r="D285">
        <v>2</v>
      </c>
      <c r="E285">
        <v>1</v>
      </c>
      <c r="F285">
        <v>1</v>
      </c>
      <c r="G285">
        <v>266</v>
      </c>
      <c r="H285">
        <v>234</v>
      </c>
      <c r="I285">
        <v>201</v>
      </c>
      <c r="J285">
        <v>86.21597452424956</v>
      </c>
      <c r="K285">
        <v>40.004360148245041</v>
      </c>
      <c r="L285">
        <v>3.9559785841760857</v>
      </c>
      <c r="M285">
        <f t="shared" si="13"/>
        <v>3</v>
      </c>
      <c r="N285">
        <f t="shared" si="14"/>
        <v>2</v>
      </c>
      <c r="O285">
        <f t="shared" si="15"/>
        <v>1</v>
      </c>
    </row>
    <row r="286" spans="1:15" x14ac:dyDescent="0.4">
      <c r="A286" t="s">
        <v>296</v>
      </c>
      <c r="B286" t="s">
        <v>1057</v>
      </c>
      <c r="C286" s="1">
        <v>42222</v>
      </c>
      <c r="D286">
        <v>2</v>
      </c>
      <c r="E286">
        <v>1</v>
      </c>
      <c r="F286">
        <v>1</v>
      </c>
      <c r="G286">
        <v>278</v>
      </c>
      <c r="H286">
        <v>234</v>
      </c>
      <c r="I286">
        <v>201</v>
      </c>
      <c r="J286">
        <v>89.488517127293207</v>
      </c>
      <c r="K286">
        <v>5.4283845650752127</v>
      </c>
      <c r="L286">
        <v>35.722784057108861</v>
      </c>
      <c r="M286">
        <f t="shared" si="13"/>
        <v>3</v>
      </c>
      <c r="N286">
        <f t="shared" si="14"/>
        <v>1</v>
      </c>
      <c r="O286">
        <f t="shared" si="15"/>
        <v>2</v>
      </c>
    </row>
    <row r="287" spans="1:15" x14ac:dyDescent="0.4">
      <c r="A287" t="s">
        <v>297</v>
      </c>
      <c r="B287" t="s">
        <v>1058</v>
      </c>
      <c r="C287" s="1">
        <v>42248</v>
      </c>
      <c r="D287">
        <v>2</v>
      </c>
      <c r="E287">
        <v>1</v>
      </c>
      <c r="F287">
        <v>1</v>
      </c>
      <c r="G287">
        <v>260</v>
      </c>
      <c r="H287">
        <v>234</v>
      </c>
      <c r="I287">
        <v>201</v>
      </c>
      <c r="J287">
        <v>80.71055596249451</v>
      </c>
      <c r="K287">
        <v>6.9544364508393288</v>
      </c>
      <c r="L287">
        <v>30.517549077929804</v>
      </c>
      <c r="M287">
        <f t="shared" si="13"/>
        <v>3</v>
      </c>
      <c r="N287">
        <f t="shared" si="14"/>
        <v>1</v>
      </c>
      <c r="O287">
        <f t="shared" si="15"/>
        <v>2</v>
      </c>
    </row>
    <row r="288" spans="1:15" x14ac:dyDescent="0.4">
      <c r="A288" t="s">
        <v>298</v>
      </c>
      <c r="B288" t="s">
        <v>1059</v>
      </c>
      <c r="C288" s="1">
        <v>42242</v>
      </c>
      <c r="D288">
        <v>2</v>
      </c>
      <c r="E288">
        <v>1</v>
      </c>
      <c r="F288">
        <v>1</v>
      </c>
      <c r="G288">
        <v>264</v>
      </c>
      <c r="H288">
        <v>234</v>
      </c>
      <c r="I288">
        <v>201</v>
      </c>
      <c r="J288">
        <v>71.591404983605059</v>
      </c>
      <c r="K288">
        <v>91.999127970350997</v>
      </c>
      <c r="L288">
        <v>29.595478881618085</v>
      </c>
      <c r="M288">
        <f t="shared" si="13"/>
        <v>3</v>
      </c>
      <c r="N288">
        <f t="shared" si="14"/>
        <v>3</v>
      </c>
      <c r="O288">
        <f t="shared" si="15"/>
        <v>1</v>
      </c>
    </row>
    <row r="289" spans="1:15" x14ac:dyDescent="0.4">
      <c r="A289" t="s">
        <v>299</v>
      </c>
      <c r="B289" t="s">
        <v>1060</v>
      </c>
      <c r="C289" s="1">
        <v>42255</v>
      </c>
      <c r="D289">
        <v>2</v>
      </c>
      <c r="E289">
        <v>1</v>
      </c>
      <c r="F289">
        <v>1</v>
      </c>
      <c r="G289">
        <v>257</v>
      </c>
      <c r="H289">
        <v>234</v>
      </c>
      <c r="I289">
        <v>201</v>
      </c>
      <c r="J289">
        <v>98.418776964203815</v>
      </c>
      <c r="K289">
        <v>24.111619795073032</v>
      </c>
      <c r="L289">
        <v>16.835217132659132</v>
      </c>
      <c r="M289">
        <f t="shared" si="13"/>
        <v>3</v>
      </c>
      <c r="N289">
        <f t="shared" si="14"/>
        <v>1</v>
      </c>
      <c r="O289">
        <f t="shared" si="15"/>
        <v>1</v>
      </c>
    </row>
    <row r="290" spans="1:15" x14ac:dyDescent="0.4">
      <c r="A290" t="s">
        <v>300</v>
      </c>
      <c r="B290" t="s">
        <v>1061</v>
      </c>
      <c r="C290" s="1">
        <v>42255</v>
      </c>
      <c r="D290">
        <v>2</v>
      </c>
      <c r="E290">
        <v>1</v>
      </c>
      <c r="F290">
        <v>1</v>
      </c>
      <c r="G290">
        <v>257</v>
      </c>
      <c r="H290">
        <v>234</v>
      </c>
      <c r="I290">
        <v>201</v>
      </c>
      <c r="J290">
        <v>78.284043134188721</v>
      </c>
      <c r="K290">
        <v>1.3952474384129061</v>
      </c>
      <c r="L290">
        <v>17.162403331350387</v>
      </c>
      <c r="M290">
        <f t="shared" si="13"/>
        <v>3</v>
      </c>
      <c r="N290">
        <f t="shared" si="14"/>
        <v>1</v>
      </c>
      <c r="O290">
        <f t="shared" si="15"/>
        <v>1</v>
      </c>
    </row>
    <row r="291" spans="1:15" x14ac:dyDescent="0.4">
      <c r="A291" t="s">
        <v>301</v>
      </c>
      <c r="B291" t="s">
        <v>1062</v>
      </c>
      <c r="C291" s="1">
        <v>42270</v>
      </c>
      <c r="D291">
        <v>2</v>
      </c>
      <c r="E291">
        <v>1</v>
      </c>
      <c r="F291">
        <v>1</v>
      </c>
      <c r="G291">
        <v>246</v>
      </c>
      <c r="H291">
        <v>234</v>
      </c>
      <c r="I291">
        <v>201</v>
      </c>
      <c r="J291">
        <v>96.08326590334859</v>
      </c>
      <c r="K291">
        <v>19.424460431654676</v>
      </c>
      <c r="L291">
        <v>37.269482450922069</v>
      </c>
      <c r="M291">
        <f t="shared" si="13"/>
        <v>3</v>
      </c>
      <c r="N291">
        <f t="shared" si="14"/>
        <v>1</v>
      </c>
      <c r="O291">
        <f t="shared" si="15"/>
        <v>2</v>
      </c>
    </row>
    <row r="292" spans="1:15" x14ac:dyDescent="0.4">
      <c r="A292" t="s">
        <v>302</v>
      </c>
      <c r="B292" t="s">
        <v>1063</v>
      </c>
      <c r="C292" s="1">
        <v>42248</v>
      </c>
      <c r="D292">
        <v>2</v>
      </c>
      <c r="E292">
        <v>1</v>
      </c>
      <c r="F292">
        <v>1</v>
      </c>
      <c r="G292">
        <v>260</v>
      </c>
      <c r="H292">
        <v>234</v>
      </c>
      <c r="I292">
        <v>201</v>
      </c>
      <c r="J292">
        <v>90.410089256538186</v>
      </c>
      <c r="K292">
        <v>27.163723566601263</v>
      </c>
      <c r="L292">
        <v>11.332540154669839</v>
      </c>
      <c r="M292">
        <f t="shared" si="13"/>
        <v>3</v>
      </c>
      <c r="N292">
        <f t="shared" si="14"/>
        <v>1</v>
      </c>
      <c r="O292">
        <f t="shared" si="15"/>
        <v>1</v>
      </c>
    </row>
    <row r="293" spans="1:15" x14ac:dyDescent="0.4">
      <c r="A293" t="s">
        <v>303</v>
      </c>
      <c r="B293" t="s">
        <v>1064</v>
      </c>
      <c r="C293" s="1">
        <v>42298</v>
      </c>
      <c r="D293">
        <v>2</v>
      </c>
      <c r="E293">
        <v>1</v>
      </c>
      <c r="F293">
        <v>1</v>
      </c>
      <c r="G293">
        <v>231</v>
      </c>
      <c r="H293">
        <v>234</v>
      </c>
      <c r="I293">
        <v>201</v>
      </c>
      <c r="J293">
        <v>30.292058375665839</v>
      </c>
      <c r="K293">
        <v>50.228907782864617</v>
      </c>
      <c r="L293">
        <v>27.037477691850089</v>
      </c>
      <c r="M293">
        <f t="shared" si="13"/>
        <v>2</v>
      </c>
      <c r="N293">
        <f t="shared" si="14"/>
        <v>3</v>
      </c>
      <c r="O293">
        <f t="shared" si="15"/>
        <v>1</v>
      </c>
    </row>
    <row r="294" spans="1:15" x14ac:dyDescent="0.4">
      <c r="A294" t="s">
        <v>304</v>
      </c>
      <c r="B294" t="s">
        <v>1065</v>
      </c>
      <c r="C294" s="1">
        <v>42277</v>
      </c>
      <c r="D294">
        <v>2</v>
      </c>
      <c r="E294">
        <v>1</v>
      </c>
      <c r="F294">
        <v>1</v>
      </c>
      <c r="G294">
        <v>241</v>
      </c>
      <c r="H294">
        <v>234</v>
      </c>
      <c r="I294">
        <v>201</v>
      </c>
      <c r="J294">
        <v>76.420995016470116</v>
      </c>
      <c r="K294">
        <v>12.731632875517768</v>
      </c>
      <c r="L294">
        <v>1.308744794765021</v>
      </c>
      <c r="M294">
        <f t="shared" si="13"/>
        <v>3</v>
      </c>
      <c r="N294">
        <f t="shared" si="14"/>
        <v>1</v>
      </c>
      <c r="O294">
        <f t="shared" si="15"/>
        <v>1</v>
      </c>
    </row>
    <row r="295" spans="1:15" x14ac:dyDescent="0.4">
      <c r="A295" t="s">
        <v>305</v>
      </c>
      <c r="B295" t="s">
        <v>1066</v>
      </c>
      <c r="C295" s="1">
        <v>42277</v>
      </c>
      <c r="D295">
        <v>2</v>
      </c>
      <c r="E295">
        <v>1</v>
      </c>
      <c r="F295">
        <v>1</v>
      </c>
      <c r="G295">
        <v>241</v>
      </c>
      <c r="H295">
        <v>234</v>
      </c>
      <c r="I295">
        <v>201</v>
      </c>
      <c r="J295">
        <v>73.648276503848791</v>
      </c>
      <c r="K295">
        <v>34.881185960322654</v>
      </c>
      <c r="L295">
        <v>7.1980963712076145</v>
      </c>
      <c r="M295">
        <f t="shared" si="13"/>
        <v>3</v>
      </c>
      <c r="N295">
        <f t="shared" si="14"/>
        <v>2</v>
      </c>
      <c r="O295">
        <f t="shared" si="15"/>
        <v>1</v>
      </c>
    </row>
    <row r="296" spans="1:15" x14ac:dyDescent="0.4">
      <c r="A296" t="s">
        <v>306</v>
      </c>
      <c r="B296" t="s">
        <v>1067</v>
      </c>
      <c r="C296" s="1">
        <v>42285</v>
      </c>
      <c r="D296">
        <v>2</v>
      </c>
      <c r="E296">
        <v>1</v>
      </c>
      <c r="F296">
        <v>1</v>
      </c>
      <c r="G296">
        <v>240</v>
      </c>
      <c r="H296">
        <v>234</v>
      </c>
      <c r="I296">
        <v>201</v>
      </c>
      <c r="J296">
        <v>73.66614196176107</v>
      </c>
      <c r="K296">
        <v>7.390451275343362</v>
      </c>
      <c r="L296">
        <v>15.110053539559786</v>
      </c>
      <c r="M296">
        <f t="shared" si="13"/>
        <v>3</v>
      </c>
      <c r="N296">
        <f t="shared" si="14"/>
        <v>1</v>
      </c>
      <c r="O296">
        <f t="shared" si="15"/>
        <v>1</v>
      </c>
    </row>
    <row r="297" spans="1:15" x14ac:dyDescent="0.4">
      <c r="A297" t="s">
        <v>307</v>
      </c>
      <c r="B297" t="s">
        <v>1068</v>
      </c>
      <c r="C297" s="1">
        <v>42285</v>
      </c>
      <c r="D297">
        <v>2</v>
      </c>
      <c r="E297">
        <v>1</v>
      </c>
      <c r="F297">
        <v>1</v>
      </c>
      <c r="G297">
        <v>240</v>
      </c>
      <c r="H297">
        <v>234</v>
      </c>
      <c r="I297">
        <v>201</v>
      </c>
      <c r="J297">
        <v>66.706693516830441</v>
      </c>
      <c r="K297">
        <v>10.551558752997602</v>
      </c>
      <c r="L297">
        <v>3.1231409875074361</v>
      </c>
      <c r="M297">
        <f t="shared" si="13"/>
        <v>3</v>
      </c>
      <c r="N297">
        <f t="shared" si="14"/>
        <v>1</v>
      </c>
      <c r="O297">
        <f t="shared" si="15"/>
        <v>1</v>
      </c>
    </row>
    <row r="298" spans="1:15" x14ac:dyDescent="0.4">
      <c r="A298" t="s">
        <v>308</v>
      </c>
      <c r="B298" t="s">
        <v>1069</v>
      </c>
      <c r="C298" s="1">
        <v>42285</v>
      </c>
      <c r="D298">
        <v>2</v>
      </c>
      <c r="E298">
        <v>1</v>
      </c>
      <c r="F298">
        <v>1</v>
      </c>
      <c r="G298">
        <v>240</v>
      </c>
      <c r="H298">
        <v>234</v>
      </c>
      <c r="I298">
        <v>201</v>
      </c>
      <c r="J298">
        <v>79.622075636073632</v>
      </c>
      <c r="K298">
        <v>16.437758883802051</v>
      </c>
      <c r="L298">
        <v>6.0380725758477096</v>
      </c>
      <c r="M298">
        <f t="shared" si="13"/>
        <v>3</v>
      </c>
      <c r="N298">
        <f t="shared" si="14"/>
        <v>1</v>
      </c>
      <c r="O298">
        <f t="shared" si="15"/>
        <v>1</v>
      </c>
    </row>
    <row r="299" spans="1:15" x14ac:dyDescent="0.4">
      <c r="A299" t="s">
        <v>309</v>
      </c>
      <c r="B299" t="s">
        <v>1070</v>
      </c>
      <c r="C299" s="1">
        <v>42285</v>
      </c>
      <c r="D299">
        <v>2</v>
      </c>
      <c r="E299">
        <v>1</v>
      </c>
      <c r="F299">
        <v>1</v>
      </c>
      <c r="G299">
        <v>240</v>
      </c>
      <c r="H299">
        <v>234</v>
      </c>
      <c r="I299">
        <v>201</v>
      </c>
      <c r="J299">
        <v>70.225448180073911</v>
      </c>
      <c r="K299">
        <v>12.23021582733813</v>
      </c>
      <c r="L299">
        <v>19.660916121356337</v>
      </c>
      <c r="M299">
        <f t="shared" si="13"/>
        <v>3</v>
      </c>
      <c r="N299">
        <f t="shared" si="14"/>
        <v>1</v>
      </c>
      <c r="O299">
        <f t="shared" si="15"/>
        <v>1</v>
      </c>
    </row>
    <row r="300" spans="1:15" x14ac:dyDescent="0.4">
      <c r="A300" t="s">
        <v>310</v>
      </c>
      <c r="B300" t="s">
        <v>1071</v>
      </c>
      <c r="C300" s="1">
        <v>42285</v>
      </c>
      <c r="D300">
        <v>2</v>
      </c>
      <c r="E300">
        <v>1</v>
      </c>
      <c r="F300">
        <v>1</v>
      </c>
      <c r="G300">
        <v>240</v>
      </c>
      <c r="H300">
        <v>234</v>
      </c>
      <c r="I300">
        <v>201</v>
      </c>
      <c r="J300">
        <v>77.036171748355684</v>
      </c>
      <c r="K300">
        <v>2.3980815347721824</v>
      </c>
      <c r="L300">
        <v>20.345032718619869</v>
      </c>
      <c r="M300">
        <f t="shared" si="13"/>
        <v>3</v>
      </c>
      <c r="N300">
        <f t="shared" si="14"/>
        <v>1</v>
      </c>
      <c r="O300">
        <f t="shared" si="15"/>
        <v>1</v>
      </c>
    </row>
    <row r="301" spans="1:15" x14ac:dyDescent="0.4">
      <c r="A301" t="s">
        <v>311</v>
      </c>
      <c r="B301" t="s">
        <v>1072</v>
      </c>
      <c r="C301" s="1">
        <v>42285</v>
      </c>
      <c r="D301">
        <v>2</v>
      </c>
      <c r="E301">
        <v>1</v>
      </c>
      <c r="F301">
        <v>1</v>
      </c>
      <c r="G301">
        <v>240</v>
      </c>
      <c r="H301">
        <v>234</v>
      </c>
      <c r="I301">
        <v>201</v>
      </c>
      <c r="J301">
        <v>74.243959119372832</v>
      </c>
      <c r="K301">
        <v>24.002616088947025</v>
      </c>
      <c r="L301">
        <v>25.371802498512789</v>
      </c>
      <c r="M301">
        <f t="shared" si="13"/>
        <v>3</v>
      </c>
      <c r="N301">
        <f t="shared" si="14"/>
        <v>1</v>
      </c>
      <c r="O301">
        <f t="shared" si="15"/>
        <v>1</v>
      </c>
    </row>
    <row r="302" spans="1:15" x14ac:dyDescent="0.4">
      <c r="A302" t="s">
        <v>312</v>
      </c>
      <c r="B302" t="s">
        <v>1073</v>
      </c>
      <c r="C302" s="1">
        <v>42269</v>
      </c>
      <c r="D302">
        <v>2</v>
      </c>
      <c r="E302">
        <v>1</v>
      </c>
      <c r="F302">
        <v>1</v>
      </c>
      <c r="G302">
        <v>247</v>
      </c>
      <c r="H302">
        <v>234</v>
      </c>
      <c r="I302">
        <v>201</v>
      </c>
      <c r="J302">
        <v>73.184080030048506</v>
      </c>
      <c r="K302">
        <v>4.2729452801395249</v>
      </c>
      <c r="L302">
        <v>99.018441403926232</v>
      </c>
      <c r="M302">
        <f t="shared" si="13"/>
        <v>3</v>
      </c>
      <c r="N302">
        <f t="shared" si="14"/>
        <v>1</v>
      </c>
      <c r="O302">
        <f t="shared" si="15"/>
        <v>3</v>
      </c>
    </row>
    <row r="303" spans="1:15" x14ac:dyDescent="0.4">
      <c r="A303" t="s">
        <v>313</v>
      </c>
      <c r="B303" t="s">
        <v>1074</v>
      </c>
      <c r="C303" s="1">
        <v>38533</v>
      </c>
      <c r="D303">
        <v>6</v>
      </c>
      <c r="E303">
        <v>3</v>
      </c>
      <c r="F303">
        <v>6</v>
      </c>
      <c r="G303">
        <v>988</v>
      </c>
      <c r="H303">
        <v>689</v>
      </c>
      <c r="I303">
        <v>1358</v>
      </c>
      <c r="J303">
        <v>65.032509522157952</v>
      </c>
      <c r="K303">
        <v>62.508837402891665</v>
      </c>
      <c r="L303">
        <v>18.536694395827737</v>
      </c>
      <c r="M303">
        <f t="shared" si="13"/>
        <v>3</v>
      </c>
      <c r="N303">
        <f t="shared" si="14"/>
        <v>3</v>
      </c>
      <c r="O303">
        <f t="shared" si="15"/>
        <v>1</v>
      </c>
    </row>
    <row r="304" spans="1:15" x14ac:dyDescent="0.4">
      <c r="A304" t="s">
        <v>314</v>
      </c>
      <c r="B304" t="s">
        <v>1075</v>
      </c>
      <c r="C304" s="1">
        <v>42327</v>
      </c>
      <c r="D304">
        <v>2</v>
      </c>
      <c r="E304">
        <v>1</v>
      </c>
      <c r="F304">
        <v>1</v>
      </c>
      <c r="G304">
        <v>210</v>
      </c>
      <c r="H304">
        <v>234</v>
      </c>
      <c r="I304">
        <v>201</v>
      </c>
      <c r="J304">
        <v>73.185110217442784</v>
      </c>
      <c r="K304">
        <v>11.859603226509702</v>
      </c>
      <c r="L304">
        <v>72.54610350981558</v>
      </c>
      <c r="M304">
        <f t="shared" si="13"/>
        <v>3</v>
      </c>
      <c r="N304">
        <f t="shared" si="14"/>
        <v>1</v>
      </c>
      <c r="O304">
        <f t="shared" si="15"/>
        <v>3</v>
      </c>
    </row>
    <row r="305" spans="1:15" x14ac:dyDescent="0.4">
      <c r="A305" t="s">
        <v>315</v>
      </c>
      <c r="B305" t="s">
        <v>1076</v>
      </c>
      <c r="C305" s="1">
        <v>43154</v>
      </c>
      <c r="D305">
        <v>1</v>
      </c>
      <c r="E305">
        <v>0</v>
      </c>
      <c r="F305">
        <v>0</v>
      </c>
      <c r="G305">
        <v>93</v>
      </c>
      <c r="H305">
        <v>0</v>
      </c>
      <c r="I305">
        <v>0</v>
      </c>
      <c r="J305">
        <v>99.599074787972242</v>
      </c>
      <c r="K305">
        <v>0</v>
      </c>
      <c r="L305">
        <v>0</v>
      </c>
      <c r="M305">
        <f t="shared" si="13"/>
        <v>3</v>
      </c>
      <c r="N305">
        <f t="shared" si="14"/>
        <v>0</v>
      </c>
      <c r="O305">
        <f t="shared" si="15"/>
        <v>0</v>
      </c>
    </row>
    <row r="306" spans="1:15" x14ac:dyDescent="0.4">
      <c r="A306" t="s">
        <v>316</v>
      </c>
      <c r="B306" t="s">
        <v>1077</v>
      </c>
      <c r="C306" s="1">
        <v>37384</v>
      </c>
      <c r="D306">
        <v>6</v>
      </c>
      <c r="E306">
        <v>3</v>
      </c>
      <c r="F306">
        <v>6</v>
      </c>
      <c r="G306">
        <v>988</v>
      </c>
      <c r="H306">
        <v>689</v>
      </c>
      <c r="I306">
        <v>1358</v>
      </c>
      <c r="J306">
        <v>67.210090202667843</v>
      </c>
      <c r="K306">
        <v>23.189467599447692</v>
      </c>
      <c r="L306">
        <v>17.115997872665993</v>
      </c>
      <c r="M306">
        <f t="shared" si="13"/>
        <v>3</v>
      </c>
      <c r="N306">
        <f t="shared" si="14"/>
        <v>1</v>
      </c>
      <c r="O306">
        <f t="shared" si="15"/>
        <v>1</v>
      </c>
    </row>
    <row r="307" spans="1:15" x14ac:dyDescent="0.4">
      <c r="A307" t="s">
        <v>317</v>
      </c>
      <c r="B307" t="s">
        <v>1078</v>
      </c>
      <c r="C307" s="1">
        <v>38989</v>
      </c>
      <c r="D307">
        <v>6</v>
      </c>
      <c r="E307">
        <v>3</v>
      </c>
      <c r="F307">
        <v>6</v>
      </c>
      <c r="G307">
        <v>988</v>
      </c>
      <c r="H307">
        <v>689</v>
      </c>
      <c r="I307">
        <v>1186</v>
      </c>
      <c r="J307">
        <v>76.061945564328653</v>
      </c>
      <c r="K307">
        <v>54.922499492224922</v>
      </c>
      <c r="L307">
        <v>26.290162394116876</v>
      </c>
      <c r="M307">
        <f t="shared" si="13"/>
        <v>3</v>
      </c>
      <c r="N307">
        <f t="shared" si="14"/>
        <v>3</v>
      </c>
      <c r="O307">
        <f t="shared" si="15"/>
        <v>1</v>
      </c>
    </row>
    <row r="308" spans="1:15" x14ac:dyDescent="0.4">
      <c r="A308" t="s">
        <v>318</v>
      </c>
      <c r="B308" t="s">
        <v>1079</v>
      </c>
      <c r="C308" s="1">
        <v>39220</v>
      </c>
      <c r="D308">
        <v>6</v>
      </c>
      <c r="E308">
        <v>3</v>
      </c>
      <c r="F308">
        <v>6</v>
      </c>
      <c r="G308">
        <v>988</v>
      </c>
      <c r="H308">
        <v>689</v>
      </c>
      <c r="I308">
        <v>1039</v>
      </c>
      <c r="J308">
        <v>73.607617582306005</v>
      </c>
      <c r="K308">
        <v>24.856656870708914</v>
      </c>
      <c r="L308">
        <v>19.13794814439072</v>
      </c>
      <c r="M308">
        <f t="shared" si="13"/>
        <v>3</v>
      </c>
      <c r="N308">
        <f t="shared" si="14"/>
        <v>1</v>
      </c>
      <c r="O308">
        <f t="shared" si="15"/>
        <v>1</v>
      </c>
    </row>
    <row r="309" spans="1:15" x14ac:dyDescent="0.4">
      <c r="A309" t="s">
        <v>319</v>
      </c>
      <c r="B309" t="s">
        <v>1080</v>
      </c>
      <c r="C309" s="1">
        <v>39960</v>
      </c>
      <c r="D309">
        <v>5</v>
      </c>
      <c r="E309">
        <v>3</v>
      </c>
      <c r="F309">
        <v>5</v>
      </c>
      <c r="G309">
        <v>792</v>
      </c>
      <c r="H309">
        <v>689</v>
      </c>
      <c r="I309">
        <v>738</v>
      </c>
      <c r="J309">
        <v>63.336758464370234</v>
      </c>
      <c r="K309">
        <v>29.887728351174005</v>
      </c>
      <c r="L309">
        <v>27.606911468134506</v>
      </c>
      <c r="M309">
        <f t="shared" si="13"/>
        <v>3</v>
      </c>
      <c r="N309">
        <f t="shared" si="14"/>
        <v>1</v>
      </c>
      <c r="O309">
        <f t="shared" si="15"/>
        <v>1</v>
      </c>
    </row>
    <row r="310" spans="1:15" x14ac:dyDescent="0.4">
      <c r="A310" t="s">
        <v>320</v>
      </c>
      <c r="B310" t="s">
        <v>1081</v>
      </c>
      <c r="C310" s="1">
        <v>40772</v>
      </c>
      <c r="D310">
        <v>4</v>
      </c>
      <c r="E310">
        <v>2</v>
      </c>
      <c r="F310">
        <v>3</v>
      </c>
      <c r="G310">
        <v>555</v>
      </c>
      <c r="H310">
        <v>585</v>
      </c>
      <c r="I310">
        <v>536</v>
      </c>
      <c r="J310">
        <v>84.038006959340791</v>
      </c>
      <c r="K310">
        <v>3.9516327099425177</v>
      </c>
      <c r="L310">
        <v>12.513525532084749</v>
      </c>
      <c r="M310">
        <f t="shared" si="13"/>
        <v>3</v>
      </c>
      <c r="N310">
        <f t="shared" si="14"/>
        <v>1</v>
      </c>
      <c r="O310">
        <f t="shared" si="15"/>
        <v>1</v>
      </c>
    </row>
    <row r="311" spans="1:15" x14ac:dyDescent="0.4">
      <c r="A311" t="s">
        <v>321</v>
      </c>
      <c r="B311" t="s">
        <v>1082</v>
      </c>
      <c r="C311" s="1">
        <v>40988</v>
      </c>
      <c r="D311">
        <v>3</v>
      </c>
      <c r="E311">
        <v>2</v>
      </c>
      <c r="F311">
        <v>3</v>
      </c>
      <c r="G311">
        <v>462</v>
      </c>
      <c r="H311">
        <v>537</v>
      </c>
      <c r="I311">
        <v>536</v>
      </c>
      <c r="J311">
        <v>80.361704892552623</v>
      </c>
      <c r="K311">
        <v>12.119480937052577</v>
      </c>
      <c r="L311">
        <v>6.6975414085573206</v>
      </c>
      <c r="M311">
        <f t="shared" si="13"/>
        <v>3</v>
      </c>
      <c r="N311">
        <f t="shared" si="14"/>
        <v>1</v>
      </c>
      <c r="O311">
        <f t="shared" si="15"/>
        <v>1</v>
      </c>
    </row>
    <row r="312" spans="1:15" x14ac:dyDescent="0.4">
      <c r="A312" t="s">
        <v>322</v>
      </c>
      <c r="B312" t="s">
        <v>1083</v>
      </c>
      <c r="C312" s="1">
        <v>38966</v>
      </c>
      <c r="D312">
        <v>6</v>
      </c>
      <c r="E312">
        <v>3</v>
      </c>
      <c r="F312">
        <v>6</v>
      </c>
      <c r="G312">
        <v>988</v>
      </c>
      <c r="H312">
        <v>689</v>
      </c>
      <c r="I312">
        <v>1203</v>
      </c>
      <c r="J312">
        <v>69.355893972418045</v>
      </c>
      <c r="K312">
        <v>43.444707625642891</v>
      </c>
      <c r="L312">
        <v>27.688809631932511</v>
      </c>
      <c r="M312">
        <f t="shared" si="13"/>
        <v>3</v>
      </c>
      <c r="N312">
        <f t="shared" si="14"/>
        <v>2</v>
      </c>
      <c r="O312">
        <f t="shared" si="15"/>
        <v>1</v>
      </c>
    </row>
    <row r="313" spans="1:15" x14ac:dyDescent="0.4">
      <c r="A313" t="s">
        <v>323</v>
      </c>
      <c r="B313" t="s">
        <v>1084</v>
      </c>
      <c r="C313" s="1">
        <v>39182</v>
      </c>
      <c r="D313">
        <v>6</v>
      </c>
      <c r="E313">
        <v>3</v>
      </c>
      <c r="F313">
        <v>6</v>
      </c>
      <c r="G313">
        <v>988</v>
      </c>
      <c r="H313">
        <v>689</v>
      </c>
      <c r="I313">
        <v>1062</v>
      </c>
      <c r="J313">
        <v>80.895926200126198</v>
      </c>
      <c r="K313">
        <v>89.891433894204766</v>
      </c>
      <c r="L313">
        <v>18.713696763071898</v>
      </c>
      <c r="M313">
        <f t="shared" si="13"/>
        <v>3</v>
      </c>
      <c r="N313">
        <f t="shared" si="14"/>
        <v>3</v>
      </c>
      <c r="O313">
        <f t="shared" si="15"/>
        <v>1</v>
      </c>
    </row>
    <row r="314" spans="1:15" x14ac:dyDescent="0.4">
      <c r="A314" t="s">
        <v>324</v>
      </c>
      <c r="B314" t="s">
        <v>1085</v>
      </c>
      <c r="C314" s="1">
        <v>39296</v>
      </c>
      <c r="D314">
        <v>6</v>
      </c>
      <c r="E314">
        <v>3</v>
      </c>
      <c r="F314">
        <v>6</v>
      </c>
      <c r="G314">
        <v>988</v>
      </c>
      <c r="H314">
        <v>689</v>
      </c>
      <c r="I314">
        <v>985</v>
      </c>
      <c r="J314">
        <v>71.796893846555491</v>
      </c>
      <c r="K314">
        <v>60.88964062070805</v>
      </c>
      <c r="L314">
        <v>32.535921524115182</v>
      </c>
      <c r="M314">
        <f t="shared" si="13"/>
        <v>3</v>
      </c>
      <c r="N314">
        <f t="shared" si="14"/>
        <v>3</v>
      </c>
      <c r="O314">
        <f t="shared" si="15"/>
        <v>2</v>
      </c>
    </row>
    <row r="315" spans="1:15" x14ac:dyDescent="0.4">
      <c r="A315" t="s">
        <v>325</v>
      </c>
      <c r="B315" t="s">
        <v>1086</v>
      </c>
      <c r="C315" s="1">
        <v>39743</v>
      </c>
      <c r="D315">
        <v>6</v>
      </c>
      <c r="E315">
        <v>3</v>
      </c>
      <c r="F315">
        <v>5</v>
      </c>
      <c r="G315">
        <v>801</v>
      </c>
      <c r="H315">
        <v>689</v>
      </c>
      <c r="I315">
        <v>875</v>
      </c>
      <c r="J315">
        <v>65.882221403112482</v>
      </c>
      <c r="K315">
        <v>55.515452628012255</v>
      </c>
      <c r="L315">
        <v>32.915381085643197</v>
      </c>
      <c r="M315">
        <f t="shared" si="13"/>
        <v>3</v>
      </c>
      <c r="N315">
        <f t="shared" si="14"/>
        <v>3</v>
      </c>
      <c r="O315">
        <f t="shared" si="15"/>
        <v>2</v>
      </c>
    </row>
    <row r="316" spans="1:15" x14ac:dyDescent="0.4">
      <c r="A316" t="s">
        <v>326</v>
      </c>
      <c r="B316" t="s">
        <v>1087</v>
      </c>
      <c r="C316" s="1">
        <v>40309</v>
      </c>
      <c r="D316">
        <v>5</v>
      </c>
      <c r="E316">
        <v>3</v>
      </c>
      <c r="F316">
        <v>4</v>
      </c>
      <c r="G316">
        <v>679</v>
      </c>
      <c r="H316">
        <v>689</v>
      </c>
      <c r="I316">
        <v>618</v>
      </c>
      <c r="J316">
        <v>62.492052822380174</v>
      </c>
      <c r="K316">
        <v>57.563599710270942</v>
      </c>
      <c r="L316">
        <v>23.554891098150748</v>
      </c>
      <c r="M316">
        <f t="shared" si="13"/>
        <v>3</v>
      </c>
      <c r="N316">
        <f t="shared" si="14"/>
        <v>3</v>
      </c>
      <c r="O316">
        <f t="shared" si="15"/>
        <v>1</v>
      </c>
    </row>
    <row r="317" spans="1:15" x14ac:dyDescent="0.4">
      <c r="A317" t="s">
        <v>327</v>
      </c>
      <c r="B317" t="s">
        <v>1088</v>
      </c>
      <c r="C317" s="1">
        <v>40655</v>
      </c>
      <c r="D317">
        <v>4</v>
      </c>
      <c r="E317">
        <v>2</v>
      </c>
      <c r="F317">
        <v>3</v>
      </c>
      <c r="G317">
        <v>636</v>
      </c>
      <c r="H317">
        <v>585</v>
      </c>
      <c r="I317">
        <v>536</v>
      </c>
      <c r="J317">
        <v>77.11814617879881</v>
      </c>
      <c r="K317">
        <v>16.667204786228556</v>
      </c>
      <c r="L317">
        <v>13.048839412848766</v>
      </c>
      <c r="M317">
        <f t="shared" si="13"/>
        <v>3</v>
      </c>
      <c r="N317">
        <f t="shared" si="14"/>
        <v>1</v>
      </c>
      <c r="O317">
        <f t="shared" si="15"/>
        <v>1</v>
      </c>
    </row>
    <row r="318" spans="1:15" x14ac:dyDescent="0.4">
      <c r="A318" t="s">
        <v>328</v>
      </c>
      <c r="B318" t="s">
        <v>1089</v>
      </c>
      <c r="C318" s="1">
        <v>40897</v>
      </c>
      <c r="D318">
        <v>4</v>
      </c>
      <c r="E318">
        <v>2</v>
      </c>
      <c r="F318">
        <v>3</v>
      </c>
      <c r="G318">
        <v>472</v>
      </c>
      <c r="H318">
        <v>585</v>
      </c>
      <c r="I318">
        <v>536</v>
      </c>
      <c r="J318">
        <v>48.363459081717075</v>
      </c>
      <c r="K318">
        <v>13.843167123378397</v>
      </c>
      <c r="L318">
        <v>12.076982916173902</v>
      </c>
      <c r="M318">
        <f t="shared" si="13"/>
        <v>2</v>
      </c>
      <c r="N318">
        <f t="shared" si="14"/>
        <v>1</v>
      </c>
      <c r="O318">
        <f t="shared" si="15"/>
        <v>1</v>
      </c>
    </row>
    <row r="319" spans="1:15" x14ac:dyDescent="0.4">
      <c r="A319" t="s">
        <v>329</v>
      </c>
      <c r="B319" t="s">
        <v>1090</v>
      </c>
      <c r="C319" s="1">
        <v>41137</v>
      </c>
      <c r="D319">
        <v>3</v>
      </c>
      <c r="E319">
        <v>2</v>
      </c>
      <c r="F319">
        <v>3</v>
      </c>
      <c r="G319">
        <v>462</v>
      </c>
      <c r="H319">
        <v>436</v>
      </c>
      <c r="I319">
        <v>536</v>
      </c>
      <c r="J319">
        <v>67.578732605341244</v>
      </c>
      <c r="K319">
        <v>35.122155381513956</v>
      </c>
      <c r="L319">
        <v>5.9371396437807826</v>
      </c>
      <c r="M319">
        <f t="shared" si="13"/>
        <v>3</v>
      </c>
      <c r="N319">
        <f t="shared" si="14"/>
        <v>2</v>
      </c>
      <c r="O319">
        <f t="shared" si="15"/>
        <v>1</v>
      </c>
    </row>
    <row r="320" spans="1:15" x14ac:dyDescent="0.4">
      <c r="A320" t="s">
        <v>330</v>
      </c>
      <c r="B320" t="s">
        <v>1091</v>
      </c>
      <c r="C320" s="1">
        <v>38160</v>
      </c>
      <c r="D320">
        <v>6</v>
      </c>
      <c r="E320">
        <v>3</v>
      </c>
      <c r="F320">
        <v>6</v>
      </c>
      <c r="G320">
        <v>988</v>
      </c>
      <c r="H320">
        <v>689</v>
      </c>
      <c r="I320">
        <v>1358</v>
      </c>
      <c r="J320">
        <v>68.408580645300063</v>
      </c>
      <c r="K320">
        <v>62.05242829679068</v>
      </c>
      <c r="L320">
        <v>26.884664270326269</v>
      </c>
      <c r="M320">
        <f t="shared" si="13"/>
        <v>3</v>
      </c>
      <c r="N320">
        <f t="shared" si="14"/>
        <v>3</v>
      </c>
      <c r="O320">
        <f t="shared" si="15"/>
        <v>1</v>
      </c>
    </row>
    <row r="321" spans="1:15" x14ac:dyDescent="0.4">
      <c r="A321" t="s">
        <v>331</v>
      </c>
      <c r="B321" t="s">
        <v>1092</v>
      </c>
      <c r="C321" s="1">
        <v>39184</v>
      </c>
      <c r="D321">
        <v>6</v>
      </c>
      <c r="E321">
        <v>3</v>
      </c>
      <c r="F321">
        <v>6</v>
      </c>
      <c r="G321">
        <v>988</v>
      </c>
      <c r="H321">
        <v>689</v>
      </c>
      <c r="I321">
        <v>1060</v>
      </c>
      <c r="J321">
        <v>63.967128007971091</v>
      </c>
      <c r="K321">
        <v>56.95520468249768</v>
      </c>
      <c r="L321">
        <v>37.330126552852498</v>
      </c>
      <c r="M321">
        <f t="shared" si="13"/>
        <v>3</v>
      </c>
      <c r="N321">
        <f t="shared" si="14"/>
        <v>3</v>
      </c>
      <c r="O321">
        <f t="shared" si="15"/>
        <v>2</v>
      </c>
    </row>
    <row r="322" spans="1:15" x14ac:dyDescent="0.4">
      <c r="A322" t="s">
        <v>332</v>
      </c>
      <c r="B322" t="s">
        <v>1093</v>
      </c>
      <c r="C322" s="1">
        <v>39269</v>
      </c>
      <c r="D322">
        <v>6</v>
      </c>
      <c r="E322">
        <v>3</v>
      </c>
      <c r="F322">
        <v>6</v>
      </c>
      <c r="G322">
        <v>988</v>
      </c>
      <c r="H322">
        <v>689</v>
      </c>
      <c r="I322">
        <v>1004</v>
      </c>
      <c r="J322">
        <v>81.638290553802122</v>
      </c>
      <c r="K322">
        <v>60.864931756112988</v>
      </c>
      <c r="L322">
        <v>29.141327236931684</v>
      </c>
      <c r="M322">
        <f t="shared" si="13"/>
        <v>3</v>
      </c>
      <c r="N322">
        <f t="shared" si="14"/>
        <v>3</v>
      </c>
      <c r="O322">
        <f t="shared" si="15"/>
        <v>1</v>
      </c>
    </row>
    <row r="323" spans="1:15" x14ac:dyDescent="0.4">
      <c r="A323" t="s">
        <v>333</v>
      </c>
      <c r="B323" t="s">
        <v>1094</v>
      </c>
      <c r="C323" s="1">
        <v>39596</v>
      </c>
      <c r="D323">
        <v>6</v>
      </c>
      <c r="E323">
        <v>3</v>
      </c>
      <c r="F323">
        <v>5</v>
      </c>
      <c r="G323">
        <v>899</v>
      </c>
      <c r="H323">
        <v>689</v>
      </c>
      <c r="I323">
        <v>875</v>
      </c>
      <c r="J323">
        <v>66.059040542554271</v>
      </c>
      <c r="K323">
        <v>60.212643711978451</v>
      </c>
      <c r="L323">
        <v>30.870476790334884</v>
      </c>
      <c r="M323">
        <f t="shared" ref="M323:M386" si="16">IF(AND(J323&gt;0,J323&lt;30),1,IF(AND(J323&gt;=30,J323&lt;50),2,IF(J323&gt;=50,3,0)))</f>
        <v>3</v>
      </c>
      <c r="N323">
        <f t="shared" ref="N323:N386" si="17">IF(AND(K323&gt;0,K323&lt;30),1,IF(AND(K323&gt;=30,K323&lt;50),2,IF(K323&gt;=50,3,0)))</f>
        <v>3</v>
      </c>
      <c r="O323">
        <f t="shared" ref="O323:O386" si="18">IF(AND(L323&gt;0,L323&lt;30),1,IF(AND(L323&gt;=30,L323&lt;50),2,IF(L323&gt;=50,3,0)))</f>
        <v>2</v>
      </c>
    </row>
    <row r="324" spans="1:15" x14ac:dyDescent="0.4">
      <c r="A324" t="s">
        <v>334</v>
      </c>
      <c r="B324" t="s">
        <v>1095</v>
      </c>
      <c r="C324" s="1">
        <v>40330</v>
      </c>
      <c r="D324">
        <v>5</v>
      </c>
      <c r="E324">
        <v>3</v>
      </c>
      <c r="F324">
        <v>4</v>
      </c>
      <c r="G324">
        <v>664</v>
      </c>
      <c r="H324">
        <v>689</v>
      </c>
      <c r="I324">
        <v>618</v>
      </c>
      <c r="J324">
        <v>68.124487201788483</v>
      </c>
      <c r="K324">
        <v>56.240804430475862</v>
      </c>
      <c r="L324">
        <v>19.502705627250212</v>
      </c>
      <c r="M324">
        <f t="shared" si="16"/>
        <v>3</v>
      </c>
      <c r="N324">
        <f t="shared" si="17"/>
        <v>3</v>
      </c>
      <c r="O324">
        <f t="shared" si="18"/>
        <v>1</v>
      </c>
    </row>
    <row r="325" spans="1:15" x14ac:dyDescent="0.4">
      <c r="A325" t="s">
        <v>335</v>
      </c>
      <c r="B325" t="s">
        <v>1096</v>
      </c>
      <c r="C325" s="1">
        <v>40522</v>
      </c>
      <c r="D325">
        <v>4</v>
      </c>
      <c r="E325">
        <v>3</v>
      </c>
      <c r="F325">
        <v>3</v>
      </c>
      <c r="G325">
        <v>643</v>
      </c>
      <c r="H325">
        <v>665</v>
      </c>
      <c r="I325">
        <v>536</v>
      </c>
      <c r="J325">
        <v>85.31571214517642</v>
      </c>
      <c r="K325">
        <v>38.511071779471045</v>
      </c>
      <c r="L325">
        <v>20.310491961002196</v>
      </c>
      <c r="M325">
        <f t="shared" si="16"/>
        <v>3</v>
      </c>
      <c r="N325">
        <f t="shared" si="17"/>
        <v>2</v>
      </c>
      <c r="O325">
        <f t="shared" si="18"/>
        <v>1</v>
      </c>
    </row>
    <row r="326" spans="1:15" x14ac:dyDescent="0.4">
      <c r="A326" t="s">
        <v>336</v>
      </c>
      <c r="B326" t="s">
        <v>1097</v>
      </c>
      <c r="C326" s="1">
        <v>41149</v>
      </c>
      <c r="D326">
        <v>3</v>
      </c>
      <c r="E326">
        <v>2</v>
      </c>
      <c r="F326">
        <v>3</v>
      </c>
      <c r="G326">
        <v>462</v>
      </c>
      <c r="H326">
        <v>428</v>
      </c>
      <c r="I326">
        <v>536</v>
      </c>
      <c r="J326">
        <v>48.406255554533573</v>
      </c>
      <c r="K326">
        <v>54.523122945901385</v>
      </c>
      <c r="L326">
        <v>30.025796175898382</v>
      </c>
      <c r="M326">
        <f t="shared" si="16"/>
        <v>2</v>
      </c>
      <c r="N326">
        <f t="shared" si="17"/>
        <v>3</v>
      </c>
      <c r="O326">
        <f t="shared" si="18"/>
        <v>2</v>
      </c>
    </row>
    <row r="327" spans="1:15" x14ac:dyDescent="0.4">
      <c r="A327" t="s">
        <v>337</v>
      </c>
      <c r="B327" t="s">
        <v>1098</v>
      </c>
      <c r="C327" s="1">
        <v>38078</v>
      </c>
      <c r="D327">
        <v>6</v>
      </c>
      <c r="E327">
        <v>3</v>
      </c>
      <c r="F327">
        <v>6</v>
      </c>
      <c r="G327">
        <v>988</v>
      </c>
      <c r="H327">
        <v>689</v>
      </c>
      <c r="I327">
        <v>1358</v>
      </c>
      <c r="J327">
        <v>65.426410520393063</v>
      </c>
      <c r="K327">
        <v>56.10927889830689</v>
      </c>
      <c r="L327">
        <v>20.696661825894264</v>
      </c>
      <c r="M327">
        <f t="shared" si="16"/>
        <v>3</v>
      </c>
      <c r="N327">
        <f t="shared" si="17"/>
        <v>3</v>
      </c>
      <c r="O327">
        <f t="shared" si="18"/>
        <v>1</v>
      </c>
    </row>
    <row r="328" spans="1:15" x14ac:dyDescent="0.4">
      <c r="A328" t="s">
        <v>338</v>
      </c>
      <c r="B328" t="s">
        <v>1099</v>
      </c>
      <c r="C328" s="1">
        <v>38919</v>
      </c>
      <c r="D328">
        <v>6</v>
      </c>
      <c r="E328">
        <v>3</v>
      </c>
      <c r="F328">
        <v>6</v>
      </c>
      <c r="G328">
        <v>988</v>
      </c>
      <c r="H328">
        <v>689</v>
      </c>
      <c r="I328">
        <v>1236</v>
      </c>
      <c r="J328">
        <v>59.782517729050717</v>
      </c>
      <c r="K328">
        <v>92.249844733475356</v>
      </c>
      <c r="L328">
        <v>20.651210899226282</v>
      </c>
      <c r="M328">
        <f t="shared" si="16"/>
        <v>3</v>
      </c>
      <c r="N328">
        <f t="shared" si="17"/>
        <v>3</v>
      </c>
      <c r="O328">
        <f t="shared" si="18"/>
        <v>1</v>
      </c>
    </row>
    <row r="329" spans="1:15" x14ac:dyDescent="0.4">
      <c r="A329" t="s">
        <v>339</v>
      </c>
      <c r="B329" t="s">
        <v>1100</v>
      </c>
      <c r="C329" s="1">
        <v>39063</v>
      </c>
      <c r="D329">
        <v>6</v>
      </c>
      <c r="E329">
        <v>3</v>
      </c>
      <c r="F329">
        <v>6</v>
      </c>
      <c r="G329">
        <v>988</v>
      </c>
      <c r="H329">
        <v>689</v>
      </c>
      <c r="I329">
        <v>1139</v>
      </c>
      <c r="J329">
        <v>70.903602454350789</v>
      </c>
      <c r="K329">
        <v>31.541960939285296</v>
      </c>
      <c r="L329">
        <v>30.721040956487343</v>
      </c>
      <c r="M329">
        <f t="shared" si="16"/>
        <v>3</v>
      </c>
      <c r="N329">
        <f t="shared" si="17"/>
        <v>2</v>
      </c>
      <c r="O329">
        <f t="shared" si="18"/>
        <v>2</v>
      </c>
    </row>
    <row r="330" spans="1:15" x14ac:dyDescent="0.4">
      <c r="A330" t="s">
        <v>340</v>
      </c>
      <c r="B330" t="s">
        <v>1101</v>
      </c>
      <c r="C330" s="1">
        <v>39595</v>
      </c>
      <c r="D330">
        <v>6</v>
      </c>
      <c r="E330">
        <v>3</v>
      </c>
      <c r="F330">
        <v>5</v>
      </c>
      <c r="G330">
        <v>900</v>
      </c>
      <c r="H330">
        <v>689</v>
      </c>
      <c r="I330">
        <v>875</v>
      </c>
      <c r="J330">
        <v>60.678129935588146</v>
      </c>
      <c r="K330">
        <v>13.94775210059513</v>
      </c>
      <c r="L330">
        <v>14.651948491481303</v>
      </c>
      <c r="M330">
        <f t="shared" si="16"/>
        <v>3</v>
      </c>
      <c r="N330">
        <f t="shared" si="17"/>
        <v>1</v>
      </c>
      <c r="O330">
        <f t="shared" si="18"/>
        <v>1</v>
      </c>
    </row>
    <row r="331" spans="1:15" x14ac:dyDescent="0.4">
      <c r="A331" t="s">
        <v>341</v>
      </c>
      <c r="B331" t="s">
        <v>1102</v>
      </c>
      <c r="C331" s="1">
        <v>39892</v>
      </c>
      <c r="D331">
        <v>5</v>
      </c>
      <c r="E331">
        <v>3</v>
      </c>
      <c r="F331">
        <v>5</v>
      </c>
      <c r="G331">
        <v>792</v>
      </c>
      <c r="H331">
        <v>689</v>
      </c>
      <c r="I331">
        <v>784</v>
      </c>
      <c r="J331">
        <v>87.285984805941283</v>
      </c>
      <c r="K331">
        <v>84.293031614464908</v>
      </c>
      <c r="L331">
        <v>17.221833604946955</v>
      </c>
      <c r="M331">
        <f t="shared" si="16"/>
        <v>3</v>
      </c>
      <c r="N331">
        <f t="shared" si="17"/>
        <v>3</v>
      </c>
      <c r="O331">
        <f t="shared" si="18"/>
        <v>1</v>
      </c>
    </row>
    <row r="332" spans="1:15" x14ac:dyDescent="0.4">
      <c r="A332" t="s">
        <v>342</v>
      </c>
      <c r="B332" t="s">
        <v>1103</v>
      </c>
      <c r="C332" s="1">
        <v>40336</v>
      </c>
      <c r="D332">
        <v>5</v>
      </c>
      <c r="E332">
        <v>3</v>
      </c>
      <c r="F332">
        <v>4</v>
      </c>
      <c r="G332">
        <v>660</v>
      </c>
      <c r="H332">
        <v>689</v>
      </c>
      <c r="I332">
        <v>618</v>
      </c>
      <c r="J332">
        <v>67.190975442838521</v>
      </c>
      <c r="K332">
        <v>24.291601196175627</v>
      </c>
      <c r="L332">
        <v>30.230696028677631</v>
      </c>
      <c r="M332">
        <f t="shared" si="16"/>
        <v>3</v>
      </c>
      <c r="N332">
        <f t="shared" si="17"/>
        <v>1</v>
      </c>
      <c r="O332">
        <f t="shared" si="18"/>
        <v>2</v>
      </c>
    </row>
    <row r="333" spans="1:15" x14ac:dyDescent="0.4">
      <c r="A333" t="s">
        <v>343</v>
      </c>
      <c r="B333" t="s">
        <v>1104</v>
      </c>
      <c r="C333" s="1">
        <v>40519</v>
      </c>
      <c r="D333">
        <v>4</v>
      </c>
      <c r="E333">
        <v>3</v>
      </c>
      <c r="F333">
        <v>3</v>
      </c>
      <c r="G333">
        <v>643</v>
      </c>
      <c r="H333">
        <v>668</v>
      </c>
      <c r="I333">
        <v>536</v>
      </c>
      <c r="J333">
        <v>71.777071410442787</v>
      </c>
      <c r="K333">
        <v>41.653125562455365</v>
      </c>
      <c r="L333">
        <v>20.116564672254388</v>
      </c>
      <c r="M333">
        <f t="shared" si="16"/>
        <v>3</v>
      </c>
      <c r="N333">
        <f t="shared" si="17"/>
        <v>2</v>
      </c>
      <c r="O333">
        <f t="shared" si="18"/>
        <v>1</v>
      </c>
    </row>
    <row r="334" spans="1:15" x14ac:dyDescent="0.4">
      <c r="A334" t="s">
        <v>344</v>
      </c>
      <c r="B334" t="s">
        <v>1105</v>
      </c>
      <c r="C334" s="1">
        <v>40694</v>
      </c>
      <c r="D334">
        <v>4</v>
      </c>
      <c r="E334">
        <v>2</v>
      </c>
      <c r="F334">
        <v>3</v>
      </c>
      <c r="G334">
        <v>610</v>
      </c>
      <c r="H334">
        <v>585</v>
      </c>
      <c r="I334">
        <v>536</v>
      </c>
      <c r="J334">
        <v>72.48198399820761</v>
      </c>
      <c r="K334">
        <v>16.387479199609242</v>
      </c>
      <c r="L334">
        <v>9.498465866536705</v>
      </c>
      <c r="M334">
        <f t="shared" si="16"/>
        <v>3</v>
      </c>
      <c r="N334">
        <f t="shared" si="17"/>
        <v>1</v>
      </c>
      <c r="O334">
        <f t="shared" si="18"/>
        <v>1</v>
      </c>
    </row>
    <row r="335" spans="1:15" x14ac:dyDescent="0.4">
      <c r="A335" t="s">
        <v>345</v>
      </c>
      <c r="B335" t="s">
        <v>1106</v>
      </c>
      <c r="C335" s="1">
        <v>40885</v>
      </c>
      <c r="D335">
        <v>4</v>
      </c>
      <c r="E335">
        <v>2</v>
      </c>
      <c r="F335">
        <v>3</v>
      </c>
      <c r="G335">
        <v>480</v>
      </c>
      <c r="H335">
        <v>585</v>
      </c>
      <c r="I335">
        <v>536</v>
      </c>
      <c r="J335">
        <v>75.513222504535079</v>
      </c>
      <c r="K335">
        <v>46.165801535986404</v>
      </c>
      <c r="L335">
        <v>14.241366222506453</v>
      </c>
      <c r="M335">
        <f t="shared" si="16"/>
        <v>3</v>
      </c>
      <c r="N335">
        <f t="shared" si="17"/>
        <v>2</v>
      </c>
      <c r="O335">
        <f t="shared" si="18"/>
        <v>1</v>
      </c>
    </row>
    <row r="336" spans="1:15" x14ac:dyDescent="0.4">
      <c r="A336" t="s">
        <v>346</v>
      </c>
      <c r="B336" t="s">
        <v>1107</v>
      </c>
      <c r="C336" s="1">
        <v>41086</v>
      </c>
      <c r="D336">
        <v>3</v>
      </c>
      <c r="E336">
        <v>2</v>
      </c>
      <c r="F336">
        <v>3</v>
      </c>
      <c r="G336">
        <v>462</v>
      </c>
      <c r="H336">
        <v>473</v>
      </c>
      <c r="I336">
        <v>536</v>
      </c>
      <c r="J336">
        <v>70.446298420625567</v>
      </c>
      <c r="K336">
        <v>41.437188336041871</v>
      </c>
      <c r="L336">
        <v>24.25383380783996</v>
      </c>
      <c r="M336">
        <f t="shared" si="16"/>
        <v>3</v>
      </c>
      <c r="N336">
        <f t="shared" si="17"/>
        <v>2</v>
      </c>
      <c r="O336">
        <f t="shared" si="18"/>
        <v>1</v>
      </c>
    </row>
    <row r="337" spans="1:15" x14ac:dyDescent="0.4">
      <c r="A337" t="s">
        <v>347</v>
      </c>
      <c r="B337" t="s">
        <v>1108</v>
      </c>
      <c r="C337" s="1">
        <v>39424</v>
      </c>
      <c r="D337">
        <v>6</v>
      </c>
      <c r="E337">
        <v>3</v>
      </c>
      <c r="F337">
        <v>6</v>
      </c>
      <c r="G337">
        <v>988</v>
      </c>
      <c r="H337">
        <v>689</v>
      </c>
      <c r="I337">
        <v>898</v>
      </c>
      <c r="J337">
        <v>63.235396841791754</v>
      </c>
      <c r="K337">
        <v>17.872247880642444</v>
      </c>
      <c r="L337">
        <v>26.883875988305928</v>
      </c>
      <c r="M337">
        <f t="shared" si="16"/>
        <v>3</v>
      </c>
      <c r="N337">
        <f t="shared" si="17"/>
        <v>1</v>
      </c>
      <c r="O337">
        <f t="shared" si="18"/>
        <v>1</v>
      </c>
    </row>
    <row r="338" spans="1:15" x14ac:dyDescent="0.4">
      <c r="A338" t="s">
        <v>348</v>
      </c>
      <c r="B338" t="s">
        <v>1109</v>
      </c>
      <c r="C338" s="1">
        <v>41786</v>
      </c>
      <c r="D338">
        <v>2</v>
      </c>
      <c r="E338">
        <v>1</v>
      </c>
      <c r="F338">
        <v>2</v>
      </c>
      <c r="G338">
        <v>316</v>
      </c>
      <c r="H338">
        <v>234</v>
      </c>
      <c r="I338">
        <v>456</v>
      </c>
      <c r="J338">
        <v>82.492775670432678</v>
      </c>
      <c r="K338">
        <v>16.568563331153261</v>
      </c>
      <c r="L338">
        <v>69.273762379579409</v>
      </c>
      <c r="M338">
        <f t="shared" si="16"/>
        <v>3</v>
      </c>
      <c r="N338">
        <f t="shared" si="17"/>
        <v>1</v>
      </c>
      <c r="O338">
        <f t="shared" si="18"/>
        <v>3</v>
      </c>
    </row>
    <row r="339" spans="1:15" x14ac:dyDescent="0.4">
      <c r="A339" t="s">
        <v>349</v>
      </c>
      <c r="B339" t="s">
        <v>1110</v>
      </c>
      <c r="C339" s="1">
        <v>42196</v>
      </c>
      <c r="D339">
        <v>2</v>
      </c>
      <c r="E339">
        <v>1</v>
      </c>
      <c r="F339">
        <v>1</v>
      </c>
      <c r="G339">
        <v>296</v>
      </c>
      <c r="H339">
        <v>234</v>
      </c>
      <c r="I339">
        <v>201</v>
      </c>
      <c r="J339">
        <v>86.93562100782529</v>
      </c>
      <c r="K339">
        <v>98.539350337911486</v>
      </c>
      <c r="L339">
        <v>45.389649018441403</v>
      </c>
      <c r="M339">
        <f t="shared" si="16"/>
        <v>3</v>
      </c>
      <c r="N339">
        <f t="shared" si="17"/>
        <v>3</v>
      </c>
      <c r="O339">
        <f t="shared" si="18"/>
        <v>2</v>
      </c>
    </row>
    <row r="340" spans="1:15" x14ac:dyDescent="0.4">
      <c r="A340" t="s">
        <v>350</v>
      </c>
      <c r="B340" t="s">
        <v>1111</v>
      </c>
      <c r="C340" s="1">
        <v>38141</v>
      </c>
      <c r="D340">
        <v>6</v>
      </c>
      <c r="E340">
        <v>3</v>
      </c>
      <c r="F340">
        <v>6</v>
      </c>
      <c r="G340">
        <v>988</v>
      </c>
      <c r="H340">
        <v>689</v>
      </c>
      <c r="I340">
        <v>1358</v>
      </c>
      <c r="J340">
        <v>83.876592341888852</v>
      </c>
      <c r="K340">
        <v>53.99995028047384</v>
      </c>
      <c r="L340">
        <v>26.326687953185605</v>
      </c>
      <c r="M340">
        <f t="shared" si="16"/>
        <v>3</v>
      </c>
      <c r="N340">
        <f t="shared" si="17"/>
        <v>3</v>
      </c>
      <c r="O340">
        <f t="shared" si="18"/>
        <v>1</v>
      </c>
    </row>
    <row r="341" spans="1:15" x14ac:dyDescent="0.4">
      <c r="A341" t="s">
        <v>351</v>
      </c>
      <c r="B341" t="s">
        <v>1112</v>
      </c>
      <c r="C341" s="1">
        <v>38336</v>
      </c>
      <c r="D341">
        <v>6</v>
      </c>
      <c r="E341">
        <v>3</v>
      </c>
      <c r="F341">
        <v>6</v>
      </c>
      <c r="G341">
        <v>988</v>
      </c>
      <c r="H341">
        <v>689</v>
      </c>
      <c r="I341">
        <v>1358</v>
      </c>
      <c r="J341">
        <v>84.958450647804526</v>
      </c>
      <c r="K341">
        <v>31.595253768579774</v>
      </c>
      <c r="L341">
        <v>13.387976663365007</v>
      </c>
      <c r="M341">
        <f t="shared" si="16"/>
        <v>3</v>
      </c>
      <c r="N341">
        <f t="shared" si="17"/>
        <v>2</v>
      </c>
      <c r="O341">
        <f t="shared" si="18"/>
        <v>1</v>
      </c>
    </row>
    <row r="342" spans="1:15" x14ac:dyDescent="0.4">
      <c r="A342" t="s">
        <v>352</v>
      </c>
      <c r="B342" t="s">
        <v>1113</v>
      </c>
      <c r="C342" s="1">
        <v>39778</v>
      </c>
      <c r="D342">
        <v>5</v>
      </c>
      <c r="E342">
        <v>3</v>
      </c>
      <c r="F342">
        <v>5</v>
      </c>
      <c r="G342">
        <v>792</v>
      </c>
      <c r="H342">
        <v>689</v>
      </c>
      <c r="I342">
        <v>857</v>
      </c>
      <c r="J342">
        <v>63.888872147575455</v>
      </c>
      <c r="K342">
        <v>49.598335915106659</v>
      </c>
      <c r="L342">
        <v>16.277318611490141</v>
      </c>
      <c r="M342">
        <f t="shared" si="16"/>
        <v>3</v>
      </c>
      <c r="N342">
        <f t="shared" si="17"/>
        <v>2</v>
      </c>
      <c r="O342">
        <f t="shared" si="18"/>
        <v>1</v>
      </c>
    </row>
    <row r="343" spans="1:15" x14ac:dyDescent="0.4">
      <c r="A343" t="s">
        <v>353</v>
      </c>
      <c r="B343" t="s">
        <v>1114</v>
      </c>
      <c r="C343" s="1">
        <v>40064</v>
      </c>
      <c r="D343">
        <v>5</v>
      </c>
      <c r="E343">
        <v>3</v>
      </c>
      <c r="F343">
        <v>5</v>
      </c>
      <c r="G343">
        <v>792</v>
      </c>
      <c r="H343">
        <v>689</v>
      </c>
      <c r="I343">
        <v>664</v>
      </c>
      <c r="J343">
        <v>80.991521999687535</v>
      </c>
      <c r="K343">
        <v>44.846166882268577</v>
      </c>
      <c r="L343">
        <v>18.914971776485242</v>
      </c>
      <c r="M343">
        <f t="shared" si="16"/>
        <v>3</v>
      </c>
      <c r="N343">
        <f t="shared" si="17"/>
        <v>2</v>
      </c>
      <c r="O343">
        <f t="shared" si="18"/>
        <v>1</v>
      </c>
    </row>
    <row r="344" spans="1:15" x14ac:dyDescent="0.4">
      <c r="A344" t="s">
        <v>354</v>
      </c>
      <c r="B344" t="s">
        <v>1115</v>
      </c>
      <c r="C344" s="1">
        <v>40708</v>
      </c>
      <c r="D344">
        <v>4</v>
      </c>
      <c r="E344">
        <v>2</v>
      </c>
      <c r="F344">
        <v>3</v>
      </c>
      <c r="G344">
        <v>599</v>
      </c>
      <c r="H344">
        <v>585</v>
      </c>
      <c r="I344">
        <v>536</v>
      </c>
      <c r="J344">
        <v>69.595711323431516</v>
      </c>
      <c r="K344">
        <v>11.851352059894086</v>
      </c>
      <c r="L344">
        <v>15.33074343074145</v>
      </c>
      <c r="M344">
        <f t="shared" si="16"/>
        <v>3</v>
      </c>
      <c r="N344">
        <f t="shared" si="17"/>
        <v>1</v>
      </c>
      <c r="O344">
        <f t="shared" si="18"/>
        <v>1</v>
      </c>
    </row>
    <row r="345" spans="1:15" x14ac:dyDescent="0.4">
      <c r="A345" t="s">
        <v>355</v>
      </c>
      <c r="B345" t="s">
        <v>1116</v>
      </c>
      <c r="C345" s="1">
        <v>40855</v>
      </c>
      <c r="D345">
        <v>4</v>
      </c>
      <c r="E345">
        <v>2</v>
      </c>
      <c r="F345">
        <v>3</v>
      </c>
      <c r="G345">
        <v>500</v>
      </c>
      <c r="H345">
        <v>585</v>
      </c>
      <c r="I345">
        <v>536</v>
      </c>
      <c r="J345">
        <v>75.089634306082516</v>
      </c>
      <c r="K345">
        <v>78.010102849826012</v>
      </c>
      <c r="L345">
        <v>49.929116569596765</v>
      </c>
      <c r="M345">
        <f t="shared" si="16"/>
        <v>3</v>
      </c>
      <c r="N345">
        <f t="shared" si="17"/>
        <v>3</v>
      </c>
      <c r="O345">
        <f t="shared" si="18"/>
        <v>2</v>
      </c>
    </row>
    <row r="346" spans="1:15" x14ac:dyDescent="0.4">
      <c r="A346" t="s">
        <v>356</v>
      </c>
      <c r="B346" t="s">
        <v>1117</v>
      </c>
      <c r="C346" s="1">
        <v>40988</v>
      </c>
      <c r="D346">
        <v>3</v>
      </c>
      <c r="E346">
        <v>2</v>
      </c>
      <c r="F346">
        <v>3</v>
      </c>
      <c r="G346">
        <v>462</v>
      </c>
      <c r="H346">
        <v>535</v>
      </c>
      <c r="I346">
        <v>536</v>
      </c>
      <c r="J346">
        <v>78.185355799275456</v>
      </c>
      <c r="K346">
        <v>46.05037193694492</v>
      </c>
      <c r="L346">
        <v>13.586057534687178</v>
      </c>
      <c r="M346">
        <f t="shared" si="16"/>
        <v>3</v>
      </c>
      <c r="N346">
        <f t="shared" si="17"/>
        <v>2</v>
      </c>
      <c r="O346">
        <f t="shared" si="18"/>
        <v>1</v>
      </c>
    </row>
    <row r="347" spans="1:15" x14ac:dyDescent="0.4">
      <c r="A347" t="s">
        <v>357</v>
      </c>
      <c r="B347" t="s">
        <v>1118</v>
      </c>
      <c r="C347" s="1">
        <v>41663</v>
      </c>
      <c r="D347">
        <v>3</v>
      </c>
      <c r="E347">
        <v>1</v>
      </c>
      <c r="F347">
        <v>2</v>
      </c>
      <c r="G347">
        <v>388</v>
      </c>
      <c r="H347">
        <v>234</v>
      </c>
      <c r="I347">
        <v>464</v>
      </c>
      <c r="J347">
        <v>91.149695441171986</v>
      </c>
      <c r="K347">
        <v>19.18465227817746</v>
      </c>
      <c r="L347">
        <v>47.969648214121129</v>
      </c>
      <c r="M347">
        <f t="shared" si="16"/>
        <v>3</v>
      </c>
      <c r="N347">
        <f t="shared" si="17"/>
        <v>1</v>
      </c>
      <c r="O347">
        <f t="shared" si="18"/>
        <v>2</v>
      </c>
    </row>
    <row r="348" spans="1:15" x14ac:dyDescent="0.4">
      <c r="A348" t="s">
        <v>358</v>
      </c>
      <c r="B348" t="s">
        <v>1119</v>
      </c>
      <c r="C348" s="1">
        <v>38153</v>
      </c>
      <c r="D348">
        <v>6</v>
      </c>
      <c r="E348">
        <v>3</v>
      </c>
      <c r="F348">
        <v>6</v>
      </c>
      <c r="G348">
        <v>988</v>
      </c>
      <c r="H348">
        <v>689</v>
      </c>
      <c r="I348">
        <v>1358</v>
      </c>
      <c r="J348">
        <v>64.025144044467311</v>
      </c>
      <c r="K348">
        <v>40.483779305260576</v>
      </c>
      <c r="L348">
        <v>23.36868410639633</v>
      </c>
      <c r="M348">
        <f t="shared" si="16"/>
        <v>3</v>
      </c>
      <c r="N348">
        <f t="shared" si="17"/>
        <v>2</v>
      </c>
      <c r="O348">
        <f t="shared" si="18"/>
        <v>1</v>
      </c>
    </row>
    <row r="349" spans="1:15" x14ac:dyDescent="0.4">
      <c r="A349" t="s">
        <v>359</v>
      </c>
      <c r="B349" t="s">
        <v>1120</v>
      </c>
      <c r="C349" s="1">
        <v>38447</v>
      </c>
      <c r="D349">
        <v>6</v>
      </c>
      <c r="E349">
        <v>3</v>
      </c>
      <c r="F349">
        <v>6</v>
      </c>
      <c r="G349">
        <v>988</v>
      </c>
      <c r="H349">
        <v>689</v>
      </c>
      <c r="I349">
        <v>1358</v>
      </c>
      <c r="J349">
        <v>63.664303558012577</v>
      </c>
      <c r="K349">
        <v>22.990537803354513</v>
      </c>
      <c r="L349">
        <v>30.094920160582685</v>
      </c>
      <c r="M349">
        <f t="shared" si="16"/>
        <v>3</v>
      </c>
      <c r="N349">
        <f t="shared" si="17"/>
        <v>1</v>
      </c>
      <c r="O349">
        <f t="shared" si="18"/>
        <v>2</v>
      </c>
    </row>
    <row r="350" spans="1:15" x14ac:dyDescent="0.4">
      <c r="A350" t="s">
        <v>360</v>
      </c>
      <c r="B350" t="s">
        <v>1121</v>
      </c>
      <c r="C350" s="1">
        <v>39036</v>
      </c>
      <c r="D350">
        <v>6</v>
      </c>
      <c r="E350">
        <v>3</v>
      </c>
      <c r="F350">
        <v>6</v>
      </c>
      <c r="G350">
        <v>988</v>
      </c>
      <c r="H350">
        <v>689</v>
      </c>
      <c r="I350">
        <v>1156</v>
      </c>
      <c r="J350">
        <v>65.369459731863003</v>
      </c>
      <c r="K350">
        <v>39.955551054218603</v>
      </c>
      <c r="L350">
        <v>23.950976639060904</v>
      </c>
      <c r="M350">
        <f t="shared" si="16"/>
        <v>3</v>
      </c>
      <c r="N350">
        <f t="shared" si="17"/>
        <v>2</v>
      </c>
      <c r="O350">
        <f t="shared" si="18"/>
        <v>1</v>
      </c>
    </row>
    <row r="351" spans="1:15" x14ac:dyDescent="0.4">
      <c r="A351" t="s">
        <v>361</v>
      </c>
      <c r="B351" t="s">
        <v>1122</v>
      </c>
      <c r="C351" s="1">
        <v>40310</v>
      </c>
      <c r="D351">
        <v>5</v>
      </c>
      <c r="E351">
        <v>3</v>
      </c>
      <c r="F351">
        <v>4</v>
      </c>
      <c r="G351">
        <v>676</v>
      </c>
      <c r="H351">
        <v>689</v>
      </c>
      <c r="I351">
        <v>618</v>
      </c>
      <c r="J351">
        <v>64.18628539649805</v>
      </c>
      <c r="K351">
        <v>59.267537739173115</v>
      </c>
      <c r="L351">
        <v>31.825487299332273</v>
      </c>
      <c r="M351">
        <f t="shared" si="16"/>
        <v>3</v>
      </c>
      <c r="N351">
        <f t="shared" si="17"/>
        <v>3</v>
      </c>
      <c r="O351">
        <f t="shared" si="18"/>
        <v>2</v>
      </c>
    </row>
    <row r="352" spans="1:15" x14ac:dyDescent="0.4">
      <c r="A352" t="s">
        <v>362</v>
      </c>
      <c r="B352" t="s">
        <v>1123</v>
      </c>
      <c r="C352" s="1">
        <v>40765</v>
      </c>
      <c r="D352">
        <v>4</v>
      </c>
      <c r="E352">
        <v>2</v>
      </c>
      <c r="F352">
        <v>3</v>
      </c>
      <c r="G352">
        <v>558</v>
      </c>
      <c r="H352">
        <v>585</v>
      </c>
      <c r="I352">
        <v>536</v>
      </c>
      <c r="J352">
        <v>76.215098594910259</v>
      </c>
      <c r="K352">
        <v>17.859663937434636</v>
      </c>
      <c r="L352">
        <v>16.678947460662346</v>
      </c>
      <c r="M352">
        <f t="shared" si="16"/>
        <v>3</v>
      </c>
      <c r="N352">
        <f t="shared" si="17"/>
        <v>1</v>
      </c>
      <c r="O352">
        <f t="shared" si="18"/>
        <v>1</v>
      </c>
    </row>
    <row r="353" spans="1:15" x14ac:dyDescent="0.4">
      <c r="A353" t="s">
        <v>363</v>
      </c>
      <c r="B353" t="s">
        <v>1124</v>
      </c>
      <c r="C353" s="1">
        <v>41087</v>
      </c>
      <c r="D353">
        <v>3</v>
      </c>
      <c r="E353">
        <v>2</v>
      </c>
      <c r="F353">
        <v>3</v>
      </c>
      <c r="G353">
        <v>462</v>
      </c>
      <c r="H353">
        <v>470</v>
      </c>
      <c r="I353">
        <v>536</v>
      </c>
      <c r="J353">
        <v>75.088804099762768</v>
      </c>
      <c r="K353">
        <v>8.3451184237092644</v>
      </c>
      <c r="L353">
        <v>36.895274523654898</v>
      </c>
      <c r="M353">
        <f t="shared" si="16"/>
        <v>3</v>
      </c>
      <c r="N353">
        <f t="shared" si="17"/>
        <v>1</v>
      </c>
      <c r="O353">
        <f t="shared" si="18"/>
        <v>2</v>
      </c>
    </row>
    <row r="354" spans="1:15" x14ac:dyDescent="0.4">
      <c r="A354" t="s">
        <v>364</v>
      </c>
      <c r="B354" t="s">
        <v>1125</v>
      </c>
      <c r="C354" s="1">
        <v>37964</v>
      </c>
      <c r="D354">
        <v>6</v>
      </c>
      <c r="E354">
        <v>3</v>
      </c>
      <c r="F354">
        <v>6</v>
      </c>
      <c r="G354">
        <v>988</v>
      </c>
      <c r="H354">
        <v>689</v>
      </c>
      <c r="I354">
        <v>1358</v>
      </c>
      <c r="J354">
        <v>68.981865481185253</v>
      </c>
      <c r="K354">
        <v>30.344198742148357</v>
      </c>
      <c r="L354">
        <v>36.070240140320799</v>
      </c>
      <c r="M354">
        <f t="shared" si="16"/>
        <v>3</v>
      </c>
      <c r="N354">
        <f t="shared" si="17"/>
        <v>2</v>
      </c>
      <c r="O354">
        <f t="shared" si="18"/>
        <v>2</v>
      </c>
    </row>
    <row r="355" spans="1:15" x14ac:dyDescent="0.4">
      <c r="A355" t="s">
        <v>365</v>
      </c>
      <c r="B355" t="s">
        <v>1126</v>
      </c>
      <c r="C355" s="1">
        <v>38239</v>
      </c>
      <c r="D355">
        <v>6</v>
      </c>
      <c r="E355">
        <v>3</v>
      </c>
      <c r="F355">
        <v>6</v>
      </c>
      <c r="G355">
        <v>988</v>
      </c>
      <c r="H355">
        <v>689</v>
      </c>
      <c r="I355">
        <v>1358</v>
      </c>
      <c r="J355">
        <v>68.622807317136107</v>
      </c>
      <c r="K355">
        <v>33.053494306870924</v>
      </c>
      <c r="L355">
        <v>28.241895814653748</v>
      </c>
      <c r="M355">
        <f t="shared" si="16"/>
        <v>3</v>
      </c>
      <c r="N355">
        <f t="shared" si="17"/>
        <v>2</v>
      </c>
      <c r="O355">
        <f t="shared" si="18"/>
        <v>1</v>
      </c>
    </row>
    <row r="356" spans="1:15" x14ac:dyDescent="0.4">
      <c r="A356" t="s">
        <v>366</v>
      </c>
      <c r="B356" t="s">
        <v>1127</v>
      </c>
      <c r="C356" s="1">
        <v>38881</v>
      </c>
      <c r="D356">
        <v>6</v>
      </c>
      <c r="E356">
        <v>3</v>
      </c>
      <c r="F356">
        <v>6</v>
      </c>
      <c r="G356">
        <v>988</v>
      </c>
      <c r="H356">
        <v>689</v>
      </c>
      <c r="I356">
        <v>1262</v>
      </c>
      <c r="J356">
        <v>74.573844009189671</v>
      </c>
      <c r="K356">
        <v>55.818133877384227</v>
      </c>
      <c r="L356">
        <v>22.905968573739759</v>
      </c>
      <c r="M356">
        <f t="shared" si="16"/>
        <v>3</v>
      </c>
      <c r="N356">
        <f t="shared" si="17"/>
        <v>3</v>
      </c>
      <c r="O356">
        <f t="shared" si="18"/>
        <v>1</v>
      </c>
    </row>
    <row r="357" spans="1:15" x14ac:dyDescent="0.4">
      <c r="A357" t="s">
        <v>367</v>
      </c>
      <c r="B357" t="s">
        <v>1128</v>
      </c>
      <c r="C357" s="1">
        <v>39174</v>
      </c>
      <c r="D357">
        <v>6</v>
      </c>
      <c r="E357">
        <v>3</v>
      </c>
      <c r="F357">
        <v>6</v>
      </c>
      <c r="G357">
        <v>988</v>
      </c>
      <c r="H357">
        <v>689</v>
      </c>
      <c r="I357">
        <v>1066</v>
      </c>
      <c r="J357">
        <v>85.510783211399243</v>
      </c>
      <c r="K357">
        <v>43.289448956295757</v>
      </c>
      <c r="L357">
        <v>23.41451165887263</v>
      </c>
      <c r="M357">
        <f t="shared" si="16"/>
        <v>3</v>
      </c>
      <c r="N357">
        <f t="shared" si="17"/>
        <v>2</v>
      </c>
      <c r="O357">
        <f t="shared" si="18"/>
        <v>1</v>
      </c>
    </row>
    <row r="358" spans="1:15" x14ac:dyDescent="0.4">
      <c r="A358" t="s">
        <v>368</v>
      </c>
      <c r="B358" t="s">
        <v>1129</v>
      </c>
      <c r="C358" s="1">
        <v>39618</v>
      </c>
      <c r="D358">
        <v>6</v>
      </c>
      <c r="E358">
        <v>3</v>
      </c>
      <c r="F358">
        <v>5</v>
      </c>
      <c r="G358">
        <v>883</v>
      </c>
      <c r="H358">
        <v>689</v>
      </c>
      <c r="I358">
        <v>875</v>
      </c>
      <c r="J358">
        <v>62.224384690146501</v>
      </c>
      <c r="K358">
        <v>25.211601386075223</v>
      </c>
      <c r="L358">
        <v>23.940368330381762</v>
      </c>
      <c r="M358">
        <f t="shared" si="16"/>
        <v>3</v>
      </c>
      <c r="N358">
        <f t="shared" si="17"/>
        <v>1</v>
      </c>
      <c r="O358">
        <f t="shared" si="18"/>
        <v>1</v>
      </c>
    </row>
    <row r="359" spans="1:15" x14ac:dyDescent="0.4">
      <c r="A359" t="s">
        <v>369</v>
      </c>
      <c r="B359" t="s">
        <v>1130</v>
      </c>
      <c r="C359" s="1">
        <v>39765</v>
      </c>
      <c r="D359">
        <v>5</v>
      </c>
      <c r="E359">
        <v>3</v>
      </c>
      <c r="F359">
        <v>5</v>
      </c>
      <c r="G359">
        <v>792</v>
      </c>
      <c r="H359">
        <v>689</v>
      </c>
      <c r="I359">
        <v>867</v>
      </c>
      <c r="J359">
        <v>75.22586406183747</v>
      </c>
      <c r="K359">
        <v>26.270511540364218</v>
      </c>
      <c r="L359">
        <v>17.282114906497775</v>
      </c>
      <c r="M359">
        <f t="shared" si="16"/>
        <v>3</v>
      </c>
      <c r="N359">
        <f t="shared" si="17"/>
        <v>1</v>
      </c>
      <c r="O359">
        <f t="shared" si="18"/>
        <v>1</v>
      </c>
    </row>
    <row r="360" spans="1:15" x14ac:dyDescent="0.4">
      <c r="A360" t="s">
        <v>370</v>
      </c>
      <c r="B360" t="s">
        <v>1131</v>
      </c>
      <c r="C360" s="1">
        <v>39898</v>
      </c>
      <c r="D360">
        <v>5</v>
      </c>
      <c r="E360">
        <v>3</v>
      </c>
      <c r="F360">
        <v>5</v>
      </c>
      <c r="G360">
        <v>792</v>
      </c>
      <c r="H360">
        <v>689</v>
      </c>
      <c r="I360">
        <v>779</v>
      </c>
      <c r="J360">
        <v>80.593849226868883</v>
      </c>
      <c r="K360">
        <v>16.650369487652835</v>
      </c>
      <c r="L360">
        <v>24.439460674854242</v>
      </c>
      <c r="M360">
        <f t="shared" si="16"/>
        <v>3</v>
      </c>
      <c r="N360">
        <f t="shared" si="17"/>
        <v>1</v>
      </c>
      <c r="O360">
        <f t="shared" si="18"/>
        <v>1</v>
      </c>
    </row>
    <row r="361" spans="1:15" x14ac:dyDescent="0.4">
      <c r="A361" t="s">
        <v>371</v>
      </c>
      <c r="B361" t="s">
        <v>1132</v>
      </c>
      <c r="C361" s="1">
        <v>40410</v>
      </c>
      <c r="D361">
        <v>4</v>
      </c>
      <c r="E361">
        <v>3</v>
      </c>
      <c r="F361">
        <v>4</v>
      </c>
      <c r="G361">
        <v>643</v>
      </c>
      <c r="H361">
        <v>689</v>
      </c>
      <c r="I361">
        <v>583</v>
      </c>
      <c r="J361">
        <v>59.911254190330276</v>
      </c>
      <c r="K361">
        <v>49.630120552858202</v>
      </c>
      <c r="L361">
        <v>28.824501115642285</v>
      </c>
      <c r="M361">
        <f t="shared" si="16"/>
        <v>3</v>
      </c>
      <c r="N361">
        <f t="shared" si="17"/>
        <v>2</v>
      </c>
      <c r="O361">
        <f t="shared" si="18"/>
        <v>1</v>
      </c>
    </row>
    <row r="362" spans="1:15" x14ac:dyDescent="0.4">
      <c r="A362" t="s">
        <v>372</v>
      </c>
      <c r="B362" t="s">
        <v>1133</v>
      </c>
      <c r="C362" s="1">
        <v>40571</v>
      </c>
      <c r="D362">
        <v>4</v>
      </c>
      <c r="E362">
        <v>3</v>
      </c>
      <c r="F362">
        <v>3</v>
      </c>
      <c r="G362">
        <v>643</v>
      </c>
      <c r="H362">
        <v>630</v>
      </c>
      <c r="I362">
        <v>536</v>
      </c>
      <c r="J362">
        <v>51.609312929341641</v>
      </c>
      <c r="K362">
        <v>11.579645572246339</v>
      </c>
      <c r="L362">
        <v>39.076384947159113</v>
      </c>
      <c r="M362">
        <f t="shared" si="16"/>
        <v>3</v>
      </c>
      <c r="N362">
        <f t="shared" si="17"/>
        <v>1</v>
      </c>
      <c r="O362">
        <f t="shared" si="18"/>
        <v>2</v>
      </c>
    </row>
    <row r="363" spans="1:15" x14ac:dyDescent="0.4">
      <c r="A363" t="s">
        <v>373</v>
      </c>
      <c r="B363" t="s">
        <v>1134</v>
      </c>
      <c r="C363" s="1">
        <v>40771</v>
      </c>
      <c r="D363">
        <v>4</v>
      </c>
      <c r="E363">
        <v>2</v>
      </c>
      <c r="F363">
        <v>3</v>
      </c>
      <c r="G363">
        <v>554</v>
      </c>
      <c r="H363">
        <v>585</v>
      </c>
      <c r="I363">
        <v>536</v>
      </c>
      <c r="J363">
        <v>72.977790968314068</v>
      </c>
      <c r="K363">
        <v>73.39409945001421</v>
      </c>
      <c r="L363">
        <v>30.192143717010097</v>
      </c>
      <c r="M363">
        <f t="shared" si="16"/>
        <v>3</v>
      </c>
      <c r="N363">
        <f t="shared" si="17"/>
        <v>3</v>
      </c>
      <c r="O363">
        <f t="shared" si="18"/>
        <v>2</v>
      </c>
    </row>
    <row r="364" spans="1:15" x14ac:dyDescent="0.4">
      <c r="A364" t="s">
        <v>374</v>
      </c>
      <c r="B364" t="s">
        <v>1135</v>
      </c>
      <c r="C364" s="1">
        <v>39434</v>
      </c>
      <c r="D364">
        <v>6</v>
      </c>
      <c r="E364">
        <v>3</v>
      </c>
      <c r="F364">
        <v>6</v>
      </c>
      <c r="G364">
        <v>988</v>
      </c>
      <c r="H364">
        <v>689</v>
      </c>
      <c r="I364">
        <v>890</v>
      </c>
      <c r="J364">
        <v>69.749700793793195</v>
      </c>
      <c r="K364">
        <v>29.174512669165221</v>
      </c>
      <c r="L364">
        <v>34.063730572422891</v>
      </c>
      <c r="M364">
        <f t="shared" si="16"/>
        <v>3</v>
      </c>
      <c r="N364">
        <f t="shared" si="17"/>
        <v>1</v>
      </c>
      <c r="O364">
        <f t="shared" si="18"/>
        <v>2</v>
      </c>
    </row>
    <row r="365" spans="1:15" x14ac:dyDescent="0.4">
      <c r="A365" t="s">
        <v>375</v>
      </c>
      <c r="B365" t="s">
        <v>1136</v>
      </c>
      <c r="C365" s="1">
        <v>38945</v>
      </c>
      <c r="D365">
        <v>6</v>
      </c>
      <c r="E365">
        <v>3</v>
      </c>
      <c r="F365">
        <v>6</v>
      </c>
      <c r="G365">
        <v>988</v>
      </c>
      <c r="H365">
        <v>689</v>
      </c>
      <c r="I365">
        <v>1216</v>
      </c>
      <c r="J365">
        <v>68.339795493414059</v>
      </c>
      <c r="K365">
        <v>30.086023719034664</v>
      </c>
      <c r="L365">
        <v>42.723087953756824</v>
      </c>
      <c r="M365">
        <f t="shared" si="16"/>
        <v>3</v>
      </c>
      <c r="N365">
        <f t="shared" si="17"/>
        <v>2</v>
      </c>
      <c r="O365">
        <f t="shared" si="18"/>
        <v>2</v>
      </c>
    </row>
    <row r="366" spans="1:15" x14ac:dyDescent="0.4">
      <c r="A366" t="s">
        <v>376</v>
      </c>
      <c r="B366" t="s">
        <v>1137</v>
      </c>
      <c r="C366" s="1">
        <v>38826</v>
      </c>
      <c r="D366">
        <v>6</v>
      </c>
      <c r="E366">
        <v>3</v>
      </c>
      <c r="F366">
        <v>6</v>
      </c>
      <c r="G366">
        <v>988</v>
      </c>
      <c r="H366">
        <v>689</v>
      </c>
      <c r="I366">
        <v>1296</v>
      </c>
      <c r="J366">
        <v>75.508387703192597</v>
      </c>
      <c r="K366">
        <v>76.702856706406948</v>
      </c>
      <c r="L366">
        <v>46.10415258362265</v>
      </c>
      <c r="M366">
        <f t="shared" si="16"/>
        <v>3</v>
      </c>
      <c r="N366">
        <f t="shared" si="17"/>
        <v>3</v>
      </c>
      <c r="O366">
        <f t="shared" si="18"/>
        <v>2</v>
      </c>
    </row>
    <row r="367" spans="1:15" x14ac:dyDescent="0.4">
      <c r="A367" t="s">
        <v>377</v>
      </c>
      <c r="B367" t="s">
        <v>1138</v>
      </c>
      <c r="C367" s="1">
        <v>39036</v>
      </c>
      <c r="D367">
        <v>6</v>
      </c>
      <c r="E367">
        <v>3</v>
      </c>
      <c r="F367">
        <v>6</v>
      </c>
      <c r="G367">
        <v>988</v>
      </c>
      <c r="H367">
        <v>689</v>
      </c>
      <c r="I367">
        <v>1156</v>
      </c>
      <c r="J367">
        <v>76.569133531847612</v>
      </c>
      <c r="K367">
        <v>37.069193851750896</v>
      </c>
      <c r="L367">
        <v>19.128384132525309</v>
      </c>
      <c r="M367">
        <f t="shared" si="16"/>
        <v>3</v>
      </c>
      <c r="N367">
        <f t="shared" si="17"/>
        <v>2</v>
      </c>
      <c r="O367">
        <f t="shared" si="18"/>
        <v>1</v>
      </c>
    </row>
    <row r="368" spans="1:15" x14ac:dyDescent="0.4">
      <c r="A368" t="s">
        <v>378</v>
      </c>
      <c r="B368" t="s">
        <v>1139</v>
      </c>
      <c r="C368" s="1">
        <v>39610</v>
      </c>
      <c r="D368">
        <v>6</v>
      </c>
      <c r="E368">
        <v>3</v>
      </c>
      <c r="F368">
        <v>5</v>
      </c>
      <c r="G368">
        <v>888</v>
      </c>
      <c r="H368">
        <v>689</v>
      </c>
      <c r="I368">
        <v>875</v>
      </c>
      <c r="J368">
        <v>54.068764795907853</v>
      </c>
      <c r="K368">
        <v>17.363574628211939</v>
      </c>
      <c r="L368">
        <v>46.903123973567389</v>
      </c>
      <c r="M368">
        <f t="shared" si="16"/>
        <v>3</v>
      </c>
      <c r="N368">
        <f t="shared" si="17"/>
        <v>1</v>
      </c>
      <c r="O368">
        <f t="shared" si="18"/>
        <v>2</v>
      </c>
    </row>
    <row r="369" spans="1:15" x14ac:dyDescent="0.4">
      <c r="A369" t="s">
        <v>379</v>
      </c>
      <c r="B369" t="s">
        <v>1140</v>
      </c>
      <c r="C369" s="1">
        <v>39457</v>
      </c>
      <c r="D369">
        <v>6</v>
      </c>
      <c r="E369">
        <v>3</v>
      </c>
      <c r="F369">
        <v>6</v>
      </c>
      <c r="G369">
        <v>988</v>
      </c>
      <c r="H369">
        <v>689</v>
      </c>
      <c r="I369">
        <v>876</v>
      </c>
      <c r="J369">
        <v>62.225146611067842</v>
      </c>
      <c r="K369">
        <v>60.681323223510958</v>
      </c>
      <c r="L369">
        <v>29.312056270681815</v>
      </c>
      <c r="M369">
        <f t="shared" si="16"/>
        <v>3</v>
      </c>
      <c r="N369">
        <f t="shared" si="17"/>
        <v>3</v>
      </c>
      <c r="O369">
        <f t="shared" si="18"/>
        <v>1</v>
      </c>
    </row>
    <row r="370" spans="1:15" x14ac:dyDescent="0.4">
      <c r="A370" t="s">
        <v>380</v>
      </c>
      <c r="B370" t="s">
        <v>1141</v>
      </c>
      <c r="C370" s="1">
        <v>38274</v>
      </c>
      <c r="D370">
        <v>6</v>
      </c>
      <c r="E370">
        <v>3</v>
      </c>
      <c r="F370">
        <v>6</v>
      </c>
      <c r="G370">
        <v>988</v>
      </c>
      <c r="H370">
        <v>689</v>
      </c>
      <c r="I370">
        <v>1358</v>
      </c>
      <c r="J370">
        <v>62.750833918131761</v>
      </c>
      <c r="K370">
        <v>53.320703799296204</v>
      </c>
      <c r="L370">
        <v>34.525775002864009</v>
      </c>
      <c r="M370">
        <f t="shared" si="16"/>
        <v>3</v>
      </c>
      <c r="N370">
        <f t="shared" si="17"/>
        <v>3</v>
      </c>
      <c r="O370">
        <f t="shared" si="18"/>
        <v>2</v>
      </c>
    </row>
    <row r="371" spans="1:15" x14ac:dyDescent="0.4">
      <c r="A371" t="s">
        <v>381</v>
      </c>
      <c r="B371" t="s">
        <v>1142</v>
      </c>
      <c r="C371" s="1">
        <v>38546</v>
      </c>
      <c r="D371">
        <v>6</v>
      </c>
      <c r="E371">
        <v>3</v>
      </c>
      <c r="F371">
        <v>6</v>
      </c>
      <c r="G371">
        <v>988</v>
      </c>
      <c r="H371">
        <v>689</v>
      </c>
      <c r="I371">
        <v>1358</v>
      </c>
      <c r="J371">
        <v>78.319336026846486</v>
      </c>
      <c r="K371">
        <v>25.443319198891103</v>
      </c>
      <c r="L371">
        <v>21.819140610222231</v>
      </c>
      <c r="M371">
        <f t="shared" si="16"/>
        <v>3</v>
      </c>
      <c r="N371">
        <f t="shared" si="17"/>
        <v>1</v>
      </c>
      <c r="O371">
        <f t="shared" si="18"/>
        <v>1</v>
      </c>
    </row>
    <row r="372" spans="1:15" x14ac:dyDescent="0.4">
      <c r="A372" t="s">
        <v>382</v>
      </c>
      <c r="B372" t="s">
        <v>1143</v>
      </c>
      <c r="C372" s="1">
        <v>40981</v>
      </c>
      <c r="D372">
        <v>3</v>
      </c>
      <c r="E372">
        <v>2</v>
      </c>
      <c r="F372">
        <v>3</v>
      </c>
      <c r="G372">
        <v>462</v>
      </c>
      <c r="H372">
        <v>540</v>
      </c>
      <c r="I372">
        <v>536</v>
      </c>
      <c r="J372">
        <v>83.829296776066272</v>
      </c>
      <c r="K372">
        <v>36.771873689859298</v>
      </c>
      <c r="L372">
        <v>15.537066688554548</v>
      </c>
      <c r="M372">
        <f t="shared" si="16"/>
        <v>3</v>
      </c>
      <c r="N372">
        <f t="shared" si="17"/>
        <v>2</v>
      </c>
      <c r="O372">
        <f t="shared" si="18"/>
        <v>1</v>
      </c>
    </row>
    <row r="373" spans="1:15" x14ac:dyDescent="0.4">
      <c r="A373" t="s">
        <v>383</v>
      </c>
      <c r="B373" t="s">
        <v>1144</v>
      </c>
      <c r="C373" s="1">
        <v>41823</v>
      </c>
      <c r="D373">
        <v>2</v>
      </c>
      <c r="E373">
        <v>1</v>
      </c>
      <c r="F373">
        <v>2</v>
      </c>
      <c r="G373">
        <v>316</v>
      </c>
      <c r="H373">
        <v>234</v>
      </c>
      <c r="I373">
        <v>431</v>
      </c>
      <c r="J373">
        <v>67.314317217429291</v>
      </c>
      <c r="K373">
        <v>7.1724438630913454</v>
      </c>
      <c r="L373">
        <v>17.809826030218524</v>
      </c>
      <c r="M373">
        <f t="shared" si="16"/>
        <v>3</v>
      </c>
      <c r="N373">
        <f t="shared" si="17"/>
        <v>1</v>
      </c>
      <c r="O373">
        <f t="shared" si="18"/>
        <v>1</v>
      </c>
    </row>
    <row r="374" spans="1:15" x14ac:dyDescent="0.4">
      <c r="A374" t="s">
        <v>384</v>
      </c>
      <c r="B374" t="s">
        <v>1145</v>
      </c>
      <c r="C374" s="1">
        <v>40105</v>
      </c>
      <c r="D374">
        <v>5</v>
      </c>
      <c r="E374">
        <v>3</v>
      </c>
      <c r="F374">
        <v>5</v>
      </c>
      <c r="G374">
        <v>792</v>
      </c>
      <c r="H374">
        <v>689</v>
      </c>
      <c r="I374">
        <v>641</v>
      </c>
      <c r="J374">
        <v>69.817497188282516</v>
      </c>
      <c r="K374">
        <v>20.392829194342898</v>
      </c>
      <c r="L374">
        <v>10.727917597006877</v>
      </c>
      <c r="M374">
        <f t="shared" si="16"/>
        <v>3</v>
      </c>
      <c r="N374">
        <f t="shared" si="17"/>
        <v>1</v>
      </c>
      <c r="O374">
        <f t="shared" si="18"/>
        <v>1</v>
      </c>
    </row>
    <row r="375" spans="1:15" x14ac:dyDescent="0.4">
      <c r="A375" t="s">
        <v>385</v>
      </c>
      <c r="B375" t="s">
        <v>1146</v>
      </c>
      <c r="C375" s="1">
        <v>41324</v>
      </c>
      <c r="D375">
        <v>3</v>
      </c>
      <c r="E375">
        <v>2</v>
      </c>
      <c r="F375">
        <v>3</v>
      </c>
      <c r="G375">
        <v>462</v>
      </c>
      <c r="H375">
        <v>314</v>
      </c>
      <c r="I375">
        <v>536</v>
      </c>
      <c r="J375">
        <v>72.751130090406463</v>
      </c>
      <c r="K375">
        <v>19.999649846022663</v>
      </c>
      <c r="L375">
        <v>8.741621680487361</v>
      </c>
      <c r="M375">
        <f t="shared" si="16"/>
        <v>3</v>
      </c>
      <c r="N375">
        <f t="shared" si="17"/>
        <v>1</v>
      </c>
      <c r="O375">
        <f t="shared" si="18"/>
        <v>1</v>
      </c>
    </row>
    <row r="376" spans="1:15" x14ac:dyDescent="0.4">
      <c r="A376" t="s">
        <v>386</v>
      </c>
      <c r="B376" t="s">
        <v>1147</v>
      </c>
      <c r="C376" s="1">
        <v>40403</v>
      </c>
      <c r="D376">
        <v>4</v>
      </c>
      <c r="E376">
        <v>3</v>
      </c>
      <c r="F376">
        <v>4</v>
      </c>
      <c r="G376">
        <v>643</v>
      </c>
      <c r="H376">
        <v>689</v>
      </c>
      <c r="I376">
        <v>588</v>
      </c>
      <c r="J376">
        <v>74.422850029325218</v>
      </c>
      <c r="K376">
        <v>52.409361593203165</v>
      </c>
      <c r="L376">
        <v>11.614875913942546</v>
      </c>
      <c r="M376">
        <f t="shared" si="16"/>
        <v>3</v>
      </c>
      <c r="N376">
        <f t="shared" si="17"/>
        <v>3</v>
      </c>
      <c r="O376">
        <f t="shared" si="18"/>
        <v>1</v>
      </c>
    </row>
    <row r="377" spans="1:15" x14ac:dyDescent="0.4">
      <c r="A377" t="s">
        <v>387</v>
      </c>
      <c r="B377" t="s">
        <v>1148</v>
      </c>
      <c r="C377" s="1">
        <v>39196</v>
      </c>
      <c r="D377">
        <v>6</v>
      </c>
      <c r="E377">
        <v>3</v>
      </c>
      <c r="F377">
        <v>6</v>
      </c>
      <c r="G377">
        <v>988</v>
      </c>
      <c r="H377">
        <v>689</v>
      </c>
      <c r="I377">
        <v>1050</v>
      </c>
      <c r="J377">
        <v>68.088144284538203</v>
      </c>
      <c r="K377">
        <v>28.567707775058796</v>
      </c>
      <c r="L377">
        <v>35.099146210315617</v>
      </c>
      <c r="M377">
        <f t="shared" si="16"/>
        <v>3</v>
      </c>
      <c r="N377">
        <f t="shared" si="17"/>
        <v>1</v>
      </c>
      <c r="O377">
        <f t="shared" si="18"/>
        <v>2</v>
      </c>
    </row>
    <row r="378" spans="1:15" x14ac:dyDescent="0.4">
      <c r="A378" t="s">
        <v>388</v>
      </c>
      <c r="B378" t="s">
        <v>1149</v>
      </c>
      <c r="C378" s="1">
        <v>39408</v>
      </c>
      <c r="D378">
        <v>6</v>
      </c>
      <c r="E378">
        <v>3</v>
      </c>
      <c r="F378">
        <v>6</v>
      </c>
      <c r="G378">
        <v>988</v>
      </c>
      <c r="H378">
        <v>689</v>
      </c>
      <c r="I378">
        <v>909</v>
      </c>
      <c r="J378">
        <v>63.404226422139672</v>
      </c>
      <c r="K378">
        <v>28.407687350054257</v>
      </c>
      <c r="L378">
        <v>25.939798626431749</v>
      </c>
      <c r="M378">
        <f t="shared" si="16"/>
        <v>3</v>
      </c>
      <c r="N378">
        <f t="shared" si="17"/>
        <v>1</v>
      </c>
      <c r="O378">
        <f t="shared" si="18"/>
        <v>1</v>
      </c>
    </row>
    <row r="379" spans="1:15" x14ac:dyDescent="0.4">
      <c r="A379" t="s">
        <v>389</v>
      </c>
      <c r="B379" t="s">
        <v>1150</v>
      </c>
      <c r="C379" s="1">
        <v>38358</v>
      </c>
      <c r="D379">
        <v>6</v>
      </c>
      <c r="E379">
        <v>3</v>
      </c>
      <c r="F379">
        <v>6</v>
      </c>
      <c r="G379">
        <v>988</v>
      </c>
      <c r="H379">
        <v>689</v>
      </c>
      <c r="I379">
        <v>1358</v>
      </c>
      <c r="J379">
        <v>59.70495110784691</v>
      </c>
      <c r="K379">
        <v>39.881684294752993</v>
      </c>
      <c r="L379">
        <v>17.19557639142905</v>
      </c>
      <c r="M379">
        <f t="shared" si="16"/>
        <v>3</v>
      </c>
      <c r="N379">
        <f t="shared" si="17"/>
        <v>2</v>
      </c>
      <c r="O379">
        <f t="shared" si="18"/>
        <v>1</v>
      </c>
    </row>
    <row r="380" spans="1:15" x14ac:dyDescent="0.4">
      <c r="A380" t="s">
        <v>390</v>
      </c>
      <c r="B380" t="s">
        <v>1151</v>
      </c>
      <c r="C380" s="1">
        <v>40655</v>
      </c>
      <c r="D380">
        <v>4</v>
      </c>
      <c r="E380">
        <v>2</v>
      </c>
      <c r="F380">
        <v>3</v>
      </c>
      <c r="G380">
        <v>635</v>
      </c>
      <c r="H380">
        <v>585</v>
      </c>
      <c r="I380">
        <v>536</v>
      </c>
      <c r="J380">
        <v>55.546476015469793</v>
      </c>
      <c r="K380">
        <v>57.943155257152164</v>
      </c>
      <c r="L380">
        <v>10.553588644623442</v>
      </c>
      <c r="M380">
        <f t="shared" si="16"/>
        <v>3</v>
      </c>
      <c r="N380">
        <f t="shared" si="17"/>
        <v>3</v>
      </c>
      <c r="O380">
        <f t="shared" si="18"/>
        <v>1</v>
      </c>
    </row>
    <row r="381" spans="1:15" x14ac:dyDescent="0.4">
      <c r="A381" t="s">
        <v>391</v>
      </c>
      <c r="B381" t="s">
        <v>1152</v>
      </c>
      <c r="C381" s="1">
        <v>38119</v>
      </c>
      <c r="D381">
        <v>6</v>
      </c>
      <c r="E381">
        <v>3</v>
      </c>
      <c r="F381">
        <v>6</v>
      </c>
      <c r="G381">
        <v>988</v>
      </c>
      <c r="H381">
        <v>689</v>
      </c>
      <c r="I381">
        <v>1358</v>
      </c>
      <c r="J381">
        <v>68.041844138193497</v>
      </c>
      <c r="K381">
        <v>27.54996464533215</v>
      </c>
      <c r="L381">
        <v>21.640257097677402</v>
      </c>
      <c r="M381">
        <f t="shared" si="16"/>
        <v>3</v>
      </c>
      <c r="N381">
        <f t="shared" si="17"/>
        <v>1</v>
      </c>
      <c r="O381">
        <f t="shared" si="18"/>
        <v>1</v>
      </c>
    </row>
    <row r="382" spans="1:15" x14ac:dyDescent="0.4">
      <c r="A382" t="s">
        <v>392</v>
      </c>
      <c r="B382" t="s">
        <v>1153</v>
      </c>
      <c r="C382" s="1">
        <v>38916</v>
      </c>
      <c r="D382">
        <v>6</v>
      </c>
      <c r="E382">
        <v>3</v>
      </c>
      <c r="F382">
        <v>6</v>
      </c>
      <c r="G382">
        <v>988</v>
      </c>
      <c r="H382">
        <v>689</v>
      </c>
      <c r="I382">
        <v>1237</v>
      </c>
      <c r="J382">
        <v>64.767811693287896</v>
      </c>
      <c r="K382">
        <v>44.188980133921625</v>
      </c>
      <c r="L382">
        <v>23.654301871559888</v>
      </c>
      <c r="M382">
        <f t="shared" si="16"/>
        <v>3</v>
      </c>
      <c r="N382">
        <f t="shared" si="17"/>
        <v>2</v>
      </c>
      <c r="O382">
        <f t="shared" si="18"/>
        <v>1</v>
      </c>
    </row>
    <row r="383" spans="1:15" x14ac:dyDescent="0.4">
      <c r="A383" t="s">
        <v>393</v>
      </c>
      <c r="B383" t="s">
        <v>1154</v>
      </c>
      <c r="C383" s="1">
        <v>39197</v>
      </c>
      <c r="D383">
        <v>6</v>
      </c>
      <c r="E383">
        <v>3</v>
      </c>
      <c r="F383">
        <v>6</v>
      </c>
      <c r="G383">
        <v>988</v>
      </c>
      <c r="H383">
        <v>689</v>
      </c>
      <c r="I383">
        <v>1049</v>
      </c>
      <c r="J383">
        <v>80.271103742909276</v>
      </c>
      <c r="K383">
        <v>55.017894758661114</v>
      </c>
      <c r="L383">
        <v>37.55205057320277</v>
      </c>
      <c r="M383">
        <f t="shared" si="16"/>
        <v>3</v>
      </c>
      <c r="N383">
        <f t="shared" si="17"/>
        <v>3</v>
      </c>
      <c r="O383">
        <f t="shared" si="18"/>
        <v>2</v>
      </c>
    </row>
    <row r="384" spans="1:15" x14ac:dyDescent="0.4">
      <c r="A384" t="s">
        <v>394</v>
      </c>
      <c r="B384" t="s">
        <v>1155</v>
      </c>
      <c r="C384" s="1">
        <v>39731</v>
      </c>
      <c r="D384">
        <v>6</v>
      </c>
      <c r="E384">
        <v>3</v>
      </c>
      <c r="F384">
        <v>5</v>
      </c>
      <c r="G384">
        <v>808</v>
      </c>
      <c r="H384">
        <v>689</v>
      </c>
      <c r="I384">
        <v>875</v>
      </c>
      <c r="J384">
        <v>78.282958453662459</v>
      </c>
      <c r="K384">
        <v>42.974181125720087</v>
      </c>
      <c r="L384">
        <v>22.986513011558294</v>
      </c>
      <c r="M384">
        <f t="shared" si="16"/>
        <v>3</v>
      </c>
      <c r="N384">
        <f t="shared" si="17"/>
        <v>2</v>
      </c>
      <c r="O384">
        <f t="shared" si="18"/>
        <v>1</v>
      </c>
    </row>
    <row r="385" spans="1:15" x14ac:dyDescent="0.4">
      <c r="A385" t="s">
        <v>395</v>
      </c>
      <c r="B385" t="s">
        <v>1156</v>
      </c>
      <c r="C385" s="1">
        <v>41631</v>
      </c>
      <c r="D385">
        <v>3</v>
      </c>
      <c r="E385">
        <v>1</v>
      </c>
      <c r="F385">
        <v>2</v>
      </c>
      <c r="G385">
        <v>410</v>
      </c>
      <c r="H385">
        <v>234</v>
      </c>
      <c r="I385">
        <v>464</v>
      </c>
      <c r="J385">
        <v>85.017589239883193</v>
      </c>
      <c r="K385">
        <v>8.5894920427294537</v>
      </c>
      <c r="L385">
        <v>12.22028693329446</v>
      </c>
      <c r="M385">
        <f t="shared" si="16"/>
        <v>3</v>
      </c>
      <c r="N385">
        <f t="shared" si="17"/>
        <v>1</v>
      </c>
      <c r="O385">
        <f t="shared" si="18"/>
        <v>1</v>
      </c>
    </row>
    <row r="386" spans="1:15" x14ac:dyDescent="0.4">
      <c r="A386" t="s">
        <v>396</v>
      </c>
      <c r="B386" t="s">
        <v>1157</v>
      </c>
      <c r="C386" s="1">
        <v>41800</v>
      </c>
      <c r="D386">
        <v>2</v>
      </c>
      <c r="E386">
        <v>1</v>
      </c>
      <c r="F386">
        <v>2</v>
      </c>
      <c r="G386">
        <v>316</v>
      </c>
      <c r="H386">
        <v>234</v>
      </c>
      <c r="I386">
        <v>447</v>
      </c>
      <c r="J386">
        <v>74.408392357075755</v>
      </c>
      <c r="K386">
        <v>20.361892304338348</v>
      </c>
      <c r="L386">
        <v>27.709754501623902</v>
      </c>
      <c r="M386">
        <f t="shared" si="16"/>
        <v>3</v>
      </c>
      <c r="N386">
        <f t="shared" si="17"/>
        <v>1</v>
      </c>
      <c r="O386">
        <f t="shared" si="18"/>
        <v>1</v>
      </c>
    </row>
    <row r="387" spans="1:15" x14ac:dyDescent="0.4">
      <c r="A387" t="s">
        <v>397</v>
      </c>
      <c r="B387" t="s">
        <v>1158</v>
      </c>
      <c r="C387" s="1">
        <v>41733</v>
      </c>
      <c r="D387">
        <v>3</v>
      </c>
      <c r="E387">
        <v>1</v>
      </c>
      <c r="F387">
        <v>2</v>
      </c>
      <c r="G387">
        <v>343</v>
      </c>
      <c r="H387">
        <v>234</v>
      </c>
      <c r="I387">
        <v>464</v>
      </c>
      <c r="J387">
        <v>70.78445168251929</v>
      </c>
      <c r="K387">
        <v>32.483104425550472</v>
      </c>
      <c r="L387">
        <v>37.793794819965008</v>
      </c>
      <c r="M387">
        <f t="shared" ref="M387:M450" si="19">IF(AND(J387&gt;0,J387&lt;30),1,IF(AND(J387&gt;=30,J387&lt;50),2,IF(J387&gt;=50,3,0)))</f>
        <v>3</v>
      </c>
      <c r="N387">
        <f t="shared" ref="N387:N450" si="20">IF(AND(K387&gt;0,K387&lt;30),1,IF(AND(K387&gt;=30,K387&lt;50),2,IF(K387&gt;=50,3,0)))</f>
        <v>2</v>
      </c>
      <c r="O387">
        <f t="shared" ref="O387:O450" si="21">IF(AND(L387&gt;0,L387&lt;30),1,IF(AND(L387&gt;=30,L387&lt;50),2,IF(L387&gt;=50,3,0)))</f>
        <v>2</v>
      </c>
    </row>
    <row r="388" spans="1:15" x14ac:dyDescent="0.4">
      <c r="A388" t="s">
        <v>398</v>
      </c>
      <c r="B388" t="s">
        <v>1159</v>
      </c>
      <c r="C388" s="1">
        <v>41948</v>
      </c>
      <c r="D388">
        <v>2</v>
      </c>
      <c r="E388">
        <v>1</v>
      </c>
      <c r="F388">
        <v>2</v>
      </c>
      <c r="G388">
        <v>316</v>
      </c>
      <c r="H388">
        <v>234</v>
      </c>
      <c r="I388">
        <v>347</v>
      </c>
      <c r="J388">
        <v>85.3893277939912</v>
      </c>
      <c r="K388">
        <v>29.496402877697843</v>
      </c>
      <c r="L388">
        <v>73.409636558734832</v>
      </c>
      <c r="M388">
        <f t="shared" si="19"/>
        <v>3</v>
      </c>
      <c r="N388">
        <f t="shared" si="20"/>
        <v>1</v>
      </c>
      <c r="O388">
        <f t="shared" si="21"/>
        <v>3</v>
      </c>
    </row>
    <row r="389" spans="1:15" x14ac:dyDescent="0.4">
      <c r="A389" t="s">
        <v>399</v>
      </c>
      <c r="B389" t="s">
        <v>1160</v>
      </c>
      <c r="C389" s="1">
        <v>39245</v>
      </c>
      <c r="D389">
        <v>6</v>
      </c>
      <c r="E389">
        <v>3</v>
      </c>
      <c r="F389">
        <v>6</v>
      </c>
      <c r="G389">
        <v>988</v>
      </c>
      <c r="H389">
        <v>689</v>
      </c>
      <c r="I389">
        <v>1020</v>
      </c>
      <c r="J389">
        <v>81.637395084434672</v>
      </c>
      <c r="K389">
        <v>45.21366788943299</v>
      </c>
      <c r="L389">
        <v>35.649968964335969</v>
      </c>
      <c r="M389">
        <f t="shared" si="19"/>
        <v>3</v>
      </c>
      <c r="N389">
        <f t="shared" si="20"/>
        <v>2</v>
      </c>
      <c r="O389">
        <f t="shared" si="21"/>
        <v>2</v>
      </c>
    </row>
    <row r="390" spans="1:15" x14ac:dyDescent="0.4">
      <c r="A390" t="s">
        <v>400</v>
      </c>
      <c r="B390" t="s">
        <v>1161</v>
      </c>
      <c r="C390" s="1">
        <v>41117</v>
      </c>
      <c r="D390">
        <v>3</v>
      </c>
      <c r="E390">
        <v>2</v>
      </c>
      <c r="F390">
        <v>3</v>
      </c>
      <c r="G390">
        <v>462</v>
      </c>
      <c r="H390">
        <v>449</v>
      </c>
      <c r="I390">
        <v>536</v>
      </c>
      <c r="J390">
        <v>67.663202543369948</v>
      </c>
      <c r="K390">
        <v>35.275014013725645</v>
      </c>
      <c r="L390">
        <v>15.788703085369713</v>
      </c>
      <c r="M390">
        <f t="shared" si="19"/>
        <v>3</v>
      </c>
      <c r="N390">
        <f t="shared" si="20"/>
        <v>2</v>
      </c>
      <c r="O390">
        <f t="shared" si="21"/>
        <v>1</v>
      </c>
    </row>
    <row r="391" spans="1:15" x14ac:dyDescent="0.4">
      <c r="A391" t="s">
        <v>401</v>
      </c>
      <c r="B391" t="s">
        <v>1162</v>
      </c>
      <c r="C391" s="1">
        <v>41739</v>
      </c>
      <c r="D391">
        <v>3</v>
      </c>
      <c r="E391">
        <v>1</v>
      </c>
      <c r="F391">
        <v>2</v>
      </c>
      <c r="G391">
        <v>340</v>
      </c>
      <c r="H391">
        <v>234</v>
      </c>
      <c r="I391">
        <v>464</v>
      </c>
      <c r="J391">
        <v>62.735027080163221</v>
      </c>
      <c r="K391">
        <v>15.173315892740353</v>
      </c>
      <c r="L391">
        <v>25.929560813180657</v>
      </c>
      <c r="M391">
        <f t="shared" si="19"/>
        <v>3</v>
      </c>
      <c r="N391">
        <f t="shared" si="20"/>
        <v>1</v>
      </c>
      <c r="O391">
        <f t="shared" si="21"/>
        <v>1</v>
      </c>
    </row>
    <row r="392" spans="1:15" x14ac:dyDescent="0.4">
      <c r="A392" t="s">
        <v>402</v>
      </c>
      <c r="B392" t="s">
        <v>1163</v>
      </c>
      <c r="C392" s="1">
        <v>41999</v>
      </c>
      <c r="D392">
        <v>2</v>
      </c>
      <c r="E392">
        <v>1</v>
      </c>
      <c r="F392">
        <v>2</v>
      </c>
      <c r="G392">
        <v>316</v>
      </c>
      <c r="H392">
        <v>234</v>
      </c>
      <c r="I392">
        <v>311</v>
      </c>
      <c r="J392">
        <v>89.032993357312392</v>
      </c>
      <c r="K392">
        <v>18.05101373446697</v>
      </c>
      <c r="L392">
        <v>31.431370783964731</v>
      </c>
      <c r="M392">
        <f t="shared" si="19"/>
        <v>3</v>
      </c>
      <c r="N392">
        <f t="shared" si="20"/>
        <v>1</v>
      </c>
      <c r="O392">
        <f t="shared" si="21"/>
        <v>2</v>
      </c>
    </row>
    <row r="393" spans="1:15" x14ac:dyDescent="0.4">
      <c r="A393" t="s">
        <v>403</v>
      </c>
      <c r="B393" t="s">
        <v>1164</v>
      </c>
      <c r="C393" s="1">
        <v>38672</v>
      </c>
      <c r="D393">
        <v>6</v>
      </c>
      <c r="E393">
        <v>3</v>
      </c>
      <c r="F393">
        <v>6</v>
      </c>
      <c r="G393">
        <v>988</v>
      </c>
      <c r="H393">
        <v>689</v>
      </c>
      <c r="I393">
        <v>1358</v>
      </c>
      <c r="J393">
        <v>66.056479117944534</v>
      </c>
      <c r="K393">
        <v>30.946152605579236</v>
      </c>
      <c r="L393">
        <v>20.359913575271715</v>
      </c>
      <c r="M393">
        <f t="shared" si="19"/>
        <v>3</v>
      </c>
      <c r="N393">
        <f t="shared" si="20"/>
        <v>2</v>
      </c>
      <c r="O393">
        <f t="shared" si="21"/>
        <v>1</v>
      </c>
    </row>
    <row r="394" spans="1:15" x14ac:dyDescent="0.4">
      <c r="A394" t="s">
        <v>404</v>
      </c>
      <c r="B394" t="s">
        <v>1165</v>
      </c>
      <c r="C394" s="1">
        <v>40890</v>
      </c>
      <c r="D394">
        <v>4</v>
      </c>
      <c r="E394">
        <v>2</v>
      </c>
      <c r="F394">
        <v>3</v>
      </c>
      <c r="G394">
        <v>475</v>
      </c>
      <c r="H394">
        <v>585</v>
      </c>
      <c r="I394">
        <v>536</v>
      </c>
      <c r="J394">
        <v>73.129320775651593</v>
      </c>
      <c r="K394">
        <v>10.125919977481766</v>
      </c>
      <c r="L394">
        <v>30.31257454306234</v>
      </c>
      <c r="M394">
        <f t="shared" si="19"/>
        <v>3</v>
      </c>
      <c r="N394">
        <f t="shared" si="20"/>
        <v>1</v>
      </c>
      <c r="O394">
        <f t="shared" si="21"/>
        <v>2</v>
      </c>
    </row>
    <row r="395" spans="1:15" x14ac:dyDescent="0.4">
      <c r="A395" t="s">
        <v>405</v>
      </c>
      <c r="B395" t="s">
        <v>1166</v>
      </c>
      <c r="C395" s="1">
        <v>38106</v>
      </c>
      <c r="D395">
        <v>6</v>
      </c>
      <c r="E395">
        <v>3</v>
      </c>
      <c r="F395">
        <v>6</v>
      </c>
      <c r="G395">
        <v>988</v>
      </c>
      <c r="H395">
        <v>689</v>
      </c>
      <c r="I395">
        <v>1358</v>
      </c>
      <c r="J395">
        <v>79.278986264172872</v>
      </c>
      <c r="K395">
        <v>57.230893500344294</v>
      </c>
      <c r="L395">
        <v>26.409313489587511</v>
      </c>
      <c r="M395">
        <f t="shared" si="19"/>
        <v>3</v>
      </c>
      <c r="N395">
        <f t="shared" si="20"/>
        <v>3</v>
      </c>
      <c r="O395">
        <f t="shared" si="21"/>
        <v>1</v>
      </c>
    </row>
    <row r="396" spans="1:15" x14ac:dyDescent="0.4">
      <c r="A396" t="s">
        <v>406</v>
      </c>
      <c r="B396" t="s">
        <v>1167</v>
      </c>
      <c r="C396" s="1">
        <v>39036</v>
      </c>
      <c r="D396">
        <v>6</v>
      </c>
      <c r="E396">
        <v>3</v>
      </c>
      <c r="F396">
        <v>6</v>
      </c>
      <c r="G396">
        <v>988</v>
      </c>
      <c r="H396">
        <v>689</v>
      </c>
      <c r="I396">
        <v>1156</v>
      </c>
      <c r="J396">
        <v>81.717733859337883</v>
      </c>
      <c r="K396">
        <v>60.946699862569027</v>
      </c>
      <c r="L396">
        <v>26.646977555138712</v>
      </c>
      <c r="M396">
        <f t="shared" si="19"/>
        <v>3</v>
      </c>
      <c r="N396">
        <f t="shared" si="20"/>
        <v>3</v>
      </c>
      <c r="O396">
        <f t="shared" si="21"/>
        <v>1</v>
      </c>
    </row>
    <row r="397" spans="1:15" x14ac:dyDescent="0.4">
      <c r="A397" t="s">
        <v>407</v>
      </c>
      <c r="B397" t="s">
        <v>1168</v>
      </c>
      <c r="C397" s="1">
        <v>39202</v>
      </c>
      <c r="D397">
        <v>6</v>
      </c>
      <c r="E397">
        <v>3</v>
      </c>
      <c r="F397">
        <v>6</v>
      </c>
      <c r="G397">
        <v>988</v>
      </c>
      <c r="H397">
        <v>689</v>
      </c>
      <c r="I397">
        <v>1047</v>
      </c>
      <c r="J397">
        <v>81.27945927185047</v>
      </c>
      <c r="K397">
        <v>67.65622802449154</v>
      </c>
      <c r="L397">
        <v>17.886088794103053</v>
      </c>
      <c r="M397">
        <f t="shared" si="19"/>
        <v>3</v>
      </c>
      <c r="N397">
        <f t="shared" si="20"/>
        <v>3</v>
      </c>
      <c r="O397">
        <f t="shared" si="21"/>
        <v>1</v>
      </c>
    </row>
    <row r="398" spans="1:15" x14ac:dyDescent="0.4">
      <c r="A398" t="s">
        <v>408</v>
      </c>
      <c r="B398" t="s">
        <v>1169</v>
      </c>
      <c r="C398" s="1">
        <v>39925</v>
      </c>
      <c r="D398">
        <v>5</v>
      </c>
      <c r="E398">
        <v>3</v>
      </c>
      <c r="F398">
        <v>5</v>
      </c>
      <c r="G398">
        <v>792</v>
      </c>
      <c r="H398">
        <v>689</v>
      </c>
      <c r="I398">
        <v>760</v>
      </c>
      <c r="J398">
        <v>83.788856601820655</v>
      </c>
      <c r="K398">
        <v>29.826643246162853</v>
      </c>
      <c r="L398">
        <v>47.551591905166021</v>
      </c>
      <c r="M398">
        <f t="shared" si="19"/>
        <v>3</v>
      </c>
      <c r="N398">
        <f t="shared" si="20"/>
        <v>1</v>
      </c>
      <c r="O398">
        <f t="shared" si="21"/>
        <v>2</v>
      </c>
    </row>
    <row r="399" spans="1:15" x14ac:dyDescent="0.4">
      <c r="A399" t="s">
        <v>409</v>
      </c>
      <c r="B399" t="s">
        <v>1170</v>
      </c>
      <c r="C399" s="1">
        <v>41116</v>
      </c>
      <c r="D399">
        <v>3</v>
      </c>
      <c r="E399">
        <v>2</v>
      </c>
      <c r="F399">
        <v>3</v>
      </c>
      <c r="G399">
        <v>462</v>
      </c>
      <c r="H399">
        <v>450</v>
      </c>
      <c r="I399">
        <v>536</v>
      </c>
      <c r="J399">
        <v>50.993834185752526</v>
      </c>
      <c r="K399">
        <v>51.545657924224038</v>
      </c>
      <c r="L399">
        <v>32.828678341481449</v>
      </c>
      <c r="M399">
        <f t="shared" si="19"/>
        <v>3</v>
      </c>
      <c r="N399">
        <f t="shared" si="20"/>
        <v>3</v>
      </c>
      <c r="O399">
        <f t="shared" si="21"/>
        <v>2</v>
      </c>
    </row>
    <row r="400" spans="1:15" x14ac:dyDescent="0.4">
      <c r="A400" t="s">
        <v>410</v>
      </c>
      <c r="B400" t="s">
        <v>1171</v>
      </c>
      <c r="C400" s="1">
        <v>38673</v>
      </c>
      <c r="D400">
        <v>6</v>
      </c>
      <c r="E400">
        <v>3</v>
      </c>
      <c r="F400">
        <v>6</v>
      </c>
      <c r="G400">
        <v>988</v>
      </c>
      <c r="H400">
        <v>689</v>
      </c>
      <c r="I400">
        <v>1358</v>
      </c>
      <c r="J400">
        <v>86.48287021360467</v>
      </c>
      <c r="K400">
        <v>52.823324705708295</v>
      </c>
      <c r="L400">
        <v>15.50354441689815</v>
      </c>
      <c r="M400">
        <f t="shared" si="19"/>
        <v>3</v>
      </c>
      <c r="N400">
        <f t="shared" si="20"/>
        <v>3</v>
      </c>
      <c r="O400">
        <f t="shared" si="21"/>
        <v>1</v>
      </c>
    </row>
    <row r="401" spans="1:15" x14ac:dyDescent="0.4">
      <c r="A401" t="s">
        <v>411</v>
      </c>
      <c r="B401" t="s">
        <v>1172</v>
      </c>
      <c r="C401" s="1">
        <v>39995</v>
      </c>
      <c r="D401">
        <v>5</v>
      </c>
      <c r="E401">
        <v>3</v>
      </c>
      <c r="F401">
        <v>5</v>
      </c>
      <c r="G401">
        <v>792</v>
      </c>
      <c r="H401">
        <v>689</v>
      </c>
      <c r="I401">
        <v>713</v>
      </c>
      <c r="J401">
        <v>81.307511642539993</v>
      </c>
      <c r="K401">
        <v>70.437909963467547</v>
      </c>
      <c r="L401">
        <v>23.824531559450595</v>
      </c>
      <c r="M401">
        <f t="shared" si="19"/>
        <v>3</v>
      </c>
      <c r="N401">
        <f t="shared" si="20"/>
        <v>3</v>
      </c>
      <c r="O401">
        <f t="shared" si="21"/>
        <v>1</v>
      </c>
    </row>
    <row r="402" spans="1:15" x14ac:dyDescent="0.4">
      <c r="A402" t="s">
        <v>412</v>
      </c>
      <c r="B402" t="s">
        <v>1173</v>
      </c>
      <c r="C402" s="1">
        <v>40814</v>
      </c>
      <c r="D402">
        <v>4</v>
      </c>
      <c r="E402">
        <v>2</v>
      </c>
      <c r="F402">
        <v>3</v>
      </c>
      <c r="G402">
        <v>524</v>
      </c>
      <c r="H402">
        <v>585</v>
      </c>
      <c r="I402">
        <v>536</v>
      </c>
      <c r="J402">
        <v>89.606564415105453</v>
      </c>
      <c r="K402">
        <v>19.171144097380321</v>
      </c>
      <c r="L402">
        <v>51.204218854795656</v>
      </c>
      <c r="M402">
        <f t="shared" si="19"/>
        <v>3</v>
      </c>
      <c r="N402">
        <f t="shared" si="20"/>
        <v>1</v>
      </c>
      <c r="O402">
        <f t="shared" si="21"/>
        <v>3</v>
      </c>
    </row>
    <row r="403" spans="1:15" x14ac:dyDescent="0.4">
      <c r="A403" t="s">
        <v>413</v>
      </c>
      <c r="B403" t="s">
        <v>1174</v>
      </c>
      <c r="C403" s="1">
        <v>38548</v>
      </c>
      <c r="D403">
        <v>6</v>
      </c>
      <c r="E403">
        <v>3</v>
      </c>
      <c r="F403">
        <v>6</v>
      </c>
      <c r="G403">
        <v>988</v>
      </c>
      <c r="H403">
        <v>689</v>
      </c>
      <c r="I403">
        <v>1358</v>
      </c>
      <c r="J403">
        <v>73.849146177964769</v>
      </c>
      <c r="K403">
        <v>77.631198930067853</v>
      </c>
      <c r="L403">
        <v>38.640043947605037</v>
      </c>
      <c r="M403">
        <f t="shared" si="19"/>
        <v>3</v>
      </c>
      <c r="N403">
        <f t="shared" si="20"/>
        <v>3</v>
      </c>
      <c r="O403">
        <f t="shared" si="21"/>
        <v>2</v>
      </c>
    </row>
    <row r="404" spans="1:15" x14ac:dyDescent="0.4">
      <c r="A404" t="s">
        <v>414</v>
      </c>
      <c r="B404" t="s">
        <v>1175</v>
      </c>
      <c r="C404" s="1">
        <v>39125</v>
      </c>
      <c r="D404">
        <v>6</v>
      </c>
      <c r="E404">
        <v>3</v>
      </c>
      <c r="F404">
        <v>6</v>
      </c>
      <c r="G404">
        <v>988</v>
      </c>
      <c r="H404">
        <v>689</v>
      </c>
      <c r="I404">
        <v>1096</v>
      </c>
      <c r="J404">
        <v>65.501906949577901</v>
      </c>
      <c r="K404">
        <v>29.974808129340989</v>
      </c>
      <c r="L404">
        <v>40.02515681320255</v>
      </c>
      <c r="M404">
        <f t="shared" si="19"/>
        <v>3</v>
      </c>
      <c r="N404">
        <f t="shared" si="20"/>
        <v>1</v>
      </c>
      <c r="O404">
        <f t="shared" si="21"/>
        <v>2</v>
      </c>
    </row>
    <row r="405" spans="1:15" x14ac:dyDescent="0.4">
      <c r="A405" t="s">
        <v>415</v>
      </c>
      <c r="B405" t="s">
        <v>1176</v>
      </c>
      <c r="C405" s="1">
        <v>42607</v>
      </c>
      <c r="D405">
        <v>1</v>
      </c>
      <c r="E405">
        <v>1</v>
      </c>
      <c r="F405">
        <v>1</v>
      </c>
      <c r="G405">
        <v>161</v>
      </c>
      <c r="H405">
        <v>234</v>
      </c>
      <c r="I405">
        <v>59</v>
      </c>
      <c r="J405">
        <v>96.42032332563511</v>
      </c>
      <c r="K405">
        <v>98.931763679965101</v>
      </c>
      <c r="L405">
        <v>2.4348253812100342</v>
      </c>
      <c r="M405">
        <f t="shared" si="19"/>
        <v>3</v>
      </c>
      <c r="N405">
        <f t="shared" si="20"/>
        <v>3</v>
      </c>
      <c r="O405">
        <f t="shared" si="21"/>
        <v>1</v>
      </c>
    </row>
    <row r="406" spans="1:15" x14ac:dyDescent="0.4">
      <c r="A406" t="s">
        <v>416</v>
      </c>
      <c r="B406" t="s">
        <v>1177</v>
      </c>
      <c r="C406" s="1">
        <v>38177</v>
      </c>
      <c r="D406">
        <v>6</v>
      </c>
      <c r="E406">
        <v>3</v>
      </c>
      <c r="F406">
        <v>6</v>
      </c>
      <c r="G406">
        <v>988</v>
      </c>
      <c r="H406">
        <v>689</v>
      </c>
      <c r="I406">
        <v>1358</v>
      </c>
      <c r="J406">
        <v>74.277386236959131</v>
      </c>
      <c r="K406">
        <v>38.212458492161566</v>
      </c>
      <c r="L406">
        <v>29.95262961794452</v>
      </c>
      <c r="M406">
        <f t="shared" si="19"/>
        <v>3</v>
      </c>
      <c r="N406">
        <f t="shared" si="20"/>
        <v>2</v>
      </c>
      <c r="O406">
        <f t="shared" si="21"/>
        <v>1</v>
      </c>
    </row>
    <row r="407" spans="1:15" x14ac:dyDescent="0.4">
      <c r="A407" t="s">
        <v>417</v>
      </c>
      <c r="B407" t="s">
        <v>1178</v>
      </c>
      <c r="C407" s="1">
        <v>39297</v>
      </c>
      <c r="D407">
        <v>6</v>
      </c>
      <c r="E407">
        <v>3</v>
      </c>
      <c r="F407">
        <v>6</v>
      </c>
      <c r="G407">
        <v>988</v>
      </c>
      <c r="H407">
        <v>689</v>
      </c>
      <c r="I407">
        <v>983</v>
      </c>
      <c r="J407">
        <v>84.137206192958956</v>
      </c>
      <c r="K407">
        <v>18.430827403152406</v>
      </c>
      <c r="L407">
        <v>31.183319047397152</v>
      </c>
      <c r="M407">
        <f t="shared" si="19"/>
        <v>3</v>
      </c>
      <c r="N407">
        <f t="shared" si="20"/>
        <v>1</v>
      </c>
      <c r="O407">
        <f t="shared" si="21"/>
        <v>2</v>
      </c>
    </row>
    <row r="408" spans="1:15" x14ac:dyDescent="0.4">
      <c r="A408" t="s">
        <v>418</v>
      </c>
      <c r="B408" t="s">
        <v>1179</v>
      </c>
      <c r="C408" s="1">
        <v>40569</v>
      </c>
      <c r="D408">
        <v>4</v>
      </c>
      <c r="E408">
        <v>3</v>
      </c>
      <c r="F408">
        <v>3</v>
      </c>
      <c r="G408">
        <v>643</v>
      </c>
      <c r="H408">
        <v>631</v>
      </c>
      <c r="I408">
        <v>536</v>
      </c>
      <c r="J408">
        <v>85.527074449677087</v>
      </c>
      <c r="K408">
        <v>14.179485373215584</v>
      </c>
      <c r="L408">
        <v>55.128216653230439</v>
      </c>
      <c r="M408">
        <f t="shared" si="19"/>
        <v>3</v>
      </c>
      <c r="N408">
        <f t="shared" si="20"/>
        <v>1</v>
      </c>
      <c r="O408">
        <f t="shared" si="21"/>
        <v>3</v>
      </c>
    </row>
    <row r="409" spans="1:15" x14ac:dyDescent="0.4">
      <c r="A409" t="s">
        <v>419</v>
      </c>
      <c r="B409" t="s">
        <v>1180</v>
      </c>
      <c r="C409" s="1">
        <v>38427</v>
      </c>
      <c r="D409">
        <v>6</v>
      </c>
      <c r="E409">
        <v>3</v>
      </c>
      <c r="F409">
        <v>6</v>
      </c>
      <c r="G409">
        <v>988</v>
      </c>
      <c r="H409">
        <v>689</v>
      </c>
      <c r="I409">
        <v>1358</v>
      </c>
      <c r="J409">
        <v>72.600977311123017</v>
      </c>
      <c r="K409">
        <v>18.065913678561532</v>
      </c>
      <c r="L409">
        <v>19.049914514501815</v>
      </c>
      <c r="M409">
        <f t="shared" si="19"/>
        <v>3</v>
      </c>
      <c r="N409">
        <f t="shared" si="20"/>
        <v>1</v>
      </c>
      <c r="O409">
        <f t="shared" si="21"/>
        <v>1</v>
      </c>
    </row>
    <row r="410" spans="1:15" x14ac:dyDescent="0.4">
      <c r="A410" t="s">
        <v>420</v>
      </c>
      <c r="B410" t="s">
        <v>1181</v>
      </c>
      <c r="C410" s="1">
        <v>38743</v>
      </c>
      <c r="D410">
        <v>6</v>
      </c>
      <c r="E410">
        <v>3</v>
      </c>
      <c r="F410">
        <v>6</v>
      </c>
      <c r="G410">
        <v>988</v>
      </c>
      <c r="H410">
        <v>689</v>
      </c>
      <c r="I410">
        <v>1350</v>
      </c>
      <c r="J410">
        <v>81.250833031237278</v>
      </c>
      <c r="K410">
        <v>30.431284953534092</v>
      </c>
      <c r="L410">
        <v>26.131497074625244</v>
      </c>
      <c r="M410">
        <f t="shared" si="19"/>
        <v>3</v>
      </c>
      <c r="N410">
        <f t="shared" si="20"/>
        <v>2</v>
      </c>
      <c r="O410">
        <f t="shared" si="21"/>
        <v>1</v>
      </c>
    </row>
    <row r="411" spans="1:15" x14ac:dyDescent="0.4">
      <c r="A411" t="s">
        <v>421</v>
      </c>
      <c r="B411" t="s">
        <v>1182</v>
      </c>
      <c r="C411" s="1">
        <v>38385</v>
      </c>
      <c r="D411">
        <v>6</v>
      </c>
      <c r="E411">
        <v>3</v>
      </c>
      <c r="F411">
        <v>6</v>
      </c>
      <c r="G411">
        <v>988</v>
      </c>
      <c r="H411">
        <v>689</v>
      </c>
      <c r="I411">
        <v>1358</v>
      </c>
      <c r="J411">
        <v>90.497533180629219</v>
      </c>
      <c r="K411">
        <v>44.670799506043281</v>
      </c>
      <c r="L411">
        <v>12.128979161690131</v>
      </c>
      <c r="M411">
        <f t="shared" si="19"/>
        <v>3</v>
      </c>
      <c r="N411">
        <f t="shared" si="20"/>
        <v>2</v>
      </c>
      <c r="O411">
        <f t="shared" si="21"/>
        <v>1</v>
      </c>
    </row>
    <row r="412" spans="1:15" x14ac:dyDescent="0.4">
      <c r="A412" t="s">
        <v>422</v>
      </c>
      <c r="B412" t="s">
        <v>1183</v>
      </c>
      <c r="C412" s="1">
        <v>40263</v>
      </c>
      <c r="D412">
        <v>5</v>
      </c>
      <c r="E412">
        <v>3</v>
      </c>
      <c r="F412">
        <v>4</v>
      </c>
      <c r="G412">
        <v>708</v>
      </c>
      <c r="H412">
        <v>689</v>
      </c>
      <c r="I412">
        <v>618</v>
      </c>
      <c r="J412">
        <v>59.088704483611572</v>
      </c>
      <c r="K412">
        <v>92.192481595389566</v>
      </c>
      <c r="L412">
        <v>26.243113504367752</v>
      </c>
      <c r="M412">
        <f t="shared" si="19"/>
        <v>3</v>
      </c>
      <c r="N412">
        <f t="shared" si="20"/>
        <v>3</v>
      </c>
      <c r="O412">
        <f t="shared" si="21"/>
        <v>1</v>
      </c>
    </row>
    <row r="413" spans="1:15" x14ac:dyDescent="0.4">
      <c r="A413" t="s">
        <v>423</v>
      </c>
      <c r="B413" t="s">
        <v>1184</v>
      </c>
      <c r="C413" s="1">
        <v>40710</v>
      </c>
      <c r="D413">
        <v>4</v>
      </c>
      <c r="E413">
        <v>2</v>
      </c>
      <c r="F413">
        <v>3</v>
      </c>
      <c r="G413">
        <v>598</v>
      </c>
      <c r="H413">
        <v>585</v>
      </c>
      <c r="I413">
        <v>536</v>
      </c>
      <c r="J413">
        <v>67.661045565947688</v>
      </c>
      <c r="K413">
        <v>45.784067797545625</v>
      </c>
      <c r="L413">
        <v>7.2479243005403537</v>
      </c>
      <c r="M413">
        <f t="shared" si="19"/>
        <v>3</v>
      </c>
      <c r="N413">
        <f t="shared" si="20"/>
        <v>2</v>
      </c>
      <c r="O413">
        <f t="shared" si="21"/>
        <v>1</v>
      </c>
    </row>
    <row r="414" spans="1:15" x14ac:dyDescent="0.4">
      <c r="A414" t="s">
        <v>424</v>
      </c>
      <c r="B414" t="s">
        <v>1185</v>
      </c>
      <c r="C414" s="1">
        <v>38622</v>
      </c>
      <c r="D414">
        <v>6</v>
      </c>
      <c r="E414">
        <v>3</v>
      </c>
      <c r="F414">
        <v>6</v>
      </c>
      <c r="G414">
        <v>988</v>
      </c>
      <c r="H414">
        <v>689</v>
      </c>
      <c r="I414">
        <v>1358</v>
      </c>
      <c r="J414">
        <v>62.833368448779375</v>
      </c>
      <c r="K414">
        <v>53.343115937078366</v>
      </c>
      <c r="L414">
        <v>19.399076787815634</v>
      </c>
      <c r="M414">
        <f t="shared" si="19"/>
        <v>3</v>
      </c>
      <c r="N414">
        <f t="shared" si="20"/>
        <v>3</v>
      </c>
      <c r="O414">
        <f t="shared" si="21"/>
        <v>1</v>
      </c>
    </row>
    <row r="415" spans="1:15" x14ac:dyDescent="0.4">
      <c r="A415" t="s">
        <v>425</v>
      </c>
      <c r="B415" t="s">
        <v>1186</v>
      </c>
      <c r="C415" s="1">
        <v>40290</v>
      </c>
      <c r="D415">
        <v>5</v>
      </c>
      <c r="E415">
        <v>3</v>
      </c>
      <c r="F415">
        <v>4</v>
      </c>
      <c r="G415">
        <v>690</v>
      </c>
      <c r="H415">
        <v>689</v>
      </c>
      <c r="I415">
        <v>618</v>
      </c>
      <c r="J415">
        <v>56.937438873140934</v>
      </c>
      <c r="K415">
        <v>20.539111040533008</v>
      </c>
      <c r="L415">
        <v>24.810063836607416</v>
      </c>
      <c r="M415">
        <f t="shared" si="19"/>
        <v>3</v>
      </c>
      <c r="N415">
        <f t="shared" si="20"/>
        <v>1</v>
      </c>
      <c r="O415">
        <f t="shared" si="21"/>
        <v>1</v>
      </c>
    </row>
    <row r="416" spans="1:15" x14ac:dyDescent="0.4">
      <c r="A416" t="s">
        <v>426</v>
      </c>
      <c r="B416" t="s">
        <v>1187</v>
      </c>
      <c r="C416" s="1">
        <v>40669</v>
      </c>
      <c r="D416">
        <v>4</v>
      </c>
      <c r="E416">
        <v>2</v>
      </c>
      <c r="F416">
        <v>3</v>
      </c>
      <c r="G416">
        <v>626</v>
      </c>
      <c r="H416">
        <v>585</v>
      </c>
      <c r="I416">
        <v>536</v>
      </c>
      <c r="J416">
        <v>64.114754955205285</v>
      </c>
      <c r="K416">
        <v>22.387360537346879</v>
      </c>
      <c r="L416">
        <v>14.860428696830565</v>
      </c>
      <c r="M416">
        <f t="shared" si="19"/>
        <v>3</v>
      </c>
      <c r="N416">
        <f t="shared" si="20"/>
        <v>1</v>
      </c>
      <c r="O416">
        <f t="shared" si="21"/>
        <v>1</v>
      </c>
    </row>
    <row r="417" spans="1:15" x14ac:dyDescent="0.4">
      <c r="A417" t="s">
        <v>427</v>
      </c>
      <c r="B417" t="s">
        <v>1188</v>
      </c>
      <c r="C417" s="1">
        <v>41004</v>
      </c>
      <c r="D417">
        <v>3</v>
      </c>
      <c r="E417">
        <v>2</v>
      </c>
      <c r="F417">
        <v>3</v>
      </c>
      <c r="G417">
        <v>462</v>
      </c>
      <c r="H417">
        <v>527</v>
      </c>
      <c r="I417">
        <v>536</v>
      </c>
      <c r="J417">
        <v>55.39890330510358</v>
      </c>
      <c r="K417">
        <v>18.638007287299278</v>
      </c>
      <c r="L417">
        <v>17.680990006416106</v>
      </c>
      <c r="M417">
        <f t="shared" si="19"/>
        <v>3</v>
      </c>
      <c r="N417">
        <f t="shared" si="20"/>
        <v>1</v>
      </c>
      <c r="O417">
        <f t="shared" si="21"/>
        <v>1</v>
      </c>
    </row>
    <row r="418" spans="1:15" x14ac:dyDescent="0.4">
      <c r="A418" t="s">
        <v>428</v>
      </c>
      <c r="B418" t="s">
        <v>1189</v>
      </c>
      <c r="C418" s="1">
        <v>38737</v>
      </c>
      <c r="D418">
        <v>6</v>
      </c>
      <c r="E418">
        <v>3</v>
      </c>
      <c r="F418">
        <v>6</v>
      </c>
      <c r="G418">
        <v>988</v>
      </c>
      <c r="H418">
        <v>689</v>
      </c>
      <c r="I418">
        <v>1353</v>
      </c>
      <c r="J418">
        <v>87.430885836956463</v>
      </c>
      <c r="K418">
        <v>28.483883115289998</v>
      </c>
      <c r="L418">
        <v>39.862719487495703</v>
      </c>
      <c r="M418">
        <f t="shared" si="19"/>
        <v>3</v>
      </c>
      <c r="N418">
        <f t="shared" si="20"/>
        <v>1</v>
      </c>
      <c r="O418">
        <f t="shared" si="21"/>
        <v>2</v>
      </c>
    </row>
    <row r="419" spans="1:15" x14ac:dyDescent="0.4">
      <c r="A419" t="s">
        <v>429</v>
      </c>
      <c r="B419" t="s">
        <v>1190</v>
      </c>
      <c r="C419" s="1">
        <v>38793</v>
      </c>
      <c r="D419">
        <v>6</v>
      </c>
      <c r="E419">
        <v>3</v>
      </c>
      <c r="F419">
        <v>6</v>
      </c>
      <c r="G419">
        <v>988</v>
      </c>
      <c r="H419">
        <v>689</v>
      </c>
      <c r="I419">
        <v>1320</v>
      </c>
      <c r="J419">
        <v>75.442144809502636</v>
      </c>
      <c r="K419">
        <v>43.167284457165891</v>
      </c>
      <c r="L419">
        <v>33.179866091678697</v>
      </c>
      <c r="M419">
        <f t="shared" si="19"/>
        <v>3</v>
      </c>
      <c r="N419">
        <f t="shared" si="20"/>
        <v>2</v>
      </c>
      <c r="O419">
        <f t="shared" si="21"/>
        <v>2</v>
      </c>
    </row>
    <row r="420" spans="1:15" x14ac:dyDescent="0.4">
      <c r="A420" t="s">
        <v>430</v>
      </c>
      <c r="B420" t="s">
        <v>1191</v>
      </c>
      <c r="C420" s="1">
        <v>39541</v>
      </c>
      <c r="D420">
        <v>6</v>
      </c>
      <c r="E420">
        <v>3</v>
      </c>
      <c r="F420">
        <v>5</v>
      </c>
      <c r="G420">
        <v>934</v>
      </c>
      <c r="H420">
        <v>689</v>
      </c>
      <c r="I420">
        <v>875</v>
      </c>
      <c r="J420">
        <v>71.117585122821751</v>
      </c>
      <c r="K420">
        <v>17.914585096409603</v>
      </c>
      <c r="L420">
        <v>20.020844688197766</v>
      </c>
      <c r="M420">
        <f t="shared" si="19"/>
        <v>3</v>
      </c>
      <c r="N420">
        <f t="shared" si="20"/>
        <v>1</v>
      </c>
      <c r="O420">
        <f t="shared" si="21"/>
        <v>1</v>
      </c>
    </row>
    <row r="421" spans="1:15" x14ac:dyDescent="0.4">
      <c r="A421" t="s">
        <v>431</v>
      </c>
      <c r="B421" t="s">
        <v>1192</v>
      </c>
      <c r="C421" s="1">
        <v>39906</v>
      </c>
      <c r="D421">
        <v>5</v>
      </c>
      <c r="E421">
        <v>3</v>
      </c>
      <c r="F421">
        <v>5</v>
      </c>
      <c r="G421">
        <v>792</v>
      </c>
      <c r="H421">
        <v>689</v>
      </c>
      <c r="I421">
        <v>773</v>
      </c>
      <c r="J421">
        <v>62.753150976356764</v>
      </c>
      <c r="K421">
        <v>20.953258391394158</v>
      </c>
      <c r="L421">
        <v>34.199896725512289</v>
      </c>
      <c r="M421">
        <f t="shared" si="19"/>
        <v>3</v>
      </c>
      <c r="N421">
        <f t="shared" si="20"/>
        <v>1</v>
      </c>
      <c r="O421">
        <f t="shared" si="21"/>
        <v>2</v>
      </c>
    </row>
    <row r="422" spans="1:15" x14ac:dyDescent="0.4">
      <c r="A422" t="s">
        <v>432</v>
      </c>
      <c r="B422" t="s">
        <v>1193</v>
      </c>
      <c r="C422" s="1">
        <v>40220</v>
      </c>
      <c r="D422">
        <v>5</v>
      </c>
      <c r="E422">
        <v>3</v>
      </c>
      <c r="F422">
        <v>4</v>
      </c>
      <c r="G422">
        <v>734</v>
      </c>
      <c r="H422">
        <v>689</v>
      </c>
      <c r="I422">
        <v>618</v>
      </c>
      <c r="J422">
        <v>63.511142783931128</v>
      </c>
      <c r="K422">
        <v>21.161250944903269</v>
      </c>
      <c r="L422">
        <v>48.883525245087682</v>
      </c>
      <c r="M422">
        <f t="shared" si="19"/>
        <v>3</v>
      </c>
      <c r="N422">
        <f t="shared" si="20"/>
        <v>1</v>
      </c>
      <c r="O422">
        <f t="shared" si="21"/>
        <v>2</v>
      </c>
    </row>
    <row r="423" spans="1:15" x14ac:dyDescent="0.4">
      <c r="A423" t="s">
        <v>433</v>
      </c>
      <c r="B423" t="s">
        <v>1194</v>
      </c>
      <c r="C423" s="1">
        <v>40415</v>
      </c>
      <c r="D423">
        <v>4</v>
      </c>
      <c r="E423">
        <v>3</v>
      </c>
      <c r="F423">
        <v>4</v>
      </c>
      <c r="G423">
        <v>643</v>
      </c>
      <c r="H423">
        <v>689</v>
      </c>
      <c r="I423">
        <v>579</v>
      </c>
      <c r="J423">
        <v>77.353904429639215</v>
      </c>
      <c r="K423">
        <v>34.259853090077534</v>
      </c>
      <c r="L423">
        <v>28.02250993518264</v>
      </c>
      <c r="M423">
        <f t="shared" si="19"/>
        <v>3</v>
      </c>
      <c r="N423">
        <f t="shared" si="20"/>
        <v>2</v>
      </c>
      <c r="O423">
        <f t="shared" si="21"/>
        <v>1</v>
      </c>
    </row>
    <row r="424" spans="1:15" x14ac:dyDescent="0.4">
      <c r="A424" t="s">
        <v>434</v>
      </c>
      <c r="B424" t="s">
        <v>1195</v>
      </c>
      <c r="C424" s="1">
        <v>40870</v>
      </c>
      <c r="D424">
        <v>4</v>
      </c>
      <c r="E424">
        <v>2</v>
      </c>
      <c r="F424">
        <v>3</v>
      </c>
      <c r="G424">
        <v>489</v>
      </c>
      <c r="H424">
        <v>585</v>
      </c>
      <c r="I424">
        <v>536</v>
      </c>
      <c r="J424">
        <v>83.648620783134149</v>
      </c>
      <c r="K424">
        <v>61.710130169742222</v>
      </c>
      <c r="L424">
        <v>25.897925680768942</v>
      </c>
      <c r="M424">
        <f t="shared" si="19"/>
        <v>3</v>
      </c>
      <c r="N424">
        <f t="shared" si="20"/>
        <v>3</v>
      </c>
      <c r="O424">
        <f t="shared" si="21"/>
        <v>1</v>
      </c>
    </row>
    <row r="425" spans="1:15" x14ac:dyDescent="0.4">
      <c r="A425" t="s">
        <v>435</v>
      </c>
      <c r="B425" t="s">
        <v>1196</v>
      </c>
      <c r="C425" s="1">
        <v>41115</v>
      </c>
      <c r="D425">
        <v>3</v>
      </c>
      <c r="E425">
        <v>2</v>
      </c>
      <c r="F425">
        <v>3</v>
      </c>
      <c r="G425">
        <v>462</v>
      </c>
      <c r="H425">
        <v>450</v>
      </c>
      <c r="I425">
        <v>536</v>
      </c>
      <c r="J425">
        <v>94.327998213164449</v>
      </c>
      <c r="K425">
        <v>19.289556143416338</v>
      </c>
      <c r="L425">
        <v>19.582207050543087</v>
      </c>
      <c r="M425">
        <f t="shared" si="19"/>
        <v>3</v>
      </c>
      <c r="N425">
        <f t="shared" si="20"/>
        <v>1</v>
      </c>
      <c r="O425">
        <f t="shared" si="21"/>
        <v>1</v>
      </c>
    </row>
    <row r="426" spans="1:15" x14ac:dyDescent="0.4">
      <c r="A426" t="s">
        <v>436</v>
      </c>
      <c r="B426" t="s">
        <v>1197</v>
      </c>
      <c r="C426" s="1">
        <v>42571</v>
      </c>
      <c r="D426">
        <v>1</v>
      </c>
      <c r="E426">
        <v>1</v>
      </c>
      <c r="F426">
        <v>1</v>
      </c>
      <c r="G426">
        <v>161</v>
      </c>
      <c r="H426">
        <v>234</v>
      </c>
      <c r="I426">
        <v>84</v>
      </c>
      <c r="J426">
        <v>57.621247113163975</v>
      </c>
      <c r="K426">
        <v>18.988445607150645</v>
      </c>
      <c r="L426">
        <v>48.07692307692308</v>
      </c>
      <c r="M426">
        <f t="shared" si="19"/>
        <v>3</v>
      </c>
      <c r="N426">
        <f t="shared" si="20"/>
        <v>1</v>
      </c>
      <c r="O426">
        <f t="shared" si="21"/>
        <v>2</v>
      </c>
    </row>
    <row r="427" spans="1:15" x14ac:dyDescent="0.4">
      <c r="A427" t="s">
        <v>437</v>
      </c>
      <c r="B427" t="s">
        <v>1198</v>
      </c>
      <c r="C427" s="1">
        <v>40669</v>
      </c>
      <c r="D427">
        <v>4</v>
      </c>
      <c r="E427">
        <v>2</v>
      </c>
      <c r="F427">
        <v>3</v>
      </c>
      <c r="G427">
        <v>626</v>
      </c>
      <c r="H427">
        <v>585</v>
      </c>
      <c r="I427">
        <v>536</v>
      </c>
      <c r="J427">
        <v>70.946523320612343</v>
      </c>
      <c r="K427">
        <v>13.412478302743306</v>
      </c>
      <c r="L427">
        <v>28.177804433097595</v>
      </c>
      <c r="M427">
        <f t="shared" si="19"/>
        <v>3</v>
      </c>
      <c r="N427">
        <f t="shared" si="20"/>
        <v>1</v>
      </c>
      <c r="O427">
        <f t="shared" si="21"/>
        <v>1</v>
      </c>
    </row>
    <row r="428" spans="1:15" x14ac:dyDescent="0.4">
      <c r="A428" t="s">
        <v>438</v>
      </c>
      <c r="B428" t="s">
        <v>1199</v>
      </c>
      <c r="C428" s="1">
        <v>41352</v>
      </c>
      <c r="D428">
        <v>3</v>
      </c>
      <c r="E428">
        <v>2</v>
      </c>
      <c r="F428">
        <v>3</v>
      </c>
      <c r="G428">
        <v>462</v>
      </c>
      <c r="H428">
        <v>294</v>
      </c>
      <c r="I428">
        <v>536</v>
      </c>
      <c r="J428">
        <v>74.760461280522918</v>
      </c>
      <c r="K428">
        <v>41.407415962881352</v>
      </c>
      <c r="L428">
        <v>33.193144606943363</v>
      </c>
      <c r="M428">
        <f t="shared" si="19"/>
        <v>3</v>
      </c>
      <c r="N428">
        <f t="shared" si="20"/>
        <v>2</v>
      </c>
      <c r="O428">
        <f t="shared" si="21"/>
        <v>2</v>
      </c>
    </row>
    <row r="429" spans="1:15" x14ac:dyDescent="0.4">
      <c r="A429" t="s">
        <v>439</v>
      </c>
      <c r="B429" t="s">
        <v>1200</v>
      </c>
      <c r="C429" s="1">
        <v>40389</v>
      </c>
      <c r="D429">
        <v>4</v>
      </c>
      <c r="E429">
        <v>3</v>
      </c>
      <c r="F429">
        <v>4</v>
      </c>
      <c r="G429">
        <v>643</v>
      </c>
      <c r="H429">
        <v>689</v>
      </c>
      <c r="I429">
        <v>598</v>
      </c>
      <c r="J429">
        <v>76.510749019437199</v>
      </c>
      <c r="K429">
        <v>21.737985529905977</v>
      </c>
      <c r="L429">
        <v>25.452853723154995</v>
      </c>
      <c r="M429">
        <f t="shared" si="19"/>
        <v>3</v>
      </c>
      <c r="N429">
        <f t="shared" si="20"/>
        <v>1</v>
      </c>
      <c r="O429">
        <f t="shared" si="21"/>
        <v>1</v>
      </c>
    </row>
    <row r="430" spans="1:15" x14ac:dyDescent="0.4">
      <c r="A430" t="s">
        <v>440</v>
      </c>
      <c r="B430" t="s">
        <v>1201</v>
      </c>
      <c r="C430" s="1">
        <v>40756</v>
      </c>
      <c r="D430">
        <v>4</v>
      </c>
      <c r="E430">
        <v>2</v>
      </c>
      <c r="F430">
        <v>3</v>
      </c>
      <c r="G430">
        <v>565</v>
      </c>
      <c r="H430">
        <v>585</v>
      </c>
      <c r="I430">
        <v>536</v>
      </c>
      <c r="J430">
        <v>70.200162489352536</v>
      </c>
      <c r="K430">
        <v>15.630786510032479</v>
      </c>
      <c r="L430">
        <v>12.388523372715042</v>
      </c>
      <c r="M430">
        <f t="shared" si="19"/>
        <v>3</v>
      </c>
      <c r="N430">
        <f t="shared" si="20"/>
        <v>1</v>
      </c>
      <c r="O430">
        <f t="shared" si="21"/>
        <v>1</v>
      </c>
    </row>
    <row r="431" spans="1:15" x14ac:dyDescent="0.4">
      <c r="A431" t="s">
        <v>441</v>
      </c>
      <c r="B431" t="s">
        <v>1202</v>
      </c>
      <c r="C431" s="1">
        <v>41036</v>
      </c>
      <c r="D431">
        <v>3</v>
      </c>
      <c r="E431">
        <v>2</v>
      </c>
      <c r="F431">
        <v>3</v>
      </c>
      <c r="G431">
        <v>462</v>
      </c>
      <c r="H431">
        <v>506</v>
      </c>
      <c r="I431">
        <v>536</v>
      </c>
      <c r="J431">
        <v>79.434040937528337</v>
      </c>
      <c r="K431">
        <v>17.750124818853518</v>
      </c>
      <c r="L431">
        <v>12.330988037198685</v>
      </c>
      <c r="M431">
        <f t="shared" si="19"/>
        <v>3</v>
      </c>
      <c r="N431">
        <f t="shared" si="20"/>
        <v>1</v>
      </c>
      <c r="O431">
        <f t="shared" si="21"/>
        <v>1</v>
      </c>
    </row>
    <row r="432" spans="1:15" x14ac:dyDescent="0.4">
      <c r="A432" t="s">
        <v>442</v>
      </c>
      <c r="B432" t="s">
        <v>1203</v>
      </c>
      <c r="C432" s="1">
        <v>39111</v>
      </c>
      <c r="D432">
        <v>6</v>
      </c>
      <c r="E432">
        <v>3</v>
      </c>
      <c r="F432">
        <v>6</v>
      </c>
      <c r="G432">
        <v>988</v>
      </c>
      <c r="H432">
        <v>689</v>
      </c>
      <c r="I432">
        <v>1106</v>
      </c>
      <c r="J432">
        <v>75.839906965535079</v>
      </c>
      <c r="K432">
        <v>34.97262178753283</v>
      </c>
      <c r="L432">
        <v>33.224364467418411</v>
      </c>
      <c r="M432">
        <f t="shared" si="19"/>
        <v>3</v>
      </c>
      <c r="N432">
        <f t="shared" si="20"/>
        <v>2</v>
      </c>
      <c r="O432">
        <f t="shared" si="21"/>
        <v>2</v>
      </c>
    </row>
    <row r="433" spans="1:15" x14ac:dyDescent="0.4">
      <c r="A433" t="s">
        <v>443</v>
      </c>
      <c r="B433" t="s">
        <v>1204</v>
      </c>
      <c r="C433" s="1">
        <v>39654</v>
      </c>
      <c r="D433">
        <v>6</v>
      </c>
      <c r="E433">
        <v>3</v>
      </c>
      <c r="F433">
        <v>5</v>
      </c>
      <c r="G433">
        <v>857</v>
      </c>
      <c r="H433">
        <v>689</v>
      </c>
      <c r="I433">
        <v>875</v>
      </c>
      <c r="J433">
        <v>52.562730728772031</v>
      </c>
      <c r="K433">
        <v>21.45898042165129</v>
      </c>
      <c r="L433">
        <v>38.388273618459294</v>
      </c>
      <c r="M433">
        <f t="shared" si="19"/>
        <v>3</v>
      </c>
      <c r="N433">
        <f t="shared" si="20"/>
        <v>1</v>
      </c>
      <c r="O433">
        <f t="shared" si="21"/>
        <v>2</v>
      </c>
    </row>
    <row r="434" spans="1:15" x14ac:dyDescent="0.4">
      <c r="A434" t="s">
        <v>444</v>
      </c>
      <c r="B434" t="s">
        <v>1205</v>
      </c>
      <c r="C434" s="1">
        <v>40018</v>
      </c>
      <c r="D434">
        <v>5</v>
      </c>
      <c r="E434">
        <v>3</v>
      </c>
      <c r="F434">
        <v>5</v>
      </c>
      <c r="G434">
        <v>792</v>
      </c>
      <c r="H434">
        <v>689</v>
      </c>
      <c r="I434">
        <v>697</v>
      </c>
      <c r="J434">
        <v>56.970411639203398</v>
      </c>
      <c r="K434">
        <v>16.791910728802975</v>
      </c>
      <c r="L434">
        <v>27.489616609996098</v>
      </c>
      <c r="M434">
        <f t="shared" si="19"/>
        <v>3</v>
      </c>
      <c r="N434">
        <f t="shared" si="20"/>
        <v>1</v>
      </c>
      <c r="O434">
        <f t="shared" si="21"/>
        <v>1</v>
      </c>
    </row>
    <row r="435" spans="1:15" x14ac:dyDescent="0.4">
      <c r="A435" t="s">
        <v>445</v>
      </c>
      <c r="B435" t="s">
        <v>1206</v>
      </c>
      <c r="C435" s="1">
        <v>40177</v>
      </c>
      <c r="D435">
        <v>5</v>
      </c>
      <c r="E435">
        <v>3</v>
      </c>
      <c r="F435">
        <v>4</v>
      </c>
      <c r="G435">
        <v>764</v>
      </c>
      <c r="H435">
        <v>689</v>
      </c>
      <c r="I435">
        <v>618</v>
      </c>
      <c r="J435">
        <v>79.466933344364108</v>
      </c>
      <c r="K435">
        <v>43.584083964532837</v>
      </c>
      <c r="L435">
        <v>22.070060586141416</v>
      </c>
      <c r="M435">
        <f t="shared" si="19"/>
        <v>3</v>
      </c>
      <c r="N435">
        <f t="shared" si="20"/>
        <v>2</v>
      </c>
      <c r="O435">
        <f t="shared" si="21"/>
        <v>1</v>
      </c>
    </row>
    <row r="436" spans="1:15" x14ac:dyDescent="0.4">
      <c r="A436" t="s">
        <v>446</v>
      </c>
      <c r="B436" t="s">
        <v>1207</v>
      </c>
      <c r="C436" s="1">
        <v>40584</v>
      </c>
      <c r="D436">
        <v>4</v>
      </c>
      <c r="E436">
        <v>3</v>
      </c>
      <c r="F436">
        <v>3</v>
      </c>
      <c r="G436">
        <v>643</v>
      </c>
      <c r="H436">
        <v>626</v>
      </c>
      <c r="I436">
        <v>536</v>
      </c>
      <c r="J436">
        <v>58.329789386174603</v>
      </c>
      <c r="K436">
        <v>17.12179788844502</v>
      </c>
      <c r="L436">
        <v>13.656032623432933</v>
      </c>
      <c r="M436">
        <f t="shared" si="19"/>
        <v>3</v>
      </c>
      <c r="N436">
        <f t="shared" si="20"/>
        <v>1</v>
      </c>
      <c r="O436">
        <f t="shared" si="21"/>
        <v>1</v>
      </c>
    </row>
    <row r="437" spans="1:15" x14ac:dyDescent="0.4">
      <c r="A437" t="s">
        <v>447</v>
      </c>
      <c r="B437" t="s">
        <v>1208</v>
      </c>
      <c r="C437" s="1">
        <v>40997</v>
      </c>
      <c r="D437">
        <v>3</v>
      </c>
      <c r="E437">
        <v>2</v>
      </c>
      <c r="F437">
        <v>3</v>
      </c>
      <c r="G437">
        <v>462</v>
      </c>
      <c r="H437">
        <v>529</v>
      </c>
      <c r="I437">
        <v>536</v>
      </c>
      <c r="J437">
        <v>68.594159269143077</v>
      </c>
      <c r="K437">
        <v>17.265754332433694</v>
      </c>
      <c r="L437">
        <v>13.42735209587938</v>
      </c>
      <c r="M437">
        <f t="shared" si="19"/>
        <v>3</v>
      </c>
      <c r="N437">
        <f t="shared" si="20"/>
        <v>1</v>
      </c>
      <c r="O437">
        <f t="shared" si="21"/>
        <v>1</v>
      </c>
    </row>
    <row r="438" spans="1:15" x14ac:dyDescent="0.4">
      <c r="A438" t="s">
        <v>448</v>
      </c>
      <c r="B438" t="s">
        <v>1209</v>
      </c>
      <c r="C438" s="1">
        <v>42138</v>
      </c>
      <c r="D438">
        <v>2</v>
      </c>
      <c r="E438">
        <v>1</v>
      </c>
      <c r="F438">
        <v>2</v>
      </c>
      <c r="G438">
        <v>316</v>
      </c>
      <c r="H438">
        <v>234</v>
      </c>
      <c r="I438">
        <v>221</v>
      </c>
      <c r="J438">
        <v>61.387933121930793</v>
      </c>
      <c r="K438">
        <v>21.103117505995204</v>
      </c>
      <c r="L438">
        <v>7.9911692113286259</v>
      </c>
      <c r="M438">
        <f t="shared" si="19"/>
        <v>3</v>
      </c>
      <c r="N438">
        <f t="shared" si="20"/>
        <v>1</v>
      </c>
      <c r="O438">
        <f t="shared" si="21"/>
        <v>1</v>
      </c>
    </row>
    <row r="439" spans="1:15" x14ac:dyDescent="0.4">
      <c r="A439" t="s">
        <v>449</v>
      </c>
      <c r="B439" t="s">
        <v>1210</v>
      </c>
      <c r="C439" s="1">
        <v>41901</v>
      </c>
      <c r="D439">
        <v>2</v>
      </c>
      <c r="E439">
        <v>1</v>
      </c>
      <c r="F439">
        <v>2</v>
      </c>
      <c r="G439">
        <v>316</v>
      </c>
      <c r="H439">
        <v>234</v>
      </c>
      <c r="I439">
        <v>376</v>
      </c>
      <c r="J439">
        <v>57.407796374018119</v>
      </c>
      <c r="K439">
        <v>0.47961630695443647</v>
      </c>
      <c r="L439">
        <v>23.8353245614156</v>
      </c>
      <c r="M439">
        <f t="shared" si="19"/>
        <v>3</v>
      </c>
      <c r="N439">
        <f t="shared" si="20"/>
        <v>1</v>
      </c>
      <c r="O439">
        <f t="shared" si="21"/>
        <v>1</v>
      </c>
    </row>
    <row r="440" spans="1:15" x14ac:dyDescent="0.4">
      <c r="A440" t="s">
        <v>450</v>
      </c>
      <c r="B440" t="s">
        <v>1211</v>
      </c>
      <c r="C440" s="1">
        <v>42023</v>
      </c>
      <c r="D440">
        <v>2</v>
      </c>
      <c r="E440">
        <v>1</v>
      </c>
      <c r="F440">
        <v>2</v>
      </c>
      <c r="G440">
        <v>316</v>
      </c>
      <c r="H440">
        <v>234</v>
      </c>
      <c r="I440">
        <v>296</v>
      </c>
      <c r="J440">
        <v>61.594946913105616</v>
      </c>
      <c r="K440">
        <v>0.19620667102681491</v>
      </c>
      <c r="L440">
        <v>16.383615951953253</v>
      </c>
      <c r="M440">
        <f t="shared" si="19"/>
        <v>3</v>
      </c>
      <c r="N440">
        <f t="shared" si="20"/>
        <v>1</v>
      </c>
      <c r="O440">
        <f t="shared" si="21"/>
        <v>1</v>
      </c>
    </row>
    <row r="441" spans="1:15" x14ac:dyDescent="0.4">
      <c r="A441" t="s">
        <v>451</v>
      </c>
      <c r="B441" t="s">
        <v>1212</v>
      </c>
      <c r="C441" s="1">
        <v>38877</v>
      </c>
      <c r="D441">
        <v>6</v>
      </c>
      <c r="E441">
        <v>3</v>
      </c>
      <c r="F441">
        <v>6</v>
      </c>
      <c r="G441">
        <v>988</v>
      </c>
      <c r="H441">
        <v>689</v>
      </c>
      <c r="I441">
        <v>1265</v>
      </c>
      <c r="J441">
        <v>67.102030118719057</v>
      </c>
      <c r="K441">
        <v>31.275922310731204</v>
      </c>
      <c r="L441">
        <v>21.738252077616217</v>
      </c>
      <c r="M441">
        <f t="shared" si="19"/>
        <v>3</v>
      </c>
      <c r="N441">
        <f t="shared" si="20"/>
        <v>2</v>
      </c>
      <c r="O441">
        <f t="shared" si="21"/>
        <v>1</v>
      </c>
    </row>
    <row r="442" spans="1:15" x14ac:dyDescent="0.4">
      <c r="A442" t="s">
        <v>452</v>
      </c>
      <c r="B442" t="s">
        <v>1213</v>
      </c>
      <c r="C442" s="1">
        <v>39037</v>
      </c>
      <c r="D442">
        <v>6</v>
      </c>
      <c r="E442">
        <v>3</v>
      </c>
      <c r="F442">
        <v>6</v>
      </c>
      <c r="G442">
        <v>988</v>
      </c>
      <c r="H442">
        <v>689</v>
      </c>
      <c r="I442">
        <v>1156</v>
      </c>
      <c r="J442">
        <v>66.343506277535681</v>
      </c>
      <c r="K442">
        <v>44.389592160286952</v>
      </c>
      <c r="L442">
        <v>29.360995418015094</v>
      </c>
      <c r="M442">
        <f t="shared" si="19"/>
        <v>3</v>
      </c>
      <c r="N442">
        <f t="shared" si="20"/>
        <v>2</v>
      </c>
      <c r="O442">
        <f t="shared" si="21"/>
        <v>1</v>
      </c>
    </row>
    <row r="443" spans="1:15" x14ac:dyDescent="0.4">
      <c r="A443" t="s">
        <v>453</v>
      </c>
      <c r="B443" t="s">
        <v>1214</v>
      </c>
      <c r="C443" s="1">
        <v>39680</v>
      </c>
      <c r="D443">
        <v>6</v>
      </c>
      <c r="E443">
        <v>3</v>
      </c>
      <c r="F443">
        <v>5</v>
      </c>
      <c r="G443">
        <v>838</v>
      </c>
      <c r="H443">
        <v>689</v>
      </c>
      <c r="I443">
        <v>875</v>
      </c>
      <c r="J443">
        <v>74.82756885705227</v>
      </c>
      <c r="K443">
        <v>54.411573687750298</v>
      </c>
      <c r="L443">
        <v>16.275241893668255</v>
      </c>
      <c r="M443">
        <f t="shared" si="19"/>
        <v>3</v>
      </c>
      <c r="N443">
        <f t="shared" si="20"/>
        <v>3</v>
      </c>
      <c r="O443">
        <f t="shared" si="21"/>
        <v>1</v>
      </c>
    </row>
    <row r="444" spans="1:15" x14ac:dyDescent="0.4">
      <c r="A444" t="s">
        <v>454</v>
      </c>
      <c r="B444" t="s">
        <v>1215</v>
      </c>
      <c r="C444" s="1">
        <v>41080</v>
      </c>
      <c r="D444">
        <v>3</v>
      </c>
      <c r="E444">
        <v>2</v>
      </c>
      <c r="F444">
        <v>3</v>
      </c>
      <c r="G444">
        <v>462</v>
      </c>
      <c r="H444">
        <v>475</v>
      </c>
      <c r="I444">
        <v>536</v>
      </c>
      <c r="J444">
        <v>54.007493946119801</v>
      </c>
      <c r="K444">
        <v>14.458135289554924</v>
      </c>
      <c r="L444">
        <v>3.9614716270913708</v>
      </c>
      <c r="M444">
        <f t="shared" si="19"/>
        <v>3</v>
      </c>
      <c r="N444">
        <f t="shared" si="20"/>
        <v>1</v>
      </c>
      <c r="O444">
        <f t="shared" si="21"/>
        <v>1</v>
      </c>
    </row>
    <row r="445" spans="1:15" x14ac:dyDescent="0.4">
      <c r="A445" t="s">
        <v>455</v>
      </c>
      <c r="B445" t="s">
        <v>1216</v>
      </c>
      <c r="C445" s="1">
        <v>38813</v>
      </c>
      <c r="D445">
        <v>6</v>
      </c>
      <c r="E445">
        <v>3</v>
      </c>
      <c r="F445">
        <v>6</v>
      </c>
      <c r="G445">
        <v>988</v>
      </c>
      <c r="H445">
        <v>689</v>
      </c>
      <c r="I445">
        <v>1306</v>
      </c>
      <c r="J445">
        <v>59.876678682584462</v>
      </c>
      <c r="K445">
        <v>75.521370981596121</v>
      </c>
      <c r="L445">
        <v>41.064790966123191</v>
      </c>
      <c r="M445">
        <f t="shared" si="19"/>
        <v>3</v>
      </c>
      <c r="N445">
        <f t="shared" si="20"/>
        <v>3</v>
      </c>
      <c r="O445">
        <f t="shared" si="21"/>
        <v>2</v>
      </c>
    </row>
    <row r="446" spans="1:15" x14ac:dyDescent="0.4">
      <c r="A446" t="s">
        <v>456</v>
      </c>
      <c r="B446" t="s">
        <v>1217</v>
      </c>
      <c r="C446" s="1">
        <v>39300</v>
      </c>
      <c r="D446">
        <v>6</v>
      </c>
      <c r="E446">
        <v>3</v>
      </c>
      <c r="F446">
        <v>6</v>
      </c>
      <c r="G446">
        <v>988</v>
      </c>
      <c r="H446">
        <v>689</v>
      </c>
      <c r="I446">
        <v>981</v>
      </c>
      <c r="J446">
        <v>71.765558993756144</v>
      </c>
      <c r="K446">
        <v>39.936952528513153</v>
      </c>
      <c r="L446">
        <v>30.695529577813176</v>
      </c>
      <c r="M446">
        <f t="shared" si="19"/>
        <v>3</v>
      </c>
      <c r="N446">
        <f t="shared" si="20"/>
        <v>2</v>
      </c>
      <c r="O446">
        <f t="shared" si="21"/>
        <v>2</v>
      </c>
    </row>
    <row r="447" spans="1:15" x14ac:dyDescent="0.4">
      <c r="A447" t="s">
        <v>457</v>
      </c>
      <c r="B447" t="s">
        <v>1218</v>
      </c>
      <c r="C447" s="1">
        <v>39828</v>
      </c>
      <c r="D447">
        <v>5</v>
      </c>
      <c r="E447">
        <v>3</v>
      </c>
      <c r="F447">
        <v>5</v>
      </c>
      <c r="G447">
        <v>792</v>
      </c>
      <c r="H447">
        <v>689</v>
      </c>
      <c r="I447">
        <v>824</v>
      </c>
      <c r="J447">
        <v>71.778345955884021</v>
      </c>
      <c r="K447">
        <v>45.775386055222668</v>
      </c>
      <c r="L447">
        <v>32.588758223967027</v>
      </c>
      <c r="M447">
        <f t="shared" si="19"/>
        <v>3</v>
      </c>
      <c r="N447">
        <f t="shared" si="20"/>
        <v>2</v>
      </c>
      <c r="O447">
        <f t="shared" si="21"/>
        <v>2</v>
      </c>
    </row>
    <row r="448" spans="1:15" x14ac:dyDescent="0.4">
      <c r="A448" t="s">
        <v>458</v>
      </c>
      <c r="B448" t="s">
        <v>1219</v>
      </c>
      <c r="C448" s="1">
        <v>39994</v>
      </c>
      <c r="D448">
        <v>5</v>
      </c>
      <c r="E448">
        <v>3</v>
      </c>
      <c r="F448">
        <v>5</v>
      </c>
      <c r="G448">
        <v>792</v>
      </c>
      <c r="H448">
        <v>689</v>
      </c>
      <c r="I448">
        <v>714</v>
      </c>
      <c r="J448">
        <v>72.286672908571219</v>
      </c>
      <c r="K448">
        <v>32.846541812966223</v>
      </c>
      <c r="L448">
        <v>53.848923171036262</v>
      </c>
      <c r="M448">
        <f t="shared" si="19"/>
        <v>3</v>
      </c>
      <c r="N448">
        <f t="shared" si="20"/>
        <v>2</v>
      </c>
      <c r="O448">
        <f t="shared" si="21"/>
        <v>3</v>
      </c>
    </row>
    <row r="449" spans="1:15" x14ac:dyDescent="0.4">
      <c r="A449" t="s">
        <v>459</v>
      </c>
      <c r="B449" t="s">
        <v>1220</v>
      </c>
      <c r="C449" s="1">
        <v>40570</v>
      </c>
      <c r="D449">
        <v>4</v>
      </c>
      <c r="E449">
        <v>3</v>
      </c>
      <c r="F449">
        <v>3</v>
      </c>
      <c r="G449">
        <v>643</v>
      </c>
      <c r="H449">
        <v>631</v>
      </c>
      <c r="I449">
        <v>536</v>
      </c>
      <c r="J449">
        <v>75.4432237217177</v>
      </c>
      <c r="K449">
        <v>22.047611872441649</v>
      </c>
      <c r="L449">
        <v>28.444575879070982</v>
      </c>
      <c r="M449">
        <f t="shared" si="19"/>
        <v>3</v>
      </c>
      <c r="N449">
        <f t="shared" si="20"/>
        <v>1</v>
      </c>
      <c r="O449">
        <f t="shared" si="21"/>
        <v>1</v>
      </c>
    </row>
    <row r="450" spans="1:15" x14ac:dyDescent="0.4">
      <c r="A450" t="s">
        <v>460</v>
      </c>
      <c r="B450" t="s">
        <v>1221</v>
      </c>
      <c r="C450" s="1">
        <v>41019</v>
      </c>
      <c r="D450">
        <v>3</v>
      </c>
      <c r="E450">
        <v>2</v>
      </c>
      <c r="F450">
        <v>3</v>
      </c>
      <c r="G450">
        <v>462</v>
      </c>
      <c r="H450">
        <v>516</v>
      </c>
      <c r="I450">
        <v>536</v>
      </c>
      <c r="J450">
        <v>80.620832152864153</v>
      </c>
      <c r="K450">
        <v>11.927074533733391</v>
      </c>
      <c r="L450">
        <v>29.312112540116935</v>
      </c>
      <c r="M450">
        <f t="shared" si="19"/>
        <v>3</v>
      </c>
      <c r="N450">
        <f t="shared" si="20"/>
        <v>1</v>
      </c>
      <c r="O450">
        <f t="shared" si="21"/>
        <v>1</v>
      </c>
    </row>
    <row r="451" spans="1:15" x14ac:dyDescent="0.4">
      <c r="A451" t="s">
        <v>461</v>
      </c>
      <c r="B451" t="s">
        <v>1222</v>
      </c>
      <c r="C451" s="1">
        <v>39037</v>
      </c>
      <c r="D451">
        <v>6</v>
      </c>
      <c r="E451">
        <v>3</v>
      </c>
      <c r="F451">
        <v>6</v>
      </c>
      <c r="G451">
        <v>988</v>
      </c>
      <c r="H451">
        <v>689</v>
      </c>
      <c r="I451">
        <v>1156</v>
      </c>
      <c r="J451">
        <v>76.42591503784881</v>
      </c>
      <c r="K451">
        <v>21.471509690776355</v>
      </c>
      <c r="L451">
        <v>20.403755724736559</v>
      </c>
      <c r="M451">
        <f t="shared" ref="M451:M514" si="22">IF(AND(J451&gt;0,J451&lt;30),1,IF(AND(J451&gt;=30,J451&lt;50),2,IF(J451&gt;=50,3,0)))</f>
        <v>3</v>
      </c>
      <c r="N451">
        <f t="shared" ref="N451:N514" si="23">IF(AND(K451&gt;0,K451&lt;30),1,IF(AND(K451&gt;=30,K451&lt;50),2,IF(K451&gt;=50,3,0)))</f>
        <v>1</v>
      </c>
      <c r="O451">
        <f t="shared" ref="O451:O514" si="24">IF(AND(L451&gt;0,L451&lt;30),1,IF(AND(L451&gt;=30,L451&lt;50),2,IF(L451&gt;=50,3,0)))</f>
        <v>1</v>
      </c>
    </row>
    <row r="452" spans="1:15" x14ac:dyDescent="0.4">
      <c r="A452" t="s">
        <v>462</v>
      </c>
      <c r="B452" t="s">
        <v>1223</v>
      </c>
      <c r="C452" s="1">
        <v>39216</v>
      </c>
      <c r="D452">
        <v>6</v>
      </c>
      <c r="E452">
        <v>3</v>
      </c>
      <c r="F452">
        <v>6</v>
      </c>
      <c r="G452">
        <v>988</v>
      </c>
      <c r="H452">
        <v>689</v>
      </c>
      <c r="I452">
        <v>1041</v>
      </c>
      <c r="J452">
        <v>69.41034963847558</v>
      </c>
      <c r="K452">
        <v>51.824357884251654</v>
      </c>
      <c r="L452">
        <v>32.136446285617644</v>
      </c>
      <c r="M452">
        <f t="shared" si="22"/>
        <v>3</v>
      </c>
      <c r="N452">
        <f t="shared" si="23"/>
        <v>3</v>
      </c>
      <c r="O452">
        <f t="shared" si="24"/>
        <v>2</v>
      </c>
    </row>
    <row r="453" spans="1:15" x14ac:dyDescent="0.4">
      <c r="A453" t="s">
        <v>463</v>
      </c>
      <c r="B453" t="s">
        <v>1224</v>
      </c>
      <c r="C453" s="1">
        <v>39395</v>
      </c>
      <c r="D453">
        <v>6</v>
      </c>
      <c r="E453">
        <v>3</v>
      </c>
      <c r="F453">
        <v>6</v>
      </c>
      <c r="G453">
        <v>988</v>
      </c>
      <c r="H453">
        <v>689</v>
      </c>
      <c r="I453">
        <v>918</v>
      </c>
      <c r="J453">
        <v>82.826140143962462</v>
      </c>
      <c r="K453">
        <v>54.07069753830713</v>
      </c>
      <c r="L453">
        <v>29.081979501242891</v>
      </c>
      <c r="M453">
        <f t="shared" si="22"/>
        <v>3</v>
      </c>
      <c r="N453">
        <f t="shared" si="23"/>
        <v>3</v>
      </c>
      <c r="O453">
        <f t="shared" si="24"/>
        <v>1</v>
      </c>
    </row>
    <row r="454" spans="1:15" x14ac:dyDescent="0.4">
      <c r="A454" t="s">
        <v>464</v>
      </c>
      <c r="B454" t="s">
        <v>1225</v>
      </c>
      <c r="C454" s="1">
        <v>39528</v>
      </c>
      <c r="D454">
        <v>6</v>
      </c>
      <c r="E454">
        <v>3</v>
      </c>
      <c r="F454">
        <v>5</v>
      </c>
      <c r="G454">
        <v>943</v>
      </c>
      <c r="H454">
        <v>689</v>
      </c>
      <c r="I454">
        <v>875</v>
      </c>
      <c r="J454">
        <v>72.774396764941386</v>
      </c>
      <c r="K454">
        <v>62.25854593948285</v>
      </c>
      <c r="L454">
        <v>27.540453098370158</v>
      </c>
      <c r="M454">
        <f t="shared" si="22"/>
        <v>3</v>
      </c>
      <c r="N454">
        <f t="shared" si="23"/>
        <v>3</v>
      </c>
      <c r="O454">
        <f t="shared" si="24"/>
        <v>1</v>
      </c>
    </row>
    <row r="455" spans="1:15" x14ac:dyDescent="0.4">
      <c r="A455" t="s">
        <v>465</v>
      </c>
      <c r="B455" t="s">
        <v>1226</v>
      </c>
      <c r="C455" s="1">
        <v>39617</v>
      </c>
      <c r="D455">
        <v>6</v>
      </c>
      <c r="E455">
        <v>3</v>
      </c>
      <c r="F455">
        <v>5</v>
      </c>
      <c r="G455">
        <v>883</v>
      </c>
      <c r="H455">
        <v>689</v>
      </c>
      <c r="I455">
        <v>875</v>
      </c>
      <c r="J455">
        <v>57.208068654126976</v>
      </c>
      <c r="K455">
        <v>22.409263758618177</v>
      </c>
      <c r="L455">
        <v>30.68745672789143</v>
      </c>
      <c r="M455">
        <f t="shared" si="22"/>
        <v>3</v>
      </c>
      <c r="N455">
        <f t="shared" si="23"/>
        <v>1</v>
      </c>
      <c r="O455">
        <f t="shared" si="24"/>
        <v>2</v>
      </c>
    </row>
    <row r="456" spans="1:15" x14ac:dyDescent="0.4">
      <c r="A456" t="s">
        <v>466</v>
      </c>
      <c r="B456" t="s">
        <v>1227</v>
      </c>
      <c r="C456" s="1">
        <v>40267</v>
      </c>
      <c r="D456">
        <v>5</v>
      </c>
      <c r="E456">
        <v>3</v>
      </c>
      <c r="F456">
        <v>4</v>
      </c>
      <c r="G456">
        <v>705</v>
      </c>
      <c r="H456">
        <v>689</v>
      </c>
      <c r="I456">
        <v>618</v>
      </c>
      <c r="J456">
        <v>80.478997846956887</v>
      </c>
      <c r="K456">
        <v>89.743047301992974</v>
      </c>
      <c r="L456">
        <v>11.007824097757778</v>
      </c>
      <c r="M456">
        <f t="shared" si="22"/>
        <v>3</v>
      </c>
      <c r="N456">
        <f t="shared" si="23"/>
        <v>3</v>
      </c>
      <c r="O456">
        <f t="shared" si="24"/>
        <v>1</v>
      </c>
    </row>
    <row r="457" spans="1:15" x14ac:dyDescent="0.4">
      <c r="A457" t="s">
        <v>467</v>
      </c>
      <c r="B457" t="s">
        <v>1228</v>
      </c>
      <c r="C457" s="1">
        <v>41177</v>
      </c>
      <c r="D457">
        <v>3</v>
      </c>
      <c r="E457">
        <v>2</v>
      </c>
      <c r="F457">
        <v>3</v>
      </c>
      <c r="G457">
        <v>462</v>
      </c>
      <c r="H457">
        <v>406</v>
      </c>
      <c r="I457">
        <v>536</v>
      </c>
      <c r="J457">
        <v>69.839296198047165</v>
      </c>
      <c r="K457">
        <v>44.624488621707044</v>
      </c>
      <c r="L457">
        <v>30.989621432717591</v>
      </c>
      <c r="M457">
        <f t="shared" si="22"/>
        <v>3</v>
      </c>
      <c r="N457">
        <f t="shared" si="23"/>
        <v>2</v>
      </c>
      <c r="O457">
        <f t="shared" si="24"/>
        <v>2</v>
      </c>
    </row>
    <row r="458" spans="1:15" x14ac:dyDescent="0.4">
      <c r="A458" t="s">
        <v>468</v>
      </c>
      <c r="B458" t="s">
        <v>1229</v>
      </c>
      <c r="C458" s="1">
        <v>40065</v>
      </c>
      <c r="D458">
        <v>5</v>
      </c>
      <c r="E458">
        <v>3</v>
      </c>
      <c r="F458">
        <v>5</v>
      </c>
      <c r="G458">
        <v>792</v>
      </c>
      <c r="H458">
        <v>689</v>
      </c>
      <c r="I458">
        <v>663</v>
      </c>
      <c r="J458">
        <v>76.150874332723021</v>
      </c>
      <c r="K458">
        <v>37.624464261970552</v>
      </c>
      <c r="L458">
        <v>31.782744444334863</v>
      </c>
      <c r="M458">
        <f t="shared" si="22"/>
        <v>3</v>
      </c>
      <c r="N458">
        <f t="shared" si="23"/>
        <v>2</v>
      </c>
      <c r="O458">
        <f t="shared" si="24"/>
        <v>2</v>
      </c>
    </row>
    <row r="459" spans="1:15" x14ac:dyDescent="0.4">
      <c r="A459" t="s">
        <v>469</v>
      </c>
      <c r="B459" t="s">
        <v>1230</v>
      </c>
      <c r="C459" s="1">
        <v>40540</v>
      </c>
      <c r="D459">
        <v>4</v>
      </c>
      <c r="E459">
        <v>3</v>
      </c>
      <c r="F459">
        <v>3</v>
      </c>
      <c r="G459">
        <v>643</v>
      </c>
      <c r="H459">
        <v>651</v>
      </c>
      <c r="I459">
        <v>536</v>
      </c>
      <c r="J459">
        <v>76.774593516691894</v>
      </c>
      <c r="K459">
        <v>10.701462419024313</v>
      </c>
      <c r="L459">
        <v>9.2452062047547638</v>
      </c>
      <c r="M459">
        <f t="shared" si="22"/>
        <v>3</v>
      </c>
      <c r="N459">
        <f t="shared" si="23"/>
        <v>1</v>
      </c>
      <c r="O459">
        <f t="shared" si="24"/>
        <v>1</v>
      </c>
    </row>
    <row r="460" spans="1:15" x14ac:dyDescent="0.4">
      <c r="A460" t="s">
        <v>470</v>
      </c>
      <c r="B460" t="s">
        <v>1231</v>
      </c>
      <c r="C460" s="1">
        <v>40709</v>
      </c>
      <c r="D460">
        <v>4</v>
      </c>
      <c r="E460">
        <v>2</v>
      </c>
      <c r="F460">
        <v>3</v>
      </c>
      <c r="G460">
        <v>598</v>
      </c>
      <c r="H460">
        <v>585</v>
      </c>
      <c r="I460">
        <v>536</v>
      </c>
      <c r="J460">
        <v>54.661286330744581</v>
      </c>
      <c r="K460">
        <v>28.3234264142196</v>
      </c>
      <c r="L460">
        <v>18.269833105569177</v>
      </c>
      <c r="M460">
        <f t="shared" si="22"/>
        <v>3</v>
      </c>
      <c r="N460">
        <f t="shared" si="23"/>
        <v>1</v>
      </c>
      <c r="O460">
        <f t="shared" si="24"/>
        <v>1</v>
      </c>
    </row>
    <row r="461" spans="1:15" x14ac:dyDescent="0.4">
      <c r="A461" t="s">
        <v>471</v>
      </c>
      <c r="B461" t="s">
        <v>1232</v>
      </c>
      <c r="C461" s="1">
        <v>41015</v>
      </c>
      <c r="D461">
        <v>3</v>
      </c>
      <c r="E461">
        <v>2</v>
      </c>
      <c r="F461">
        <v>3</v>
      </c>
      <c r="G461">
        <v>462</v>
      </c>
      <c r="H461">
        <v>519</v>
      </c>
      <c r="I461">
        <v>536</v>
      </c>
      <c r="J461">
        <v>76.470312615660418</v>
      </c>
      <c r="K461">
        <v>63.745338300761787</v>
      </c>
      <c r="L461">
        <v>31.106187629178784</v>
      </c>
      <c r="M461">
        <f t="shared" si="22"/>
        <v>3</v>
      </c>
      <c r="N461">
        <f t="shared" si="23"/>
        <v>3</v>
      </c>
      <c r="O461">
        <f t="shared" si="24"/>
        <v>2</v>
      </c>
    </row>
    <row r="462" spans="1:15" x14ac:dyDescent="0.4">
      <c r="A462" t="s">
        <v>472</v>
      </c>
      <c r="B462" t="s">
        <v>1233</v>
      </c>
      <c r="C462" s="1">
        <v>39995</v>
      </c>
      <c r="D462">
        <v>5</v>
      </c>
      <c r="E462">
        <v>3</v>
      </c>
      <c r="F462">
        <v>5</v>
      </c>
      <c r="G462">
        <v>792</v>
      </c>
      <c r="H462">
        <v>689</v>
      </c>
      <c r="I462">
        <v>713</v>
      </c>
      <c r="J462">
        <v>81.960764082269748</v>
      </c>
      <c r="K462">
        <v>44.494045150427567</v>
      </c>
      <c r="L462">
        <v>26.369870862324898</v>
      </c>
      <c r="M462">
        <f t="shared" si="22"/>
        <v>3</v>
      </c>
      <c r="N462">
        <f t="shared" si="23"/>
        <v>2</v>
      </c>
      <c r="O462">
        <f t="shared" si="24"/>
        <v>1</v>
      </c>
    </row>
    <row r="463" spans="1:15" x14ac:dyDescent="0.4">
      <c r="A463" t="s">
        <v>473</v>
      </c>
      <c r="B463" t="s">
        <v>1234</v>
      </c>
      <c r="C463" s="1">
        <v>40282</v>
      </c>
      <c r="D463">
        <v>5</v>
      </c>
      <c r="E463">
        <v>3</v>
      </c>
      <c r="F463">
        <v>4</v>
      </c>
      <c r="G463">
        <v>695</v>
      </c>
      <c r="H463">
        <v>689</v>
      </c>
      <c r="I463">
        <v>618</v>
      </c>
      <c r="J463">
        <v>67.104277429320447</v>
      </c>
      <c r="K463">
        <v>74.016194672482442</v>
      </c>
      <c r="L463">
        <v>8.1722296813315207</v>
      </c>
      <c r="M463">
        <f t="shared" si="22"/>
        <v>3</v>
      </c>
      <c r="N463">
        <f t="shared" si="23"/>
        <v>3</v>
      </c>
      <c r="O463">
        <f t="shared" si="24"/>
        <v>1</v>
      </c>
    </row>
    <row r="464" spans="1:15" x14ac:dyDescent="0.4">
      <c r="A464" t="s">
        <v>474</v>
      </c>
      <c r="B464" t="s">
        <v>1235</v>
      </c>
      <c r="C464" s="1">
        <v>40532</v>
      </c>
      <c r="D464">
        <v>4</v>
      </c>
      <c r="E464">
        <v>3</v>
      </c>
      <c r="F464">
        <v>3</v>
      </c>
      <c r="G464">
        <v>643</v>
      </c>
      <c r="H464">
        <v>657</v>
      </c>
      <c r="I464">
        <v>536</v>
      </c>
      <c r="J464">
        <v>84.625874812938335</v>
      </c>
      <c r="K464">
        <v>59.686951504399154</v>
      </c>
      <c r="L464">
        <v>21.394839323623462</v>
      </c>
      <c r="M464">
        <f t="shared" si="22"/>
        <v>3</v>
      </c>
      <c r="N464">
        <f t="shared" si="23"/>
        <v>3</v>
      </c>
      <c r="O464">
        <f t="shared" si="24"/>
        <v>1</v>
      </c>
    </row>
    <row r="465" spans="1:15" x14ac:dyDescent="0.4">
      <c r="A465" t="s">
        <v>475</v>
      </c>
      <c r="B465" t="s">
        <v>1236</v>
      </c>
      <c r="C465" s="1">
        <v>40787</v>
      </c>
      <c r="D465">
        <v>4</v>
      </c>
      <c r="E465">
        <v>2</v>
      </c>
      <c r="F465">
        <v>3</v>
      </c>
      <c r="G465">
        <v>543</v>
      </c>
      <c r="H465">
        <v>585</v>
      </c>
      <c r="I465">
        <v>536</v>
      </c>
      <c r="J465">
        <v>78.165820602936449</v>
      </c>
      <c r="K465">
        <v>55.126596076418501</v>
      </c>
      <c r="L465">
        <v>20.822299274682464</v>
      </c>
      <c r="M465">
        <f t="shared" si="22"/>
        <v>3</v>
      </c>
      <c r="N465">
        <f t="shared" si="23"/>
        <v>3</v>
      </c>
      <c r="O465">
        <f t="shared" si="24"/>
        <v>1</v>
      </c>
    </row>
    <row r="466" spans="1:15" x14ac:dyDescent="0.4">
      <c r="A466" t="s">
        <v>476</v>
      </c>
      <c r="B466" t="s">
        <v>1237</v>
      </c>
      <c r="C466" s="1">
        <v>41052</v>
      </c>
      <c r="D466">
        <v>3</v>
      </c>
      <c r="E466">
        <v>2</v>
      </c>
      <c r="F466">
        <v>3</v>
      </c>
      <c r="G466">
        <v>462</v>
      </c>
      <c r="H466">
        <v>494</v>
      </c>
      <c r="I466">
        <v>536</v>
      </c>
      <c r="J466">
        <v>92.436078376423808</v>
      </c>
      <c r="K466">
        <v>58.140966451215753</v>
      </c>
      <c r="L466">
        <v>11.228852072937672</v>
      </c>
      <c r="M466">
        <f t="shared" si="22"/>
        <v>3</v>
      </c>
      <c r="N466">
        <f t="shared" si="23"/>
        <v>3</v>
      </c>
      <c r="O466">
        <f t="shared" si="24"/>
        <v>1</v>
      </c>
    </row>
    <row r="467" spans="1:15" x14ac:dyDescent="0.4">
      <c r="A467" t="s">
        <v>477</v>
      </c>
      <c r="B467" t="s">
        <v>1238</v>
      </c>
      <c r="C467" s="1">
        <v>37537</v>
      </c>
      <c r="D467">
        <v>6</v>
      </c>
      <c r="E467">
        <v>3</v>
      </c>
      <c r="F467">
        <v>6</v>
      </c>
      <c r="G467">
        <v>988</v>
      </c>
      <c r="H467">
        <v>689</v>
      </c>
      <c r="I467">
        <v>1358</v>
      </c>
      <c r="J467">
        <v>53.979959410345479</v>
      </c>
      <c r="K467">
        <v>37.904725856852124</v>
      </c>
      <c r="L467">
        <v>39.312477463868532</v>
      </c>
      <c r="M467">
        <f t="shared" si="22"/>
        <v>3</v>
      </c>
      <c r="N467">
        <f t="shared" si="23"/>
        <v>2</v>
      </c>
      <c r="O467">
        <f t="shared" si="24"/>
        <v>2</v>
      </c>
    </row>
    <row r="468" spans="1:15" x14ac:dyDescent="0.4">
      <c r="A468" t="s">
        <v>478</v>
      </c>
      <c r="B468" t="s">
        <v>1239</v>
      </c>
      <c r="C468" s="1">
        <v>38419</v>
      </c>
      <c r="D468">
        <v>6</v>
      </c>
      <c r="E468">
        <v>3</v>
      </c>
      <c r="F468">
        <v>6</v>
      </c>
      <c r="G468">
        <v>988</v>
      </c>
      <c r="H468">
        <v>689</v>
      </c>
      <c r="I468">
        <v>1358</v>
      </c>
      <c r="J468">
        <v>85.445930911455093</v>
      </c>
      <c r="K468">
        <v>68.777448168642252</v>
      </c>
      <c r="L468">
        <v>41.387916800141625</v>
      </c>
      <c r="M468">
        <f t="shared" si="22"/>
        <v>3</v>
      </c>
      <c r="N468">
        <f t="shared" si="23"/>
        <v>3</v>
      </c>
      <c r="O468">
        <f t="shared" si="24"/>
        <v>2</v>
      </c>
    </row>
    <row r="469" spans="1:15" x14ac:dyDescent="0.4">
      <c r="A469" t="s">
        <v>479</v>
      </c>
      <c r="B469" t="s">
        <v>1240</v>
      </c>
      <c r="C469" s="1">
        <v>39101</v>
      </c>
      <c r="D469">
        <v>6</v>
      </c>
      <c r="E469">
        <v>3</v>
      </c>
      <c r="F469">
        <v>6</v>
      </c>
      <c r="G469">
        <v>988</v>
      </c>
      <c r="H469">
        <v>689</v>
      </c>
      <c r="I469">
        <v>1113</v>
      </c>
      <c r="J469">
        <v>80.081697201066859</v>
      </c>
      <c r="K469">
        <v>83.032606841933188</v>
      </c>
      <c r="L469">
        <v>27.647153059991759</v>
      </c>
      <c r="M469">
        <f t="shared" si="22"/>
        <v>3</v>
      </c>
      <c r="N469">
        <f t="shared" si="23"/>
        <v>3</v>
      </c>
      <c r="O469">
        <f t="shared" si="24"/>
        <v>1</v>
      </c>
    </row>
    <row r="470" spans="1:15" x14ac:dyDescent="0.4">
      <c r="A470" t="s">
        <v>480</v>
      </c>
      <c r="B470" t="s">
        <v>1241</v>
      </c>
      <c r="C470" s="1">
        <v>39553</v>
      </c>
      <c r="D470">
        <v>6</v>
      </c>
      <c r="E470">
        <v>3</v>
      </c>
      <c r="F470">
        <v>5</v>
      </c>
      <c r="G470">
        <v>926</v>
      </c>
      <c r="H470">
        <v>689</v>
      </c>
      <c r="I470">
        <v>875</v>
      </c>
      <c r="J470">
        <v>72.288320457459221</v>
      </c>
      <c r="K470">
        <v>38.213410585964297</v>
      </c>
      <c r="L470">
        <v>10.370024004792779</v>
      </c>
      <c r="M470">
        <f t="shared" si="22"/>
        <v>3</v>
      </c>
      <c r="N470">
        <f t="shared" si="23"/>
        <v>2</v>
      </c>
      <c r="O470">
        <f t="shared" si="24"/>
        <v>1</v>
      </c>
    </row>
    <row r="471" spans="1:15" x14ac:dyDescent="0.4">
      <c r="A471" t="s">
        <v>481</v>
      </c>
      <c r="B471" t="s">
        <v>1242</v>
      </c>
      <c r="C471" s="1">
        <v>39171</v>
      </c>
      <c r="D471">
        <v>6</v>
      </c>
      <c r="E471">
        <v>3</v>
      </c>
      <c r="F471">
        <v>6</v>
      </c>
      <c r="G471">
        <v>988</v>
      </c>
      <c r="H471">
        <v>689</v>
      </c>
      <c r="I471">
        <v>1068</v>
      </c>
      <c r="J471">
        <v>78.498833508960317</v>
      </c>
      <c r="K471">
        <v>64.372857841425372</v>
      </c>
      <c r="L471">
        <v>38.539572303859345</v>
      </c>
      <c r="M471">
        <f t="shared" si="22"/>
        <v>3</v>
      </c>
      <c r="N471">
        <f t="shared" si="23"/>
        <v>3</v>
      </c>
      <c r="O471">
        <f t="shared" si="24"/>
        <v>2</v>
      </c>
    </row>
    <row r="472" spans="1:15" x14ac:dyDescent="0.4">
      <c r="A472" t="s">
        <v>482</v>
      </c>
      <c r="B472" t="s">
        <v>1243</v>
      </c>
      <c r="C472" s="1">
        <v>39618</v>
      </c>
      <c r="D472">
        <v>6</v>
      </c>
      <c r="E472">
        <v>3</v>
      </c>
      <c r="F472">
        <v>5</v>
      </c>
      <c r="G472">
        <v>883</v>
      </c>
      <c r="H472">
        <v>689</v>
      </c>
      <c r="I472">
        <v>875</v>
      </c>
      <c r="J472">
        <v>69.686282030692539</v>
      </c>
      <c r="K472">
        <v>54.872944137298909</v>
      </c>
      <c r="L472">
        <v>31.118916538706454</v>
      </c>
      <c r="M472">
        <f t="shared" si="22"/>
        <v>3</v>
      </c>
      <c r="N472">
        <f t="shared" si="23"/>
        <v>3</v>
      </c>
      <c r="O472">
        <f t="shared" si="24"/>
        <v>2</v>
      </c>
    </row>
    <row r="473" spans="1:15" x14ac:dyDescent="0.4">
      <c r="A473" t="s">
        <v>483</v>
      </c>
      <c r="B473" t="s">
        <v>1244</v>
      </c>
      <c r="C473" s="1">
        <v>39983</v>
      </c>
      <c r="D473">
        <v>5</v>
      </c>
      <c r="E473">
        <v>3</v>
      </c>
      <c r="F473">
        <v>5</v>
      </c>
      <c r="G473">
        <v>792</v>
      </c>
      <c r="H473">
        <v>689</v>
      </c>
      <c r="I473">
        <v>722</v>
      </c>
      <c r="J473">
        <v>81.926418742876024</v>
      </c>
      <c r="K473">
        <v>48.110412708643878</v>
      </c>
      <c r="L473">
        <v>24.361442854525148</v>
      </c>
      <c r="M473">
        <f t="shared" si="22"/>
        <v>3</v>
      </c>
      <c r="N473">
        <f t="shared" si="23"/>
        <v>2</v>
      </c>
      <c r="O473">
        <f t="shared" si="24"/>
        <v>1</v>
      </c>
    </row>
    <row r="474" spans="1:15" x14ac:dyDescent="0.4">
      <c r="A474" t="s">
        <v>484</v>
      </c>
      <c r="B474" t="s">
        <v>1245</v>
      </c>
      <c r="C474" s="1">
        <v>40172</v>
      </c>
      <c r="D474">
        <v>5</v>
      </c>
      <c r="E474">
        <v>3</v>
      </c>
      <c r="F474">
        <v>4</v>
      </c>
      <c r="G474">
        <v>767</v>
      </c>
      <c r="H474">
        <v>689</v>
      </c>
      <c r="I474">
        <v>618</v>
      </c>
      <c r="J474">
        <v>74.537246957813196</v>
      </c>
      <c r="K474">
        <v>21.829425924325253</v>
      </c>
      <c r="L474">
        <v>40.026765913437458</v>
      </c>
      <c r="M474">
        <f t="shared" si="22"/>
        <v>3</v>
      </c>
      <c r="N474">
        <f t="shared" si="23"/>
        <v>1</v>
      </c>
      <c r="O474">
        <f t="shared" si="24"/>
        <v>2</v>
      </c>
    </row>
    <row r="475" spans="1:15" x14ac:dyDescent="0.4">
      <c r="A475" t="s">
        <v>485</v>
      </c>
      <c r="B475" t="s">
        <v>1246</v>
      </c>
      <c r="C475" s="1">
        <v>41052</v>
      </c>
      <c r="D475">
        <v>3</v>
      </c>
      <c r="E475">
        <v>2</v>
      </c>
      <c r="F475">
        <v>3</v>
      </c>
      <c r="G475">
        <v>462</v>
      </c>
      <c r="H475">
        <v>494</v>
      </c>
      <c r="I475">
        <v>536</v>
      </c>
      <c r="J475">
        <v>76.872497559120902</v>
      </c>
      <c r="K475">
        <v>79.549052774904226</v>
      </c>
      <c r="L475">
        <v>4.1182237622339333</v>
      </c>
      <c r="M475">
        <f t="shared" si="22"/>
        <v>3</v>
      </c>
      <c r="N475">
        <f t="shared" si="23"/>
        <v>3</v>
      </c>
      <c r="O475">
        <f t="shared" si="24"/>
        <v>1</v>
      </c>
    </row>
    <row r="476" spans="1:15" x14ac:dyDescent="0.4">
      <c r="A476" t="s">
        <v>486</v>
      </c>
      <c r="B476" t="s">
        <v>1247</v>
      </c>
      <c r="C476" s="1">
        <v>38072</v>
      </c>
      <c r="D476">
        <v>6</v>
      </c>
      <c r="E476">
        <v>3</v>
      </c>
      <c r="F476">
        <v>6</v>
      </c>
      <c r="G476">
        <v>988</v>
      </c>
      <c r="H476">
        <v>689</v>
      </c>
      <c r="I476">
        <v>1358</v>
      </c>
      <c r="J476">
        <v>74.062706789885098</v>
      </c>
      <c r="K476">
        <v>61.765559560522924</v>
      </c>
      <c r="L476">
        <v>42.345994724652854</v>
      </c>
      <c r="M476">
        <f t="shared" si="22"/>
        <v>3</v>
      </c>
      <c r="N476">
        <f t="shared" si="23"/>
        <v>3</v>
      </c>
      <c r="O476">
        <f t="shared" si="24"/>
        <v>2</v>
      </c>
    </row>
    <row r="477" spans="1:15" x14ac:dyDescent="0.4">
      <c r="A477" t="s">
        <v>487</v>
      </c>
      <c r="B477" t="s">
        <v>1248</v>
      </c>
      <c r="C477" s="1">
        <v>40078</v>
      </c>
      <c r="D477">
        <v>5</v>
      </c>
      <c r="E477">
        <v>3</v>
      </c>
      <c r="F477">
        <v>5</v>
      </c>
      <c r="G477">
        <v>792</v>
      </c>
      <c r="H477">
        <v>689</v>
      </c>
      <c r="I477">
        <v>654</v>
      </c>
      <c r="J477">
        <v>73.239762594154101</v>
      </c>
      <c r="K477">
        <v>52.445475064849077</v>
      </c>
      <c r="L477">
        <v>16.035169757039061</v>
      </c>
      <c r="M477">
        <f t="shared" si="22"/>
        <v>3</v>
      </c>
      <c r="N477">
        <f t="shared" si="23"/>
        <v>3</v>
      </c>
      <c r="O477">
        <f t="shared" si="24"/>
        <v>1</v>
      </c>
    </row>
    <row r="478" spans="1:15" x14ac:dyDescent="0.4">
      <c r="A478" t="s">
        <v>488</v>
      </c>
      <c r="B478" t="s">
        <v>1249</v>
      </c>
      <c r="C478" s="1">
        <v>40316</v>
      </c>
      <c r="D478">
        <v>5</v>
      </c>
      <c r="E478">
        <v>3</v>
      </c>
      <c r="F478">
        <v>4</v>
      </c>
      <c r="G478">
        <v>672</v>
      </c>
      <c r="H478">
        <v>689</v>
      </c>
      <c r="I478">
        <v>618</v>
      </c>
      <c r="J478">
        <v>67.847053489489923</v>
      </c>
      <c r="K478">
        <v>37.427137330545527</v>
      </c>
      <c r="L478">
        <v>13.861715393824095</v>
      </c>
      <c r="M478">
        <f t="shared" si="22"/>
        <v>3</v>
      </c>
      <c r="N478">
        <f t="shared" si="23"/>
        <v>2</v>
      </c>
      <c r="O478">
        <f t="shared" si="24"/>
        <v>1</v>
      </c>
    </row>
    <row r="479" spans="1:15" x14ac:dyDescent="0.4">
      <c r="A479" t="s">
        <v>489</v>
      </c>
      <c r="B479" t="s">
        <v>1250</v>
      </c>
      <c r="C479" s="1">
        <v>40680</v>
      </c>
      <c r="D479">
        <v>4</v>
      </c>
      <c r="E479">
        <v>2</v>
      </c>
      <c r="F479">
        <v>3</v>
      </c>
      <c r="G479">
        <v>618</v>
      </c>
      <c r="H479">
        <v>585</v>
      </c>
      <c r="I479">
        <v>536</v>
      </c>
      <c r="J479">
        <v>61.580198838278775</v>
      </c>
      <c r="K479">
        <v>62.983679799543559</v>
      </c>
      <c r="L479">
        <v>2.8386338597768552</v>
      </c>
      <c r="M479">
        <f t="shared" si="22"/>
        <v>3</v>
      </c>
      <c r="N479">
        <f t="shared" si="23"/>
        <v>3</v>
      </c>
      <c r="O479">
        <f t="shared" si="24"/>
        <v>1</v>
      </c>
    </row>
    <row r="480" spans="1:15" x14ac:dyDescent="0.4">
      <c r="A480" t="s">
        <v>490</v>
      </c>
      <c r="B480" t="s">
        <v>1251</v>
      </c>
      <c r="C480" s="1">
        <v>40981</v>
      </c>
      <c r="D480">
        <v>3</v>
      </c>
      <c r="E480">
        <v>2</v>
      </c>
      <c r="F480">
        <v>3</v>
      </c>
      <c r="G480">
        <v>462</v>
      </c>
      <c r="H480">
        <v>540</v>
      </c>
      <c r="I480">
        <v>536</v>
      </c>
      <c r="J480">
        <v>73.857675655651207</v>
      </c>
      <c r="K480">
        <v>48.2787319794514</v>
      </c>
      <c r="L480">
        <v>6.6270802076104793</v>
      </c>
      <c r="M480">
        <f t="shared" si="22"/>
        <v>3</v>
      </c>
      <c r="N480">
        <f t="shared" si="23"/>
        <v>2</v>
      </c>
      <c r="O480">
        <f t="shared" si="24"/>
        <v>1</v>
      </c>
    </row>
    <row r="481" spans="1:15" x14ac:dyDescent="0.4">
      <c r="A481" t="s">
        <v>491</v>
      </c>
      <c r="B481" t="s">
        <v>1252</v>
      </c>
      <c r="C481" s="1">
        <v>41254</v>
      </c>
      <c r="D481">
        <v>3</v>
      </c>
      <c r="E481">
        <v>2</v>
      </c>
      <c r="F481">
        <v>3</v>
      </c>
      <c r="G481">
        <v>462</v>
      </c>
      <c r="H481">
        <v>356</v>
      </c>
      <c r="I481">
        <v>536</v>
      </c>
      <c r="J481">
        <v>68.643887448309741</v>
      </c>
      <c r="K481">
        <v>71.460600853254277</v>
      </c>
      <c r="L481">
        <v>17.315459502742716</v>
      </c>
      <c r="M481">
        <f t="shared" si="22"/>
        <v>3</v>
      </c>
      <c r="N481">
        <f t="shared" si="23"/>
        <v>3</v>
      </c>
      <c r="O481">
        <f t="shared" si="24"/>
        <v>1</v>
      </c>
    </row>
    <row r="482" spans="1:15" x14ac:dyDescent="0.4">
      <c r="A482" t="s">
        <v>492</v>
      </c>
      <c r="B482" t="s">
        <v>1253</v>
      </c>
      <c r="C482" s="1">
        <v>38673</v>
      </c>
      <c r="D482">
        <v>6</v>
      </c>
      <c r="E482">
        <v>3</v>
      </c>
      <c r="F482">
        <v>6</v>
      </c>
      <c r="G482">
        <v>988</v>
      </c>
      <c r="H482">
        <v>689</v>
      </c>
      <c r="I482">
        <v>1358</v>
      </c>
      <c r="J482">
        <v>64.841753708854426</v>
      </c>
      <c r="K482">
        <v>85.774690107360698</v>
      </c>
      <c r="L482">
        <v>19.111564701182939</v>
      </c>
      <c r="M482">
        <f t="shared" si="22"/>
        <v>3</v>
      </c>
      <c r="N482">
        <f t="shared" si="23"/>
        <v>3</v>
      </c>
      <c r="O482">
        <f t="shared" si="24"/>
        <v>1</v>
      </c>
    </row>
    <row r="483" spans="1:15" x14ac:dyDescent="0.4">
      <c r="A483" t="s">
        <v>493</v>
      </c>
      <c r="B483" t="s">
        <v>1254</v>
      </c>
      <c r="C483" s="1">
        <v>38883</v>
      </c>
      <c r="D483">
        <v>6</v>
      </c>
      <c r="E483">
        <v>3</v>
      </c>
      <c r="F483">
        <v>6</v>
      </c>
      <c r="G483">
        <v>988</v>
      </c>
      <c r="H483">
        <v>689</v>
      </c>
      <c r="I483">
        <v>1261</v>
      </c>
      <c r="J483">
        <v>75.116284810435005</v>
      </c>
      <c r="K483">
        <v>39.621490821039693</v>
      </c>
      <c r="L483">
        <v>17.358964137563913</v>
      </c>
      <c r="M483">
        <f t="shared" si="22"/>
        <v>3</v>
      </c>
      <c r="N483">
        <f t="shared" si="23"/>
        <v>2</v>
      </c>
      <c r="O483">
        <f t="shared" si="24"/>
        <v>1</v>
      </c>
    </row>
    <row r="484" spans="1:15" x14ac:dyDescent="0.4">
      <c r="A484" t="s">
        <v>494</v>
      </c>
      <c r="B484" t="s">
        <v>1255</v>
      </c>
      <c r="C484" s="1">
        <v>39028</v>
      </c>
      <c r="D484">
        <v>6</v>
      </c>
      <c r="E484">
        <v>3</v>
      </c>
      <c r="F484">
        <v>6</v>
      </c>
      <c r="G484">
        <v>988</v>
      </c>
      <c r="H484">
        <v>689</v>
      </c>
      <c r="I484">
        <v>1162</v>
      </c>
      <c r="J484">
        <v>81.162727716101642</v>
      </c>
      <c r="K484">
        <v>44.406177652840164</v>
      </c>
      <c r="L484">
        <v>23.474014640986294</v>
      </c>
      <c r="M484">
        <f t="shared" si="22"/>
        <v>3</v>
      </c>
      <c r="N484">
        <f t="shared" si="23"/>
        <v>2</v>
      </c>
      <c r="O484">
        <f t="shared" si="24"/>
        <v>1</v>
      </c>
    </row>
    <row r="485" spans="1:15" x14ac:dyDescent="0.4">
      <c r="A485" t="s">
        <v>495</v>
      </c>
      <c r="B485" t="s">
        <v>1256</v>
      </c>
      <c r="C485" s="1">
        <v>39247</v>
      </c>
      <c r="D485">
        <v>6</v>
      </c>
      <c r="E485">
        <v>3</v>
      </c>
      <c r="F485">
        <v>6</v>
      </c>
      <c r="G485">
        <v>988</v>
      </c>
      <c r="H485">
        <v>689</v>
      </c>
      <c r="I485">
        <v>1019</v>
      </c>
      <c r="J485">
        <v>76.095779413744381</v>
      </c>
      <c r="K485">
        <v>34.96964300409595</v>
      </c>
      <c r="L485">
        <v>27.707398182829504</v>
      </c>
      <c r="M485">
        <f t="shared" si="22"/>
        <v>3</v>
      </c>
      <c r="N485">
        <f t="shared" si="23"/>
        <v>2</v>
      </c>
      <c r="O485">
        <f t="shared" si="24"/>
        <v>1</v>
      </c>
    </row>
    <row r="486" spans="1:15" x14ac:dyDescent="0.4">
      <c r="A486" t="s">
        <v>496</v>
      </c>
      <c r="B486" t="s">
        <v>1257</v>
      </c>
      <c r="C486" s="1">
        <v>39728</v>
      </c>
      <c r="D486">
        <v>6</v>
      </c>
      <c r="E486">
        <v>3</v>
      </c>
      <c r="F486">
        <v>5</v>
      </c>
      <c r="G486">
        <v>810</v>
      </c>
      <c r="H486">
        <v>689</v>
      </c>
      <c r="I486">
        <v>875</v>
      </c>
      <c r="J486">
        <v>79.742600199420735</v>
      </c>
      <c r="K486">
        <v>50.954389716928617</v>
      </c>
      <c r="L486">
        <v>31.375839477136793</v>
      </c>
      <c r="M486">
        <f t="shared" si="22"/>
        <v>3</v>
      </c>
      <c r="N486">
        <f t="shared" si="23"/>
        <v>3</v>
      </c>
      <c r="O486">
        <f t="shared" si="24"/>
        <v>2</v>
      </c>
    </row>
    <row r="487" spans="1:15" x14ac:dyDescent="0.4">
      <c r="A487" t="s">
        <v>497</v>
      </c>
      <c r="B487" t="s">
        <v>1258</v>
      </c>
      <c r="C487" s="1">
        <v>40519</v>
      </c>
      <c r="D487">
        <v>4</v>
      </c>
      <c r="E487">
        <v>3</v>
      </c>
      <c r="F487">
        <v>3</v>
      </c>
      <c r="G487">
        <v>643</v>
      </c>
      <c r="H487">
        <v>666</v>
      </c>
      <c r="I487">
        <v>536</v>
      </c>
      <c r="J487">
        <v>76.931352475355226</v>
      </c>
      <c r="K487">
        <v>16.166389470255901</v>
      </c>
      <c r="L487">
        <v>26.76825894350111</v>
      </c>
      <c r="M487">
        <f t="shared" si="22"/>
        <v>3</v>
      </c>
      <c r="N487">
        <f t="shared" si="23"/>
        <v>1</v>
      </c>
      <c r="O487">
        <f t="shared" si="24"/>
        <v>1</v>
      </c>
    </row>
    <row r="488" spans="1:15" x14ac:dyDescent="0.4">
      <c r="A488" t="s">
        <v>498</v>
      </c>
      <c r="B488" t="s">
        <v>1259</v>
      </c>
      <c r="C488" s="1">
        <v>40967</v>
      </c>
      <c r="D488">
        <v>3</v>
      </c>
      <c r="E488">
        <v>2</v>
      </c>
      <c r="F488">
        <v>3</v>
      </c>
      <c r="G488">
        <v>462</v>
      </c>
      <c r="H488">
        <v>550</v>
      </c>
      <c r="I488">
        <v>536</v>
      </c>
      <c r="J488">
        <v>66.463372956477698</v>
      </c>
      <c r="K488">
        <v>7.2185598628535192</v>
      </c>
      <c r="L488">
        <v>37.298192563235482</v>
      </c>
      <c r="M488">
        <f t="shared" si="22"/>
        <v>3</v>
      </c>
      <c r="N488">
        <f t="shared" si="23"/>
        <v>1</v>
      </c>
      <c r="O488">
        <f t="shared" si="24"/>
        <v>2</v>
      </c>
    </row>
    <row r="489" spans="1:15" x14ac:dyDescent="0.4">
      <c r="A489" t="s">
        <v>499</v>
      </c>
      <c r="B489" t="s">
        <v>1260</v>
      </c>
      <c r="C489" s="1">
        <v>41142</v>
      </c>
      <c r="D489">
        <v>3</v>
      </c>
      <c r="E489">
        <v>2</v>
      </c>
      <c r="F489">
        <v>3</v>
      </c>
      <c r="G489">
        <v>462</v>
      </c>
      <c r="H489">
        <v>431</v>
      </c>
      <c r="I489">
        <v>536</v>
      </c>
      <c r="J489">
        <v>77.216733068130935</v>
      </c>
      <c r="K489">
        <v>58.116041027129214</v>
      </c>
      <c r="L489">
        <v>27.654550001839212</v>
      </c>
      <c r="M489">
        <f t="shared" si="22"/>
        <v>3</v>
      </c>
      <c r="N489">
        <f t="shared" si="23"/>
        <v>3</v>
      </c>
      <c r="O489">
        <f t="shared" si="24"/>
        <v>1</v>
      </c>
    </row>
    <row r="490" spans="1:15" x14ac:dyDescent="0.4">
      <c r="A490" t="s">
        <v>500</v>
      </c>
      <c r="B490" t="s">
        <v>1261</v>
      </c>
      <c r="C490" s="1">
        <v>38714</v>
      </c>
      <c r="D490">
        <v>6</v>
      </c>
      <c r="E490">
        <v>3</v>
      </c>
      <c r="F490">
        <v>6</v>
      </c>
      <c r="G490">
        <v>988</v>
      </c>
      <c r="H490">
        <v>689</v>
      </c>
      <c r="I490">
        <v>1358</v>
      </c>
      <c r="J490">
        <v>78.344750601987712</v>
      </c>
      <c r="K490">
        <v>15.78435233241547</v>
      </c>
      <c r="L490">
        <v>25.149589792318032</v>
      </c>
      <c r="M490">
        <f t="shared" si="22"/>
        <v>3</v>
      </c>
      <c r="N490">
        <f t="shared" si="23"/>
        <v>1</v>
      </c>
      <c r="O490">
        <f t="shared" si="24"/>
        <v>1</v>
      </c>
    </row>
    <row r="491" spans="1:15" x14ac:dyDescent="0.4">
      <c r="A491" t="s">
        <v>501</v>
      </c>
      <c r="B491" t="s">
        <v>1262</v>
      </c>
      <c r="C491" s="1">
        <v>39106</v>
      </c>
      <c r="D491">
        <v>6</v>
      </c>
      <c r="E491">
        <v>3</v>
      </c>
      <c r="F491">
        <v>6</v>
      </c>
      <c r="G491">
        <v>988</v>
      </c>
      <c r="H491">
        <v>689</v>
      </c>
      <c r="I491">
        <v>1109</v>
      </c>
      <c r="J491">
        <v>73.277452251665082</v>
      </c>
      <c r="K491">
        <v>29.59497437095488</v>
      </c>
      <c r="L491">
        <v>30.723403996194786</v>
      </c>
      <c r="M491">
        <f t="shared" si="22"/>
        <v>3</v>
      </c>
      <c r="N491">
        <f t="shared" si="23"/>
        <v>1</v>
      </c>
      <c r="O491">
        <f t="shared" si="24"/>
        <v>2</v>
      </c>
    </row>
    <row r="492" spans="1:15" x14ac:dyDescent="0.4">
      <c r="A492" t="s">
        <v>502</v>
      </c>
      <c r="B492" t="s">
        <v>1263</v>
      </c>
      <c r="C492" s="1">
        <v>39743</v>
      </c>
      <c r="D492">
        <v>6</v>
      </c>
      <c r="E492">
        <v>3</v>
      </c>
      <c r="F492">
        <v>5</v>
      </c>
      <c r="G492">
        <v>799</v>
      </c>
      <c r="H492">
        <v>689</v>
      </c>
      <c r="I492">
        <v>875</v>
      </c>
      <c r="J492">
        <v>86.779539856672855</v>
      </c>
      <c r="K492">
        <v>13.436328364989039</v>
      </c>
      <c r="L492">
        <v>31.213853218268778</v>
      </c>
      <c r="M492">
        <f t="shared" si="22"/>
        <v>3</v>
      </c>
      <c r="N492">
        <f t="shared" si="23"/>
        <v>1</v>
      </c>
      <c r="O492">
        <f t="shared" si="24"/>
        <v>2</v>
      </c>
    </row>
    <row r="493" spans="1:15" x14ac:dyDescent="0.4">
      <c r="A493" t="s">
        <v>503</v>
      </c>
      <c r="B493" t="s">
        <v>1264</v>
      </c>
      <c r="C493" s="1">
        <v>40051</v>
      </c>
      <c r="D493">
        <v>5</v>
      </c>
      <c r="E493">
        <v>3</v>
      </c>
      <c r="F493">
        <v>5</v>
      </c>
      <c r="G493">
        <v>792</v>
      </c>
      <c r="H493">
        <v>689</v>
      </c>
      <c r="I493">
        <v>673</v>
      </c>
      <c r="J493">
        <v>75.109272373335926</v>
      </c>
      <c r="K493">
        <v>15.779850817386132</v>
      </c>
      <c r="L493">
        <v>49.218928391340732</v>
      </c>
      <c r="M493">
        <f t="shared" si="22"/>
        <v>3</v>
      </c>
      <c r="N493">
        <f t="shared" si="23"/>
        <v>1</v>
      </c>
      <c r="O493">
        <f t="shared" si="24"/>
        <v>2</v>
      </c>
    </row>
    <row r="494" spans="1:15" x14ac:dyDescent="0.4">
      <c r="A494" t="s">
        <v>504</v>
      </c>
      <c r="B494" t="s">
        <v>1265</v>
      </c>
      <c r="C494" s="1">
        <v>40686</v>
      </c>
      <c r="D494">
        <v>4</v>
      </c>
      <c r="E494">
        <v>2</v>
      </c>
      <c r="F494">
        <v>3</v>
      </c>
      <c r="G494">
        <v>614</v>
      </c>
      <c r="H494">
        <v>585</v>
      </c>
      <c r="I494">
        <v>536</v>
      </c>
      <c r="J494">
        <v>84.202746035983651</v>
      </c>
      <c r="K494">
        <v>11.377420503183183</v>
      </c>
      <c r="L494">
        <v>19.283284643325914</v>
      </c>
      <c r="M494">
        <f t="shared" si="22"/>
        <v>3</v>
      </c>
      <c r="N494">
        <f t="shared" si="23"/>
        <v>1</v>
      </c>
      <c r="O494">
        <f t="shared" si="24"/>
        <v>1</v>
      </c>
    </row>
    <row r="495" spans="1:15" x14ac:dyDescent="0.4">
      <c r="A495" t="s">
        <v>505</v>
      </c>
      <c r="B495" t="s">
        <v>1266</v>
      </c>
      <c r="C495" s="1">
        <v>38896</v>
      </c>
      <c r="D495">
        <v>6</v>
      </c>
      <c r="E495">
        <v>3</v>
      </c>
      <c r="F495">
        <v>6</v>
      </c>
      <c r="G495">
        <v>988</v>
      </c>
      <c r="H495">
        <v>689</v>
      </c>
      <c r="I495">
        <v>1251</v>
      </c>
      <c r="J495">
        <v>75.439463487796701</v>
      </c>
      <c r="K495">
        <v>44.735107179623007</v>
      </c>
      <c r="L495">
        <v>32.537956570184917</v>
      </c>
      <c r="M495">
        <f t="shared" si="22"/>
        <v>3</v>
      </c>
      <c r="N495">
        <f t="shared" si="23"/>
        <v>2</v>
      </c>
      <c r="O495">
        <f t="shared" si="24"/>
        <v>2</v>
      </c>
    </row>
    <row r="496" spans="1:15" x14ac:dyDescent="0.4">
      <c r="A496" t="s">
        <v>506</v>
      </c>
      <c r="B496" t="s">
        <v>1267</v>
      </c>
      <c r="C496" s="1">
        <v>39251</v>
      </c>
      <c r="D496">
        <v>6</v>
      </c>
      <c r="E496">
        <v>3</v>
      </c>
      <c r="F496">
        <v>6</v>
      </c>
      <c r="G496">
        <v>988</v>
      </c>
      <c r="H496">
        <v>689</v>
      </c>
      <c r="I496">
        <v>1016</v>
      </c>
      <c r="J496">
        <v>75.403161314689669</v>
      </c>
      <c r="K496">
        <v>25.666543831164006</v>
      </c>
      <c r="L496">
        <v>27.270344633536094</v>
      </c>
      <c r="M496">
        <f t="shared" si="22"/>
        <v>3</v>
      </c>
      <c r="N496">
        <f t="shared" si="23"/>
        <v>1</v>
      </c>
      <c r="O496">
        <f t="shared" si="24"/>
        <v>1</v>
      </c>
    </row>
    <row r="497" spans="1:15" x14ac:dyDescent="0.4">
      <c r="A497" t="s">
        <v>507</v>
      </c>
      <c r="B497" t="s">
        <v>1268</v>
      </c>
      <c r="C497" s="1">
        <v>40106</v>
      </c>
      <c r="D497">
        <v>5</v>
      </c>
      <c r="E497">
        <v>3</v>
      </c>
      <c r="F497">
        <v>5</v>
      </c>
      <c r="G497">
        <v>792</v>
      </c>
      <c r="H497">
        <v>689</v>
      </c>
      <c r="I497">
        <v>640</v>
      </c>
      <c r="J497">
        <v>73.549799850915505</v>
      </c>
      <c r="K497">
        <v>25.691056064992189</v>
      </c>
      <c r="L497">
        <v>25.189940380277399</v>
      </c>
      <c r="M497">
        <f t="shared" si="22"/>
        <v>3</v>
      </c>
      <c r="N497">
        <f t="shared" si="23"/>
        <v>1</v>
      </c>
      <c r="O497">
        <f t="shared" si="24"/>
        <v>1</v>
      </c>
    </row>
    <row r="498" spans="1:15" x14ac:dyDescent="0.4">
      <c r="A498" t="s">
        <v>508</v>
      </c>
      <c r="B498" t="s">
        <v>1269</v>
      </c>
      <c r="C498" s="1">
        <v>40897</v>
      </c>
      <c r="D498">
        <v>4</v>
      </c>
      <c r="E498">
        <v>2</v>
      </c>
      <c r="F498">
        <v>3</v>
      </c>
      <c r="G498">
        <v>470</v>
      </c>
      <c r="H498">
        <v>585</v>
      </c>
      <c r="I498">
        <v>536</v>
      </c>
      <c r="J498">
        <v>80.70664599179733</v>
      </c>
      <c r="K498">
        <v>1.1972056417006787</v>
      </c>
      <c r="L498">
        <v>10.915101849606843</v>
      </c>
      <c r="M498">
        <f t="shared" si="22"/>
        <v>3</v>
      </c>
      <c r="N498">
        <f t="shared" si="23"/>
        <v>1</v>
      </c>
      <c r="O498">
        <f t="shared" si="24"/>
        <v>1</v>
      </c>
    </row>
    <row r="499" spans="1:15" x14ac:dyDescent="0.4">
      <c r="A499" t="s">
        <v>509</v>
      </c>
      <c r="B499" t="s">
        <v>1270</v>
      </c>
      <c r="C499" s="1">
        <v>41233</v>
      </c>
      <c r="D499">
        <v>3</v>
      </c>
      <c r="E499">
        <v>2</v>
      </c>
      <c r="F499">
        <v>3</v>
      </c>
      <c r="G499">
        <v>462</v>
      </c>
      <c r="H499">
        <v>371</v>
      </c>
      <c r="I499">
        <v>536</v>
      </c>
      <c r="J499">
        <v>89.371064134523124</v>
      </c>
      <c r="K499">
        <v>26.875036002426</v>
      </c>
      <c r="L499">
        <v>23.736400001110336</v>
      </c>
      <c r="M499">
        <f t="shared" si="22"/>
        <v>3</v>
      </c>
      <c r="N499">
        <f t="shared" si="23"/>
        <v>1</v>
      </c>
      <c r="O499">
        <f t="shared" si="24"/>
        <v>1</v>
      </c>
    </row>
    <row r="500" spans="1:15" x14ac:dyDescent="0.4">
      <c r="A500" t="s">
        <v>510</v>
      </c>
      <c r="B500" t="s">
        <v>1271</v>
      </c>
      <c r="C500" s="1">
        <v>38709</v>
      </c>
      <c r="D500">
        <v>6</v>
      </c>
      <c r="E500">
        <v>3</v>
      </c>
      <c r="F500">
        <v>6</v>
      </c>
      <c r="G500">
        <v>988</v>
      </c>
      <c r="H500">
        <v>689</v>
      </c>
      <c r="I500">
        <v>1358</v>
      </c>
      <c r="J500">
        <v>83.554950295020348</v>
      </c>
      <c r="K500">
        <v>46.547320749530677</v>
      </c>
      <c r="L500">
        <v>17.678707275795247</v>
      </c>
      <c r="M500">
        <f t="shared" si="22"/>
        <v>3</v>
      </c>
      <c r="N500">
        <f t="shared" si="23"/>
        <v>2</v>
      </c>
      <c r="O500">
        <f t="shared" si="24"/>
        <v>1</v>
      </c>
    </row>
    <row r="501" spans="1:15" x14ac:dyDescent="0.4">
      <c r="A501" t="s">
        <v>511</v>
      </c>
      <c r="B501" t="s">
        <v>1272</v>
      </c>
      <c r="C501" s="1">
        <v>38854</v>
      </c>
      <c r="D501">
        <v>6</v>
      </c>
      <c r="E501">
        <v>3</v>
      </c>
      <c r="F501">
        <v>6</v>
      </c>
      <c r="G501">
        <v>988</v>
      </c>
      <c r="H501">
        <v>689</v>
      </c>
      <c r="I501">
        <v>1281</v>
      </c>
      <c r="J501">
        <v>73.40483023325686</v>
      </c>
      <c r="K501">
        <v>41.962341839847419</v>
      </c>
      <c r="L501">
        <v>21.85617315980593</v>
      </c>
      <c r="M501">
        <f t="shared" si="22"/>
        <v>3</v>
      </c>
      <c r="N501">
        <f t="shared" si="23"/>
        <v>2</v>
      </c>
      <c r="O501">
        <f t="shared" si="24"/>
        <v>1</v>
      </c>
    </row>
    <row r="502" spans="1:15" x14ac:dyDescent="0.4">
      <c r="A502" t="s">
        <v>512</v>
      </c>
      <c r="B502" t="s">
        <v>1273</v>
      </c>
      <c r="C502" s="1">
        <v>39645</v>
      </c>
      <c r="D502">
        <v>6</v>
      </c>
      <c r="E502">
        <v>3</v>
      </c>
      <c r="F502">
        <v>5</v>
      </c>
      <c r="G502">
        <v>863</v>
      </c>
      <c r="H502">
        <v>689</v>
      </c>
      <c r="I502">
        <v>875</v>
      </c>
      <c r="J502">
        <v>74.3847339208628</v>
      </c>
      <c r="K502">
        <v>17.097414761700225</v>
      </c>
      <c r="L502">
        <v>24.040031255590275</v>
      </c>
      <c r="M502">
        <f t="shared" si="22"/>
        <v>3</v>
      </c>
      <c r="N502">
        <f t="shared" si="23"/>
        <v>1</v>
      </c>
      <c r="O502">
        <f t="shared" si="24"/>
        <v>1</v>
      </c>
    </row>
    <row r="503" spans="1:15" x14ac:dyDescent="0.4">
      <c r="A503" t="s">
        <v>513</v>
      </c>
      <c r="B503" t="s">
        <v>1274</v>
      </c>
      <c r="C503" s="1">
        <v>39980</v>
      </c>
      <c r="D503">
        <v>5</v>
      </c>
      <c r="E503">
        <v>3</v>
      </c>
      <c r="F503">
        <v>5</v>
      </c>
      <c r="G503">
        <v>792</v>
      </c>
      <c r="H503">
        <v>689</v>
      </c>
      <c r="I503">
        <v>724</v>
      </c>
      <c r="J503">
        <v>67.960074262611002</v>
      </c>
      <c r="K503">
        <v>16.519164781231705</v>
      </c>
      <c r="L503">
        <v>34.93710251317998</v>
      </c>
      <c r="M503">
        <f t="shared" si="22"/>
        <v>3</v>
      </c>
      <c r="N503">
        <f t="shared" si="23"/>
        <v>1</v>
      </c>
      <c r="O503">
        <f t="shared" si="24"/>
        <v>2</v>
      </c>
    </row>
    <row r="504" spans="1:15" x14ac:dyDescent="0.4">
      <c r="A504" t="s">
        <v>514</v>
      </c>
      <c r="B504" t="s">
        <v>1275</v>
      </c>
      <c r="C504" s="1">
        <v>40505</v>
      </c>
      <c r="D504">
        <v>4</v>
      </c>
      <c r="E504">
        <v>3</v>
      </c>
      <c r="F504">
        <v>3</v>
      </c>
      <c r="G504">
        <v>643</v>
      </c>
      <c r="H504">
        <v>676</v>
      </c>
      <c r="I504">
        <v>536</v>
      </c>
      <c r="J504">
        <v>77.99031965507578</v>
      </c>
      <c r="K504">
        <v>20.483576439216453</v>
      </c>
      <c r="L504">
        <v>16.760267799095161</v>
      </c>
      <c r="M504">
        <f t="shared" si="22"/>
        <v>3</v>
      </c>
      <c r="N504">
        <f t="shared" si="23"/>
        <v>1</v>
      </c>
      <c r="O504">
        <f t="shared" si="24"/>
        <v>1</v>
      </c>
    </row>
    <row r="505" spans="1:15" x14ac:dyDescent="0.4">
      <c r="A505" t="s">
        <v>515</v>
      </c>
      <c r="B505" t="s">
        <v>1276</v>
      </c>
      <c r="C505" s="1">
        <v>40806</v>
      </c>
      <c r="D505">
        <v>4</v>
      </c>
      <c r="E505">
        <v>2</v>
      </c>
      <c r="F505">
        <v>3</v>
      </c>
      <c r="G505">
        <v>530</v>
      </c>
      <c r="H505">
        <v>585</v>
      </c>
      <c r="I505">
        <v>536</v>
      </c>
      <c r="J505">
        <v>81.017297845361199</v>
      </c>
      <c r="K505">
        <v>11.372287670439022</v>
      </c>
      <c r="L505">
        <v>9.984439169123382</v>
      </c>
      <c r="M505">
        <f t="shared" si="22"/>
        <v>3</v>
      </c>
      <c r="N505">
        <f t="shared" si="23"/>
        <v>1</v>
      </c>
      <c r="O505">
        <f t="shared" si="24"/>
        <v>1</v>
      </c>
    </row>
    <row r="506" spans="1:15" x14ac:dyDescent="0.4">
      <c r="A506" t="s">
        <v>516</v>
      </c>
      <c r="B506" t="s">
        <v>1277</v>
      </c>
      <c r="C506" s="1">
        <v>41072</v>
      </c>
      <c r="D506">
        <v>3</v>
      </c>
      <c r="E506">
        <v>2</v>
      </c>
      <c r="F506">
        <v>3</v>
      </c>
      <c r="G506">
        <v>462</v>
      </c>
      <c r="H506">
        <v>480</v>
      </c>
      <c r="I506">
        <v>536</v>
      </c>
      <c r="J506">
        <v>60.811061058507427</v>
      </c>
      <c r="K506">
        <v>22.550220126637335</v>
      </c>
      <c r="L506">
        <v>25.092227924159904</v>
      </c>
      <c r="M506">
        <f t="shared" si="22"/>
        <v>3</v>
      </c>
      <c r="N506">
        <f t="shared" si="23"/>
        <v>1</v>
      </c>
      <c r="O506">
        <f t="shared" si="24"/>
        <v>1</v>
      </c>
    </row>
    <row r="507" spans="1:15" x14ac:dyDescent="0.4">
      <c r="A507" t="s">
        <v>517</v>
      </c>
      <c r="B507" t="s">
        <v>1278</v>
      </c>
      <c r="C507" s="1">
        <v>41311</v>
      </c>
      <c r="D507">
        <v>3</v>
      </c>
      <c r="E507">
        <v>2</v>
      </c>
      <c r="F507">
        <v>3</v>
      </c>
      <c r="G507">
        <v>462</v>
      </c>
      <c r="H507">
        <v>318</v>
      </c>
      <c r="I507">
        <v>536</v>
      </c>
      <c r="J507">
        <v>89.180193665619697</v>
      </c>
      <c r="K507">
        <v>1.6744862868672283</v>
      </c>
      <c r="L507">
        <v>16.096452258833757</v>
      </c>
      <c r="M507">
        <f t="shared" si="22"/>
        <v>3</v>
      </c>
      <c r="N507">
        <f t="shared" si="23"/>
        <v>1</v>
      </c>
      <c r="O507">
        <f t="shared" si="24"/>
        <v>1</v>
      </c>
    </row>
    <row r="508" spans="1:15" x14ac:dyDescent="0.4">
      <c r="A508" t="s">
        <v>518</v>
      </c>
      <c r="B508" t="s">
        <v>1279</v>
      </c>
      <c r="C508" s="1">
        <v>38673</v>
      </c>
      <c r="D508">
        <v>6</v>
      </c>
      <c r="E508">
        <v>3</v>
      </c>
      <c r="F508">
        <v>6</v>
      </c>
      <c r="G508">
        <v>988</v>
      </c>
      <c r="H508">
        <v>689</v>
      </c>
      <c r="I508">
        <v>1358</v>
      </c>
      <c r="J508">
        <v>60.192694365886027</v>
      </c>
      <c r="K508">
        <v>49.54108096795941</v>
      </c>
      <c r="L508">
        <v>17.647567807370557</v>
      </c>
      <c r="M508">
        <f t="shared" si="22"/>
        <v>3</v>
      </c>
      <c r="N508">
        <f t="shared" si="23"/>
        <v>2</v>
      </c>
      <c r="O508">
        <f t="shared" si="24"/>
        <v>1</v>
      </c>
    </row>
    <row r="509" spans="1:15" x14ac:dyDescent="0.4">
      <c r="A509" t="s">
        <v>519</v>
      </c>
      <c r="B509" t="s">
        <v>1280</v>
      </c>
      <c r="C509" s="1">
        <v>39066</v>
      </c>
      <c r="D509">
        <v>6</v>
      </c>
      <c r="E509">
        <v>3</v>
      </c>
      <c r="F509">
        <v>6</v>
      </c>
      <c r="G509">
        <v>988</v>
      </c>
      <c r="H509">
        <v>689</v>
      </c>
      <c r="I509">
        <v>1135</v>
      </c>
      <c r="J509">
        <v>89.73125344921111</v>
      </c>
      <c r="K509">
        <v>61.103809312519616</v>
      </c>
      <c r="L509">
        <v>30.095379678529724</v>
      </c>
      <c r="M509">
        <f t="shared" si="22"/>
        <v>3</v>
      </c>
      <c r="N509">
        <f t="shared" si="23"/>
        <v>3</v>
      </c>
      <c r="O509">
        <f t="shared" si="24"/>
        <v>2</v>
      </c>
    </row>
    <row r="510" spans="1:15" x14ac:dyDescent="0.4">
      <c r="A510" t="s">
        <v>520</v>
      </c>
      <c r="B510" t="s">
        <v>1281</v>
      </c>
      <c r="C510" s="1">
        <v>39624</v>
      </c>
      <c r="D510">
        <v>6</v>
      </c>
      <c r="E510">
        <v>3</v>
      </c>
      <c r="F510">
        <v>5</v>
      </c>
      <c r="G510">
        <v>878</v>
      </c>
      <c r="H510">
        <v>689</v>
      </c>
      <c r="I510">
        <v>875</v>
      </c>
      <c r="J510">
        <v>57.298397388753735</v>
      </c>
      <c r="K510">
        <v>48.948726211806886</v>
      </c>
      <c r="L510">
        <v>42.640868897802378</v>
      </c>
      <c r="M510">
        <f t="shared" si="22"/>
        <v>3</v>
      </c>
      <c r="N510">
        <f t="shared" si="23"/>
        <v>2</v>
      </c>
      <c r="O510">
        <f t="shared" si="24"/>
        <v>2</v>
      </c>
    </row>
    <row r="511" spans="1:15" x14ac:dyDescent="0.4">
      <c r="A511" t="s">
        <v>521</v>
      </c>
      <c r="B511" t="s">
        <v>1282</v>
      </c>
      <c r="C511" s="1">
        <v>39925</v>
      </c>
      <c r="D511">
        <v>5</v>
      </c>
      <c r="E511">
        <v>3</v>
      </c>
      <c r="F511">
        <v>5</v>
      </c>
      <c r="G511">
        <v>792</v>
      </c>
      <c r="H511">
        <v>689</v>
      </c>
      <c r="I511">
        <v>760</v>
      </c>
      <c r="J511">
        <v>83.483755906438105</v>
      </c>
      <c r="K511">
        <v>40.316884207260493</v>
      </c>
      <c r="L511">
        <v>23.909523597973159</v>
      </c>
      <c r="M511">
        <f t="shared" si="22"/>
        <v>3</v>
      </c>
      <c r="N511">
        <f t="shared" si="23"/>
        <v>2</v>
      </c>
      <c r="O511">
        <f t="shared" si="24"/>
        <v>1</v>
      </c>
    </row>
    <row r="512" spans="1:15" x14ac:dyDescent="0.4">
      <c r="A512" t="s">
        <v>522</v>
      </c>
      <c r="B512" t="s">
        <v>1283</v>
      </c>
      <c r="C512" s="1">
        <v>40527</v>
      </c>
      <c r="D512">
        <v>4</v>
      </c>
      <c r="E512">
        <v>3</v>
      </c>
      <c r="F512">
        <v>3</v>
      </c>
      <c r="G512">
        <v>643</v>
      </c>
      <c r="H512">
        <v>660</v>
      </c>
      <c r="I512">
        <v>536</v>
      </c>
      <c r="J512">
        <v>74.430463787002921</v>
      </c>
      <c r="K512">
        <v>25.655459473225541</v>
      </c>
      <c r="L512">
        <v>20.605479874580531</v>
      </c>
      <c r="M512">
        <f t="shared" si="22"/>
        <v>3</v>
      </c>
      <c r="N512">
        <f t="shared" si="23"/>
        <v>1</v>
      </c>
      <c r="O512">
        <f t="shared" si="24"/>
        <v>1</v>
      </c>
    </row>
    <row r="513" spans="1:15" x14ac:dyDescent="0.4">
      <c r="A513" t="s">
        <v>523</v>
      </c>
      <c r="B513" t="s">
        <v>1284</v>
      </c>
      <c r="C513" s="1">
        <v>40842</v>
      </c>
      <c r="D513">
        <v>4</v>
      </c>
      <c r="E513">
        <v>2</v>
      </c>
      <c r="F513">
        <v>3</v>
      </c>
      <c r="G513">
        <v>509</v>
      </c>
      <c r="H513">
        <v>585</v>
      </c>
      <c r="I513">
        <v>536</v>
      </c>
      <c r="J513">
        <v>73.394658321937797</v>
      </c>
      <c r="K513">
        <v>75.679865773664147</v>
      </c>
      <c r="L513">
        <v>13.175388794166752</v>
      </c>
      <c r="M513">
        <f t="shared" si="22"/>
        <v>3</v>
      </c>
      <c r="N513">
        <f t="shared" si="23"/>
        <v>3</v>
      </c>
      <c r="O513">
        <f t="shared" si="24"/>
        <v>1</v>
      </c>
    </row>
    <row r="514" spans="1:15" x14ac:dyDescent="0.4">
      <c r="A514" t="s">
        <v>524</v>
      </c>
      <c r="B514" t="s">
        <v>1285</v>
      </c>
      <c r="C514" s="1">
        <v>41312</v>
      </c>
      <c r="D514">
        <v>3</v>
      </c>
      <c r="E514">
        <v>2</v>
      </c>
      <c r="F514">
        <v>3</v>
      </c>
      <c r="G514">
        <v>462</v>
      </c>
      <c r="H514">
        <v>318</v>
      </c>
      <c r="I514">
        <v>536</v>
      </c>
      <c r="J514">
        <v>85.891773491267486</v>
      </c>
      <c r="K514">
        <v>48.409285181376944</v>
      </c>
      <c r="L514">
        <v>20.457128221164467</v>
      </c>
      <c r="M514">
        <f t="shared" si="22"/>
        <v>3</v>
      </c>
      <c r="N514">
        <f t="shared" si="23"/>
        <v>2</v>
      </c>
      <c r="O514">
        <f t="shared" si="24"/>
        <v>1</v>
      </c>
    </row>
    <row r="515" spans="1:15" x14ac:dyDescent="0.4">
      <c r="A515" t="s">
        <v>525</v>
      </c>
      <c r="B515" t="s">
        <v>1286</v>
      </c>
      <c r="C515" s="1">
        <v>38666</v>
      </c>
      <c r="D515">
        <v>6</v>
      </c>
      <c r="E515">
        <v>3</v>
      </c>
      <c r="F515">
        <v>6</v>
      </c>
      <c r="G515">
        <v>988</v>
      </c>
      <c r="H515">
        <v>689</v>
      </c>
      <c r="I515">
        <v>1358</v>
      </c>
      <c r="J515">
        <v>84.080358293372612</v>
      </c>
      <c r="K515">
        <v>56.142861880285885</v>
      </c>
      <c r="L515">
        <v>32.618935255827843</v>
      </c>
      <c r="M515">
        <f t="shared" ref="M515:M578" si="25">IF(AND(J515&gt;0,J515&lt;30),1,IF(AND(J515&gt;=30,J515&lt;50),2,IF(J515&gt;=50,3,0)))</f>
        <v>3</v>
      </c>
      <c r="N515">
        <f t="shared" ref="N515:N578" si="26">IF(AND(K515&gt;0,K515&lt;30),1,IF(AND(K515&gt;=30,K515&lt;50),2,IF(K515&gt;=50,3,0)))</f>
        <v>3</v>
      </c>
      <c r="O515">
        <f t="shared" ref="O515:O578" si="27">IF(AND(L515&gt;0,L515&lt;30),1,IF(AND(L515&gt;=30,L515&lt;50),2,IF(L515&gt;=50,3,0)))</f>
        <v>2</v>
      </c>
    </row>
    <row r="516" spans="1:15" x14ac:dyDescent="0.4">
      <c r="A516" t="s">
        <v>526</v>
      </c>
      <c r="B516" t="s">
        <v>1287</v>
      </c>
      <c r="C516" s="1">
        <v>39057</v>
      </c>
      <c r="D516">
        <v>6</v>
      </c>
      <c r="E516">
        <v>3</v>
      </c>
      <c r="F516">
        <v>6</v>
      </c>
      <c r="G516">
        <v>988</v>
      </c>
      <c r="H516">
        <v>689</v>
      </c>
      <c r="I516">
        <v>1141</v>
      </c>
      <c r="J516">
        <v>81.387467742394719</v>
      </c>
      <c r="K516">
        <v>37.133933657049234</v>
      </c>
      <c r="L516">
        <v>30.263202421840738</v>
      </c>
      <c r="M516">
        <f t="shared" si="25"/>
        <v>3</v>
      </c>
      <c r="N516">
        <f t="shared" si="26"/>
        <v>2</v>
      </c>
      <c r="O516">
        <f t="shared" si="27"/>
        <v>2</v>
      </c>
    </row>
    <row r="517" spans="1:15" x14ac:dyDescent="0.4">
      <c r="A517" t="s">
        <v>527</v>
      </c>
      <c r="B517" t="s">
        <v>1288</v>
      </c>
      <c r="C517" s="1">
        <v>39633</v>
      </c>
      <c r="D517">
        <v>6</v>
      </c>
      <c r="E517">
        <v>3</v>
      </c>
      <c r="F517">
        <v>5</v>
      </c>
      <c r="G517">
        <v>872</v>
      </c>
      <c r="H517">
        <v>689</v>
      </c>
      <c r="I517">
        <v>875</v>
      </c>
      <c r="J517">
        <v>81.058902037342548</v>
      </c>
      <c r="K517">
        <v>17.290332590718979</v>
      </c>
      <c r="L517">
        <v>29.749334412378811</v>
      </c>
      <c r="M517">
        <f t="shared" si="25"/>
        <v>3</v>
      </c>
      <c r="N517">
        <f t="shared" si="26"/>
        <v>1</v>
      </c>
      <c r="O517">
        <f t="shared" si="27"/>
        <v>1</v>
      </c>
    </row>
    <row r="518" spans="1:15" x14ac:dyDescent="0.4">
      <c r="A518" t="s">
        <v>528</v>
      </c>
      <c r="B518" t="s">
        <v>1289</v>
      </c>
      <c r="C518" s="1">
        <v>39976</v>
      </c>
      <c r="D518">
        <v>5</v>
      </c>
      <c r="E518">
        <v>3</v>
      </c>
      <c r="F518">
        <v>5</v>
      </c>
      <c r="G518">
        <v>792</v>
      </c>
      <c r="H518">
        <v>689</v>
      </c>
      <c r="I518">
        <v>727</v>
      </c>
      <c r="J518">
        <v>83.044000417605332</v>
      </c>
      <c r="K518">
        <v>48.36163109729786</v>
      </c>
      <c r="L518">
        <v>23.499977101968241</v>
      </c>
      <c r="M518">
        <f t="shared" si="25"/>
        <v>3</v>
      </c>
      <c r="N518">
        <f t="shared" si="26"/>
        <v>2</v>
      </c>
      <c r="O518">
        <f t="shared" si="27"/>
        <v>1</v>
      </c>
    </row>
    <row r="519" spans="1:15" x14ac:dyDescent="0.4">
      <c r="A519" t="s">
        <v>529</v>
      </c>
      <c r="B519" t="s">
        <v>1290</v>
      </c>
      <c r="C519" s="1">
        <v>38705</v>
      </c>
      <c r="D519">
        <v>6</v>
      </c>
      <c r="E519">
        <v>3</v>
      </c>
      <c r="F519">
        <v>6</v>
      </c>
      <c r="G519">
        <v>988</v>
      </c>
      <c r="H519">
        <v>689</v>
      </c>
      <c r="I519">
        <v>1358</v>
      </c>
      <c r="J519">
        <v>77.825260977841921</v>
      </c>
      <c r="K519">
        <v>60.394494079754367</v>
      </c>
      <c r="L519">
        <v>23.418260065169399</v>
      </c>
      <c r="M519">
        <f t="shared" si="25"/>
        <v>3</v>
      </c>
      <c r="N519">
        <f t="shared" si="26"/>
        <v>3</v>
      </c>
      <c r="O519">
        <f t="shared" si="27"/>
        <v>1</v>
      </c>
    </row>
    <row r="520" spans="1:15" x14ac:dyDescent="0.4">
      <c r="A520" t="s">
        <v>530</v>
      </c>
      <c r="B520" t="s">
        <v>1291</v>
      </c>
      <c r="C520" s="1">
        <v>39042</v>
      </c>
      <c r="D520">
        <v>6</v>
      </c>
      <c r="E520">
        <v>3</v>
      </c>
      <c r="F520">
        <v>6</v>
      </c>
      <c r="G520">
        <v>988</v>
      </c>
      <c r="H520">
        <v>689</v>
      </c>
      <c r="I520">
        <v>1152</v>
      </c>
      <c r="J520">
        <v>67.960713611488316</v>
      </c>
      <c r="K520">
        <v>91.161257509043679</v>
      </c>
      <c r="L520">
        <v>32.232660760249615</v>
      </c>
      <c r="M520">
        <f t="shared" si="25"/>
        <v>3</v>
      </c>
      <c r="N520">
        <f t="shared" si="26"/>
        <v>3</v>
      </c>
      <c r="O520">
        <f t="shared" si="27"/>
        <v>2</v>
      </c>
    </row>
    <row r="521" spans="1:15" x14ac:dyDescent="0.4">
      <c r="A521" t="s">
        <v>531</v>
      </c>
      <c r="B521" t="s">
        <v>1292</v>
      </c>
      <c r="C521" s="1">
        <v>39882</v>
      </c>
      <c r="D521">
        <v>5</v>
      </c>
      <c r="E521">
        <v>3</v>
      </c>
      <c r="F521">
        <v>5</v>
      </c>
      <c r="G521">
        <v>792</v>
      </c>
      <c r="H521">
        <v>689</v>
      </c>
      <c r="I521">
        <v>790</v>
      </c>
      <c r="J521">
        <v>73.124811554498152</v>
      </c>
      <c r="K521">
        <v>77.141293927454385</v>
      </c>
      <c r="L521">
        <v>30.534068008370479</v>
      </c>
      <c r="M521">
        <f t="shared" si="25"/>
        <v>3</v>
      </c>
      <c r="N521">
        <f t="shared" si="26"/>
        <v>3</v>
      </c>
      <c r="O521">
        <f t="shared" si="27"/>
        <v>2</v>
      </c>
    </row>
    <row r="522" spans="1:15" x14ac:dyDescent="0.4">
      <c r="A522" t="s">
        <v>532</v>
      </c>
      <c r="B522" t="s">
        <v>1293</v>
      </c>
      <c r="C522" s="1">
        <v>40296</v>
      </c>
      <c r="D522">
        <v>5</v>
      </c>
      <c r="E522">
        <v>3</v>
      </c>
      <c r="F522">
        <v>4</v>
      </c>
      <c r="G522">
        <v>685</v>
      </c>
      <c r="H522">
        <v>689</v>
      </c>
      <c r="I522">
        <v>618</v>
      </c>
      <c r="J522">
        <v>64.357849001611697</v>
      </c>
      <c r="K522">
        <v>43.884529681674522</v>
      </c>
      <c r="L522">
        <v>17.347481387477952</v>
      </c>
      <c r="M522">
        <f t="shared" si="25"/>
        <v>3</v>
      </c>
      <c r="N522">
        <f t="shared" si="26"/>
        <v>2</v>
      </c>
      <c r="O522">
        <f t="shared" si="27"/>
        <v>1</v>
      </c>
    </row>
    <row r="523" spans="1:15" x14ac:dyDescent="0.4">
      <c r="A523" t="s">
        <v>533</v>
      </c>
      <c r="B523" t="s">
        <v>1294</v>
      </c>
      <c r="C523" s="1">
        <v>40436</v>
      </c>
      <c r="D523">
        <v>4</v>
      </c>
      <c r="E523">
        <v>3</v>
      </c>
      <c r="F523">
        <v>4</v>
      </c>
      <c r="G523">
        <v>643</v>
      </c>
      <c r="H523">
        <v>689</v>
      </c>
      <c r="I523">
        <v>564</v>
      </c>
      <c r="J523">
        <v>58.930612012229268</v>
      </c>
      <c r="K523">
        <v>34.716875857529438</v>
      </c>
      <c r="L523">
        <v>29.779813675339636</v>
      </c>
      <c r="M523">
        <f t="shared" si="25"/>
        <v>3</v>
      </c>
      <c r="N523">
        <f t="shared" si="26"/>
        <v>2</v>
      </c>
      <c r="O523">
        <f t="shared" si="27"/>
        <v>1</v>
      </c>
    </row>
    <row r="524" spans="1:15" x14ac:dyDescent="0.4">
      <c r="A524" t="s">
        <v>534</v>
      </c>
      <c r="B524" t="s">
        <v>1295</v>
      </c>
      <c r="C524" s="1">
        <v>40764</v>
      </c>
      <c r="D524">
        <v>4</v>
      </c>
      <c r="E524">
        <v>2</v>
      </c>
      <c r="F524">
        <v>3</v>
      </c>
      <c r="G524">
        <v>559</v>
      </c>
      <c r="H524">
        <v>585</v>
      </c>
      <c r="I524">
        <v>536</v>
      </c>
      <c r="J524">
        <v>69.65294544737641</v>
      </c>
      <c r="K524">
        <v>71.806743328007329</v>
      </c>
      <c r="L524">
        <v>16.815852912635858</v>
      </c>
      <c r="M524">
        <f t="shared" si="25"/>
        <v>3</v>
      </c>
      <c r="N524">
        <f t="shared" si="26"/>
        <v>3</v>
      </c>
      <c r="O524">
        <f t="shared" si="27"/>
        <v>1</v>
      </c>
    </row>
    <row r="525" spans="1:15" x14ac:dyDescent="0.4">
      <c r="A525" t="s">
        <v>535</v>
      </c>
      <c r="B525" t="s">
        <v>1296</v>
      </c>
      <c r="C525" s="1">
        <v>40973</v>
      </c>
      <c r="D525">
        <v>3</v>
      </c>
      <c r="E525">
        <v>2</v>
      </c>
      <c r="F525">
        <v>3</v>
      </c>
      <c r="G525">
        <v>462</v>
      </c>
      <c r="H525">
        <v>546</v>
      </c>
      <c r="I525">
        <v>536</v>
      </c>
      <c r="J525">
        <v>63.339571871138716</v>
      </c>
      <c r="K525">
        <v>43.234901759036809</v>
      </c>
      <c r="L525">
        <v>33.769014839510923</v>
      </c>
      <c r="M525">
        <f t="shared" si="25"/>
        <v>3</v>
      </c>
      <c r="N525">
        <f t="shared" si="26"/>
        <v>2</v>
      </c>
      <c r="O525">
        <f t="shared" si="27"/>
        <v>2</v>
      </c>
    </row>
    <row r="526" spans="1:15" x14ac:dyDescent="0.4">
      <c r="A526" t="s">
        <v>536</v>
      </c>
      <c r="B526" t="s">
        <v>1297</v>
      </c>
      <c r="C526" s="1">
        <v>42093</v>
      </c>
      <c r="D526">
        <v>2</v>
      </c>
      <c r="E526">
        <v>1</v>
      </c>
      <c r="F526">
        <v>2</v>
      </c>
      <c r="G526">
        <v>316</v>
      </c>
      <c r="H526">
        <v>234</v>
      </c>
      <c r="I526">
        <v>251</v>
      </c>
      <c r="J526">
        <v>75.015350493747562</v>
      </c>
      <c r="K526">
        <v>42.249836494440814</v>
      </c>
      <c r="L526">
        <v>11.833224086427135</v>
      </c>
      <c r="M526">
        <f t="shared" si="25"/>
        <v>3</v>
      </c>
      <c r="N526">
        <f t="shared" si="26"/>
        <v>2</v>
      </c>
      <c r="O526">
        <f t="shared" si="27"/>
        <v>1</v>
      </c>
    </row>
    <row r="527" spans="1:15" x14ac:dyDescent="0.4">
      <c r="A527" t="s">
        <v>537</v>
      </c>
      <c r="B527" t="s">
        <v>1298</v>
      </c>
      <c r="C527" s="1">
        <v>38980</v>
      </c>
      <c r="D527">
        <v>6</v>
      </c>
      <c r="E527">
        <v>3</v>
      </c>
      <c r="F527">
        <v>6</v>
      </c>
      <c r="G527">
        <v>988</v>
      </c>
      <c r="H527">
        <v>689</v>
      </c>
      <c r="I527">
        <v>1191</v>
      </c>
      <c r="J527">
        <v>54.421578144711695</v>
      </c>
      <c r="K527">
        <v>59.691286454582347</v>
      </c>
      <c r="L527">
        <v>21.36583108912982</v>
      </c>
      <c r="M527">
        <f t="shared" si="25"/>
        <v>3</v>
      </c>
      <c r="N527">
        <f t="shared" si="26"/>
        <v>3</v>
      </c>
      <c r="O527">
        <f t="shared" si="27"/>
        <v>1</v>
      </c>
    </row>
    <row r="528" spans="1:15" x14ac:dyDescent="0.4">
      <c r="A528" t="s">
        <v>538</v>
      </c>
      <c r="B528" t="s">
        <v>1299</v>
      </c>
      <c r="C528" s="1">
        <v>39568</v>
      </c>
      <c r="D528">
        <v>6</v>
      </c>
      <c r="E528">
        <v>3</v>
      </c>
      <c r="F528">
        <v>5</v>
      </c>
      <c r="G528">
        <v>916</v>
      </c>
      <c r="H528">
        <v>689</v>
      </c>
      <c r="I528">
        <v>875</v>
      </c>
      <c r="J528">
        <v>66.470555221552203</v>
      </c>
      <c r="K528">
        <v>14.84758900283429</v>
      </c>
      <c r="L528">
        <v>15.591609567704932</v>
      </c>
      <c r="M528">
        <f t="shared" si="25"/>
        <v>3</v>
      </c>
      <c r="N528">
        <f t="shared" si="26"/>
        <v>1</v>
      </c>
      <c r="O528">
        <f t="shared" si="27"/>
        <v>1</v>
      </c>
    </row>
    <row r="529" spans="1:15" x14ac:dyDescent="0.4">
      <c r="A529" t="s">
        <v>539</v>
      </c>
      <c r="B529" t="s">
        <v>1300</v>
      </c>
      <c r="C529" s="1">
        <v>38364</v>
      </c>
      <c r="D529">
        <v>6</v>
      </c>
      <c r="E529">
        <v>3</v>
      </c>
      <c r="F529">
        <v>6</v>
      </c>
      <c r="G529">
        <v>988</v>
      </c>
      <c r="H529">
        <v>689</v>
      </c>
      <c r="I529">
        <v>1358</v>
      </c>
      <c r="J529">
        <v>76.719895736485029</v>
      </c>
      <c r="K529">
        <v>44.076956373943709</v>
      </c>
      <c r="L529">
        <v>50.575136488908136</v>
      </c>
      <c r="M529">
        <f t="shared" si="25"/>
        <v>3</v>
      </c>
      <c r="N529">
        <f t="shared" si="26"/>
        <v>2</v>
      </c>
      <c r="O529">
        <f t="shared" si="27"/>
        <v>3</v>
      </c>
    </row>
    <row r="530" spans="1:15" x14ac:dyDescent="0.4">
      <c r="A530" t="s">
        <v>540</v>
      </c>
      <c r="B530" t="s">
        <v>1301</v>
      </c>
      <c r="C530" s="1">
        <v>40759</v>
      </c>
      <c r="D530">
        <v>4</v>
      </c>
      <c r="E530">
        <v>2</v>
      </c>
      <c r="F530">
        <v>3</v>
      </c>
      <c r="G530">
        <v>563</v>
      </c>
      <c r="H530">
        <v>585</v>
      </c>
      <c r="I530">
        <v>536</v>
      </c>
      <c r="J530">
        <v>74.74874232407177</v>
      </c>
      <c r="K530">
        <v>7.4068018312622632</v>
      </c>
      <c r="L530">
        <v>43.723975241007047</v>
      </c>
      <c r="M530">
        <f t="shared" si="25"/>
        <v>3</v>
      </c>
      <c r="N530">
        <f t="shared" si="26"/>
        <v>1</v>
      </c>
      <c r="O530">
        <f t="shared" si="27"/>
        <v>2</v>
      </c>
    </row>
    <row r="531" spans="1:15" x14ac:dyDescent="0.4">
      <c r="A531" t="s">
        <v>541</v>
      </c>
      <c r="B531" t="s">
        <v>1302</v>
      </c>
      <c r="C531" s="1">
        <v>38226</v>
      </c>
      <c r="D531">
        <v>6</v>
      </c>
      <c r="E531">
        <v>3</v>
      </c>
      <c r="F531">
        <v>6</v>
      </c>
      <c r="G531">
        <v>988</v>
      </c>
      <c r="H531">
        <v>689</v>
      </c>
      <c r="I531">
        <v>1358</v>
      </c>
      <c r="J531">
        <v>83.59124426446165</v>
      </c>
      <c r="K531">
        <v>73.211215783909168</v>
      </c>
      <c r="L531">
        <v>13.936293765508466</v>
      </c>
      <c r="M531">
        <f t="shared" si="25"/>
        <v>3</v>
      </c>
      <c r="N531">
        <f t="shared" si="26"/>
        <v>3</v>
      </c>
      <c r="O531">
        <f t="shared" si="27"/>
        <v>1</v>
      </c>
    </row>
    <row r="532" spans="1:15" x14ac:dyDescent="0.4">
      <c r="A532" t="s">
        <v>542</v>
      </c>
      <c r="B532" t="s">
        <v>1303</v>
      </c>
      <c r="C532" s="1">
        <v>38800</v>
      </c>
      <c r="D532">
        <v>6</v>
      </c>
      <c r="E532">
        <v>3</v>
      </c>
      <c r="F532">
        <v>6</v>
      </c>
      <c r="G532">
        <v>988</v>
      </c>
      <c r="H532">
        <v>689</v>
      </c>
      <c r="I532">
        <v>1315</v>
      </c>
      <c r="J532">
        <v>80.207351553771588</v>
      </c>
      <c r="K532">
        <v>51.159708444142446</v>
      </c>
      <c r="L532">
        <v>18.090537504148063</v>
      </c>
      <c r="M532">
        <f t="shared" si="25"/>
        <v>3</v>
      </c>
      <c r="N532">
        <f t="shared" si="26"/>
        <v>3</v>
      </c>
      <c r="O532">
        <f t="shared" si="27"/>
        <v>1</v>
      </c>
    </row>
    <row r="533" spans="1:15" x14ac:dyDescent="0.4">
      <c r="A533" t="s">
        <v>543</v>
      </c>
      <c r="B533" t="s">
        <v>1304</v>
      </c>
      <c r="C533" s="1">
        <v>38974</v>
      </c>
      <c r="D533">
        <v>6</v>
      </c>
      <c r="E533">
        <v>3</v>
      </c>
      <c r="F533">
        <v>6</v>
      </c>
      <c r="G533">
        <v>988</v>
      </c>
      <c r="H533">
        <v>689</v>
      </c>
      <c r="I533">
        <v>1196</v>
      </c>
      <c r="J533">
        <v>81.053724447349467</v>
      </c>
      <c r="K533">
        <v>51.290342806218909</v>
      </c>
      <c r="L533">
        <v>16.630749904669837</v>
      </c>
      <c r="M533">
        <f t="shared" si="25"/>
        <v>3</v>
      </c>
      <c r="N533">
        <f t="shared" si="26"/>
        <v>3</v>
      </c>
      <c r="O533">
        <f t="shared" si="27"/>
        <v>1</v>
      </c>
    </row>
    <row r="534" spans="1:15" x14ac:dyDescent="0.4">
      <c r="A534" t="s">
        <v>544</v>
      </c>
      <c r="B534" t="s">
        <v>1305</v>
      </c>
      <c r="C534" s="1">
        <v>39318</v>
      </c>
      <c r="D534">
        <v>6</v>
      </c>
      <c r="E534">
        <v>3</v>
      </c>
      <c r="F534">
        <v>6</v>
      </c>
      <c r="G534">
        <v>988</v>
      </c>
      <c r="H534">
        <v>689</v>
      </c>
      <c r="I534">
        <v>968</v>
      </c>
      <c r="J534">
        <v>75.835269160076635</v>
      </c>
      <c r="K534">
        <v>48.603586982736786</v>
      </c>
      <c r="L534">
        <v>20.730832541087818</v>
      </c>
      <c r="M534">
        <f t="shared" si="25"/>
        <v>3</v>
      </c>
      <c r="N534">
        <f t="shared" si="26"/>
        <v>2</v>
      </c>
      <c r="O534">
        <f t="shared" si="27"/>
        <v>1</v>
      </c>
    </row>
    <row r="535" spans="1:15" x14ac:dyDescent="0.4">
      <c r="A535" t="s">
        <v>545</v>
      </c>
      <c r="B535" t="s">
        <v>1306</v>
      </c>
      <c r="C535" s="1">
        <v>39876</v>
      </c>
      <c r="D535">
        <v>5</v>
      </c>
      <c r="E535">
        <v>3</v>
      </c>
      <c r="F535">
        <v>5</v>
      </c>
      <c r="G535">
        <v>792</v>
      </c>
      <c r="H535">
        <v>689</v>
      </c>
      <c r="I535">
        <v>794</v>
      </c>
      <c r="J535">
        <v>74.131486977416486</v>
      </c>
      <c r="K535">
        <v>81.815294499314717</v>
      </c>
      <c r="L535">
        <v>25.910604951173852</v>
      </c>
      <c r="M535">
        <f t="shared" si="25"/>
        <v>3</v>
      </c>
      <c r="N535">
        <f t="shared" si="26"/>
        <v>3</v>
      </c>
      <c r="O535">
        <f t="shared" si="27"/>
        <v>1</v>
      </c>
    </row>
    <row r="536" spans="1:15" x14ac:dyDescent="0.4">
      <c r="A536" t="s">
        <v>546</v>
      </c>
      <c r="B536" t="s">
        <v>1307</v>
      </c>
      <c r="C536" s="1">
        <v>40282</v>
      </c>
      <c r="D536">
        <v>5</v>
      </c>
      <c r="E536">
        <v>3</v>
      </c>
      <c r="F536">
        <v>4</v>
      </c>
      <c r="G536">
        <v>695</v>
      </c>
      <c r="H536">
        <v>689</v>
      </c>
      <c r="I536">
        <v>618</v>
      </c>
      <c r="J536">
        <v>71.348478007038935</v>
      </c>
      <c r="K536">
        <v>77.537749181846038</v>
      </c>
      <c r="L536">
        <v>13.220039272926131</v>
      </c>
      <c r="M536">
        <f t="shared" si="25"/>
        <v>3</v>
      </c>
      <c r="N536">
        <f t="shared" si="26"/>
        <v>3</v>
      </c>
      <c r="O536">
        <f t="shared" si="27"/>
        <v>1</v>
      </c>
    </row>
    <row r="537" spans="1:15" x14ac:dyDescent="0.4">
      <c r="A537" t="s">
        <v>547</v>
      </c>
      <c r="B537" t="s">
        <v>1308</v>
      </c>
      <c r="C537" s="1">
        <v>40954</v>
      </c>
      <c r="D537">
        <v>3</v>
      </c>
      <c r="E537">
        <v>2</v>
      </c>
      <c r="F537">
        <v>3</v>
      </c>
      <c r="G537">
        <v>462</v>
      </c>
      <c r="H537">
        <v>559</v>
      </c>
      <c r="I537">
        <v>536</v>
      </c>
      <c r="J537">
        <v>87.395301923932138</v>
      </c>
      <c r="K537">
        <v>40.339792468550193</v>
      </c>
      <c r="L537">
        <v>13.733649679076622</v>
      </c>
      <c r="M537">
        <f t="shared" si="25"/>
        <v>3</v>
      </c>
      <c r="N537">
        <f t="shared" si="26"/>
        <v>2</v>
      </c>
      <c r="O537">
        <f t="shared" si="27"/>
        <v>1</v>
      </c>
    </row>
    <row r="538" spans="1:15" x14ac:dyDescent="0.4">
      <c r="A538" t="s">
        <v>548</v>
      </c>
      <c r="B538" t="s">
        <v>1309</v>
      </c>
      <c r="C538" s="1">
        <v>41241</v>
      </c>
      <c r="D538">
        <v>3</v>
      </c>
      <c r="E538">
        <v>2</v>
      </c>
      <c r="F538">
        <v>3</v>
      </c>
      <c r="G538">
        <v>462</v>
      </c>
      <c r="H538">
        <v>365</v>
      </c>
      <c r="I538">
        <v>536</v>
      </c>
      <c r="J538">
        <v>88.634649099394053</v>
      </c>
      <c r="K538">
        <v>3.3902641274278209</v>
      </c>
      <c r="L538">
        <v>18.854742960397225</v>
      </c>
      <c r="M538">
        <f t="shared" si="25"/>
        <v>3</v>
      </c>
      <c r="N538">
        <f t="shared" si="26"/>
        <v>1</v>
      </c>
      <c r="O538">
        <f t="shared" si="27"/>
        <v>1</v>
      </c>
    </row>
    <row r="539" spans="1:15" x14ac:dyDescent="0.4">
      <c r="A539" t="s">
        <v>549</v>
      </c>
      <c r="B539" t="s">
        <v>1310</v>
      </c>
      <c r="C539" s="1">
        <v>41339</v>
      </c>
      <c r="D539">
        <v>3</v>
      </c>
      <c r="E539">
        <v>2</v>
      </c>
      <c r="F539">
        <v>3</v>
      </c>
      <c r="G539">
        <v>462</v>
      </c>
      <c r="H539">
        <v>303</v>
      </c>
      <c r="I539">
        <v>536</v>
      </c>
      <c r="J539">
        <v>94.624749794397275</v>
      </c>
      <c r="K539">
        <v>1.2910830220706553</v>
      </c>
      <c r="L539">
        <v>24.202340109977929</v>
      </c>
      <c r="M539">
        <f t="shared" si="25"/>
        <v>3</v>
      </c>
      <c r="N539">
        <f t="shared" si="26"/>
        <v>1</v>
      </c>
      <c r="O539">
        <f t="shared" si="27"/>
        <v>1</v>
      </c>
    </row>
    <row r="540" spans="1:15" x14ac:dyDescent="0.4">
      <c r="A540" t="s">
        <v>550</v>
      </c>
      <c r="B540" t="s">
        <v>1311</v>
      </c>
      <c r="C540" s="1">
        <v>38245</v>
      </c>
      <c r="D540">
        <v>6</v>
      </c>
      <c r="E540">
        <v>3</v>
      </c>
      <c r="F540">
        <v>6</v>
      </c>
      <c r="G540">
        <v>988</v>
      </c>
      <c r="H540">
        <v>689</v>
      </c>
      <c r="I540">
        <v>1358</v>
      </c>
      <c r="J540">
        <v>88.230447622740101</v>
      </c>
      <c r="K540">
        <v>49.52927086497283</v>
      </c>
      <c r="L540">
        <v>15.631462493541999</v>
      </c>
      <c r="M540">
        <f t="shared" si="25"/>
        <v>3</v>
      </c>
      <c r="N540">
        <f t="shared" si="26"/>
        <v>2</v>
      </c>
      <c r="O540">
        <f t="shared" si="27"/>
        <v>1</v>
      </c>
    </row>
    <row r="541" spans="1:15" x14ac:dyDescent="0.4">
      <c r="A541" t="s">
        <v>551</v>
      </c>
      <c r="B541" t="s">
        <v>1312</v>
      </c>
      <c r="C541" s="1">
        <v>40532</v>
      </c>
      <c r="D541">
        <v>4</v>
      </c>
      <c r="E541">
        <v>3</v>
      </c>
      <c r="F541">
        <v>3</v>
      </c>
      <c r="G541">
        <v>643</v>
      </c>
      <c r="H541">
        <v>657</v>
      </c>
      <c r="I541">
        <v>536</v>
      </c>
      <c r="J541">
        <v>83.766681839627879</v>
      </c>
      <c r="K541">
        <v>7.4042201707726942</v>
      </c>
      <c r="L541">
        <v>30.631258943910211</v>
      </c>
      <c r="M541">
        <f t="shared" si="25"/>
        <v>3</v>
      </c>
      <c r="N541">
        <f t="shared" si="26"/>
        <v>1</v>
      </c>
      <c r="O541">
        <f t="shared" si="27"/>
        <v>2</v>
      </c>
    </row>
    <row r="542" spans="1:15" x14ac:dyDescent="0.4">
      <c r="A542" t="s">
        <v>552</v>
      </c>
      <c r="B542" t="s">
        <v>1313</v>
      </c>
      <c r="C542" s="1">
        <v>38636</v>
      </c>
      <c r="D542">
        <v>6</v>
      </c>
      <c r="E542">
        <v>3</v>
      </c>
      <c r="F542">
        <v>6</v>
      </c>
      <c r="G542">
        <v>988</v>
      </c>
      <c r="H542">
        <v>689</v>
      </c>
      <c r="I542">
        <v>1358</v>
      </c>
      <c r="J542">
        <v>84.444878317925856</v>
      </c>
      <c r="K542">
        <v>61.506758686801689</v>
      </c>
      <c r="L542">
        <v>14.757169172019031</v>
      </c>
      <c r="M542">
        <f t="shared" si="25"/>
        <v>3</v>
      </c>
      <c r="N542">
        <f t="shared" si="26"/>
        <v>3</v>
      </c>
      <c r="O542">
        <f t="shared" si="27"/>
        <v>1</v>
      </c>
    </row>
    <row r="543" spans="1:15" x14ac:dyDescent="0.4">
      <c r="A543" t="s">
        <v>553</v>
      </c>
      <c r="B543" t="s">
        <v>1314</v>
      </c>
      <c r="C543" s="1">
        <v>39185</v>
      </c>
      <c r="D543">
        <v>6</v>
      </c>
      <c r="E543">
        <v>3</v>
      </c>
      <c r="F543">
        <v>6</v>
      </c>
      <c r="G543">
        <v>988</v>
      </c>
      <c r="H543">
        <v>689</v>
      </c>
      <c r="I543">
        <v>1058</v>
      </c>
      <c r="J543">
        <v>75.515843812178517</v>
      </c>
      <c r="K543">
        <v>15.505977070135732</v>
      </c>
      <c r="L543">
        <v>44.708637498742817</v>
      </c>
      <c r="M543">
        <f t="shared" si="25"/>
        <v>3</v>
      </c>
      <c r="N543">
        <f t="shared" si="26"/>
        <v>1</v>
      </c>
      <c r="O543">
        <f t="shared" si="27"/>
        <v>2</v>
      </c>
    </row>
    <row r="544" spans="1:15" x14ac:dyDescent="0.4">
      <c r="A544" t="s">
        <v>554</v>
      </c>
      <c r="B544" t="s">
        <v>1315</v>
      </c>
      <c r="C544" s="1">
        <v>40940</v>
      </c>
      <c r="D544">
        <v>3</v>
      </c>
      <c r="E544">
        <v>2</v>
      </c>
      <c r="F544">
        <v>3</v>
      </c>
      <c r="G544">
        <v>462</v>
      </c>
      <c r="H544">
        <v>569</v>
      </c>
      <c r="I544">
        <v>536</v>
      </c>
      <c r="J544">
        <v>86.576917296315372</v>
      </c>
      <c r="K544">
        <v>14.567581282453519</v>
      </c>
      <c r="L544">
        <v>15.599186319320033</v>
      </c>
      <c r="M544">
        <f t="shared" si="25"/>
        <v>3</v>
      </c>
      <c r="N544">
        <f t="shared" si="26"/>
        <v>1</v>
      </c>
      <c r="O544">
        <f t="shared" si="27"/>
        <v>1</v>
      </c>
    </row>
    <row r="545" spans="1:15" x14ac:dyDescent="0.4">
      <c r="A545" t="s">
        <v>555</v>
      </c>
      <c r="B545" t="s">
        <v>1316</v>
      </c>
      <c r="C545" s="1">
        <v>40737</v>
      </c>
      <c r="D545">
        <v>4</v>
      </c>
      <c r="E545">
        <v>2</v>
      </c>
      <c r="F545">
        <v>3</v>
      </c>
      <c r="G545">
        <v>578</v>
      </c>
      <c r="H545">
        <v>585</v>
      </c>
      <c r="I545">
        <v>536</v>
      </c>
      <c r="J545">
        <v>83.721215677400281</v>
      </c>
      <c r="K545">
        <v>0.22897677255203891</v>
      </c>
      <c r="L545">
        <v>23.413017662138163</v>
      </c>
      <c r="M545">
        <f t="shared" si="25"/>
        <v>3</v>
      </c>
      <c r="N545">
        <f t="shared" si="26"/>
        <v>1</v>
      </c>
      <c r="O545">
        <f t="shared" si="27"/>
        <v>1</v>
      </c>
    </row>
    <row r="546" spans="1:15" x14ac:dyDescent="0.4">
      <c r="A546" t="s">
        <v>556</v>
      </c>
      <c r="B546" t="s">
        <v>1317</v>
      </c>
      <c r="C546" s="1">
        <v>40206</v>
      </c>
      <c r="D546">
        <v>5</v>
      </c>
      <c r="E546">
        <v>3</v>
      </c>
      <c r="F546">
        <v>4</v>
      </c>
      <c r="G546">
        <v>744</v>
      </c>
      <c r="H546">
        <v>689</v>
      </c>
      <c r="I546">
        <v>618</v>
      </c>
      <c r="J546">
        <v>78.51052905410846</v>
      </c>
      <c r="K546">
        <v>15.772552454860794</v>
      </c>
      <c r="L546">
        <v>24.272686314173182</v>
      </c>
      <c r="M546">
        <f t="shared" si="25"/>
        <v>3</v>
      </c>
      <c r="N546">
        <f t="shared" si="26"/>
        <v>1</v>
      </c>
      <c r="O546">
        <f t="shared" si="27"/>
        <v>1</v>
      </c>
    </row>
    <row r="547" spans="1:15" x14ac:dyDescent="0.4">
      <c r="A547" t="s">
        <v>557</v>
      </c>
      <c r="B547" t="s">
        <v>1318</v>
      </c>
      <c r="C547" s="1">
        <v>38980</v>
      </c>
      <c r="D547">
        <v>6</v>
      </c>
      <c r="E547">
        <v>3</v>
      </c>
      <c r="F547">
        <v>6</v>
      </c>
      <c r="G547">
        <v>988</v>
      </c>
      <c r="H547">
        <v>689</v>
      </c>
      <c r="I547">
        <v>1191</v>
      </c>
      <c r="J547">
        <v>74.283160182827586</v>
      </c>
      <c r="K547">
        <v>21.245296749388284</v>
      </c>
      <c r="L547">
        <v>37.174922384486955</v>
      </c>
      <c r="M547">
        <f t="shared" si="25"/>
        <v>3</v>
      </c>
      <c r="N547">
        <f t="shared" si="26"/>
        <v>1</v>
      </c>
      <c r="O547">
        <f t="shared" si="27"/>
        <v>2</v>
      </c>
    </row>
    <row r="548" spans="1:15" x14ac:dyDescent="0.4">
      <c r="A548" t="s">
        <v>558</v>
      </c>
      <c r="B548" t="s">
        <v>1319</v>
      </c>
      <c r="C548" s="1">
        <v>39834</v>
      </c>
      <c r="D548">
        <v>5</v>
      </c>
      <c r="E548">
        <v>3</v>
      </c>
      <c r="F548">
        <v>5</v>
      </c>
      <c r="G548">
        <v>792</v>
      </c>
      <c r="H548">
        <v>689</v>
      </c>
      <c r="I548">
        <v>819</v>
      </c>
      <c r="J548">
        <v>87.913407445289124</v>
      </c>
      <c r="K548">
        <v>19.904472565906111</v>
      </c>
      <c r="L548">
        <v>26.432873116085204</v>
      </c>
      <c r="M548">
        <f t="shared" si="25"/>
        <v>3</v>
      </c>
      <c r="N548">
        <f t="shared" si="26"/>
        <v>1</v>
      </c>
      <c r="O548">
        <f t="shared" si="27"/>
        <v>1</v>
      </c>
    </row>
    <row r="549" spans="1:15" x14ac:dyDescent="0.4">
      <c r="A549" t="s">
        <v>559</v>
      </c>
      <c r="B549" t="s">
        <v>1320</v>
      </c>
      <c r="C549" s="1">
        <v>38258</v>
      </c>
      <c r="D549">
        <v>6</v>
      </c>
      <c r="E549">
        <v>3</v>
      </c>
      <c r="F549">
        <v>6</v>
      </c>
      <c r="G549">
        <v>988</v>
      </c>
      <c r="H549">
        <v>689</v>
      </c>
      <c r="I549">
        <v>1358</v>
      </c>
      <c r="J549">
        <v>67.960581126277177</v>
      </c>
      <c r="K549">
        <v>41.264258036398758</v>
      </c>
      <c r="L549">
        <v>28.848134965162391</v>
      </c>
      <c r="M549">
        <f t="shared" si="25"/>
        <v>3</v>
      </c>
      <c r="N549">
        <f t="shared" si="26"/>
        <v>2</v>
      </c>
      <c r="O549">
        <f t="shared" si="27"/>
        <v>1</v>
      </c>
    </row>
    <row r="550" spans="1:15" x14ac:dyDescent="0.4">
      <c r="A550" t="s">
        <v>560</v>
      </c>
      <c r="B550" t="s">
        <v>1321</v>
      </c>
      <c r="C550" s="1">
        <v>38519</v>
      </c>
      <c r="D550">
        <v>6</v>
      </c>
      <c r="E550">
        <v>3</v>
      </c>
      <c r="F550">
        <v>6</v>
      </c>
      <c r="G550">
        <v>988</v>
      </c>
      <c r="H550">
        <v>689</v>
      </c>
      <c r="I550">
        <v>1358</v>
      </c>
      <c r="J550">
        <v>77.600375481771763</v>
      </c>
      <c r="K550">
        <v>31.393566514347519</v>
      </c>
      <c r="L550">
        <v>53.467215864914905</v>
      </c>
      <c r="M550">
        <f t="shared" si="25"/>
        <v>3</v>
      </c>
      <c r="N550">
        <f t="shared" si="26"/>
        <v>2</v>
      </c>
      <c r="O550">
        <f t="shared" si="27"/>
        <v>3</v>
      </c>
    </row>
    <row r="551" spans="1:15" x14ac:dyDescent="0.4">
      <c r="A551" t="s">
        <v>561</v>
      </c>
      <c r="B551" t="s">
        <v>1322</v>
      </c>
      <c r="C551" s="1">
        <v>39154</v>
      </c>
      <c r="D551">
        <v>6</v>
      </c>
      <c r="E551">
        <v>3</v>
      </c>
      <c r="F551">
        <v>6</v>
      </c>
      <c r="G551">
        <v>988</v>
      </c>
      <c r="H551">
        <v>689</v>
      </c>
      <c r="I551">
        <v>1080</v>
      </c>
      <c r="J551">
        <v>82.585611928768799</v>
      </c>
      <c r="K551">
        <v>56.743470772116147</v>
      </c>
      <c r="L551">
        <v>35.996659478757131</v>
      </c>
      <c r="M551">
        <f t="shared" si="25"/>
        <v>3</v>
      </c>
      <c r="N551">
        <f t="shared" si="26"/>
        <v>3</v>
      </c>
      <c r="O551">
        <f t="shared" si="27"/>
        <v>2</v>
      </c>
    </row>
    <row r="552" spans="1:15" x14ac:dyDescent="0.4">
      <c r="A552" t="s">
        <v>562</v>
      </c>
      <c r="B552" t="s">
        <v>1323</v>
      </c>
      <c r="C552" s="1">
        <v>39988</v>
      </c>
      <c r="D552">
        <v>5</v>
      </c>
      <c r="E552">
        <v>3</v>
      </c>
      <c r="F552">
        <v>5</v>
      </c>
      <c r="G552">
        <v>792</v>
      </c>
      <c r="H552">
        <v>689</v>
      </c>
      <c r="I552">
        <v>718</v>
      </c>
      <c r="J552">
        <v>71.582520783316923</v>
      </c>
      <c r="K552">
        <v>69.719837088436819</v>
      </c>
      <c r="L552">
        <v>36.455971119289693</v>
      </c>
      <c r="M552">
        <f t="shared" si="25"/>
        <v>3</v>
      </c>
      <c r="N552">
        <f t="shared" si="26"/>
        <v>3</v>
      </c>
      <c r="O552">
        <f t="shared" si="27"/>
        <v>2</v>
      </c>
    </row>
    <row r="553" spans="1:15" x14ac:dyDescent="0.4">
      <c r="A553" t="s">
        <v>563</v>
      </c>
      <c r="B553" t="s">
        <v>1324</v>
      </c>
      <c r="C553" s="1">
        <v>40856</v>
      </c>
      <c r="D553">
        <v>4</v>
      </c>
      <c r="E553">
        <v>2</v>
      </c>
      <c r="F553">
        <v>3</v>
      </c>
      <c r="G553">
        <v>499</v>
      </c>
      <c r="H553">
        <v>585</v>
      </c>
      <c r="I553">
        <v>536</v>
      </c>
      <c r="J553">
        <v>90.04220626537969</v>
      </c>
      <c r="K553">
        <v>4.1342070187348394</v>
      </c>
      <c r="L553">
        <v>8.0119347992538703</v>
      </c>
      <c r="M553">
        <f t="shared" si="25"/>
        <v>3</v>
      </c>
      <c r="N553">
        <f t="shared" si="26"/>
        <v>1</v>
      </c>
      <c r="O553">
        <f t="shared" si="27"/>
        <v>1</v>
      </c>
    </row>
    <row r="554" spans="1:15" x14ac:dyDescent="0.4">
      <c r="A554" t="s">
        <v>564</v>
      </c>
      <c r="B554" t="s">
        <v>1325</v>
      </c>
      <c r="C554" s="1">
        <v>40975</v>
      </c>
      <c r="D554">
        <v>3</v>
      </c>
      <c r="E554">
        <v>2</v>
      </c>
      <c r="F554">
        <v>3</v>
      </c>
      <c r="G554">
        <v>462</v>
      </c>
      <c r="H554">
        <v>544</v>
      </c>
      <c r="I554">
        <v>536</v>
      </c>
      <c r="J554">
        <v>44.574206000036263</v>
      </c>
      <c r="K554">
        <v>53.540832236817849</v>
      </c>
      <c r="L554">
        <v>19.402986110995407</v>
      </c>
      <c r="M554">
        <f t="shared" si="25"/>
        <v>2</v>
      </c>
      <c r="N554">
        <f t="shared" si="26"/>
        <v>3</v>
      </c>
      <c r="O554">
        <f t="shared" si="27"/>
        <v>1</v>
      </c>
    </row>
    <row r="555" spans="1:15" x14ac:dyDescent="0.4">
      <c r="A555" t="s">
        <v>565</v>
      </c>
      <c r="B555" t="s">
        <v>1326</v>
      </c>
      <c r="C555" s="1">
        <v>38316</v>
      </c>
      <c r="D555">
        <v>6</v>
      </c>
      <c r="E555">
        <v>3</v>
      </c>
      <c r="F555">
        <v>6</v>
      </c>
      <c r="G555">
        <v>988</v>
      </c>
      <c r="H555">
        <v>689</v>
      </c>
      <c r="I555">
        <v>1358</v>
      </c>
      <c r="J555">
        <v>66.37258025705286</v>
      </c>
      <c r="K555">
        <v>64.196746311085604</v>
      </c>
      <c r="L555">
        <v>37.324850399142647</v>
      </c>
      <c r="M555">
        <f t="shared" si="25"/>
        <v>3</v>
      </c>
      <c r="N555">
        <f t="shared" si="26"/>
        <v>3</v>
      </c>
      <c r="O555">
        <f t="shared" si="27"/>
        <v>2</v>
      </c>
    </row>
    <row r="556" spans="1:15" x14ac:dyDescent="0.4">
      <c r="A556" t="s">
        <v>566</v>
      </c>
      <c r="B556" t="s">
        <v>1327</v>
      </c>
      <c r="C556" s="1">
        <v>38728</v>
      </c>
      <c r="D556">
        <v>6</v>
      </c>
      <c r="E556">
        <v>3</v>
      </c>
      <c r="F556">
        <v>6</v>
      </c>
      <c r="G556">
        <v>988</v>
      </c>
      <c r="H556">
        <v>689</v>
      </c>
      <c r="I556">
        <v>1358</v>
      </c>
      <c r="J556">
        <v>75.485892890414078</v>
      </c>
      <c r="K556">
        <v>64.800152163275357</v>
      </c>
      <c r="L556">
        <v>12.219023237977995</v>
      </c>
      <c r="M556">
        <f t="shared" si="25"/>
        <v>3</v>
      </c>
      <c r="N556">
        <f t="shared" si="26"/>
        <v>3</v>
      </c>
      <c r="O556">
        <f t="shared" si="27"/>
        <v>1</v>
      </c>
    </row>
    <row r="557" spans="1:15" x14ac:dyDescent="0.4">
      <c r="A557" t="s">
        <v>567</v>
      </c>
      <c r="B557" t="s">
        <v>1328</v>
      </c>
      <c r="C557" s="1">
        <v>39602</v>
      </c>
      <c r="D557">
        <v>6</v>
      </c>
      <c r="E557">
        <v>3</v>
      </c>
      <c r="F557">
        <v>5</v>
      </c>
      <c r="G557">
        <v>893</v>
      </c>
      <c r="H557">
        <v>689</v>
      </c>
      <c r="I557">
        <v>875</v>
      </c>
      <c r="J557">
        <v>60.053163557738976</v>
      </c>
      <c r="K557">
        <v>47.536297798035442</v>
      </c>
      <c r="L557">
        <v>22.336417208826123</v>
      </c>
      <c r="M557">
        <f t="shared" si="25"/>
        <v>3</v>
      </c>
      <c r="N557">
        <f t="shared" si="26"/>
        <v>2</v>
      </c>
      <c r="O557">
        <f t="shared" si="27"/>
        <v>1</v>
      </c>
    </row>
    <row r="558" spans="1:15" x14ac:dyDescent="0.4">
      <c r="A558" t="s">
        <v>568</v>
      </c>
      <c r="B558" t="s">
        <v>1329</v>
      </c>
      <c r="C558" s="1">
        <v>39988</v>
      </c>
      <c r="D558">
        <v>5</v>
      </c>
      <c r="E558">
        <v>3</v>
      </c>
      <c r="F558">
        <v>5</v>
      </c>
      <c r="G558">
        <v>792</v>
      </c>
      <c r="H558">
        <v>689</v>
      </c>
      <c r="I558">
        <v>718</v>
      </c>
      <c r="J558">
        <v>77.296018717321672</v>
      </c>
      <c r="K558">
        <v>53.964252710777124</v>
      </c>
      <c r="L558">
        <v>32.957193983667423</v>
      </c>
      <c r="M558">
        <f t="shared" si="25"/>
        <v>3</v>
      </c>
      <c r="N558">
        <f t="shared" si="26"/>
        <v>3</v>
      </c>
      <c r="O558">
        <f t="shared" si="27"/>
        <v>2</v>
      </c>
    </row>
    <row r="559" spans="1:15" x14ac:dyDescent="0.4">
      <c r="A559" t="s">
        <v>569</v>
      </c>
      <c r="B559" t="s">
        <v>1330</v>
      </c>
      <c r="C559" s="1">
        <v>41885</v>
      </c>
      <c r="D559">
        <v>2</v>
      </c>
      <c r="E559">
        <v>1</v>
      </c>
      <c r="F559">
        <v>2</v>
      </c>
      <c r="G559">
        <v>316</v>
      </c>
      <c r="H559">
        <v>234</v>
      </c>
      <c r="I559">
        <v>386</v>
      </c>
      <c r="J559">
        <v>72.008891758334798</v>
      </c>
      <c r="K559">
        <v>7.2596468279921513</v>
      </c>
      <c r="L559">
        <v>30.448936820722817</v>
      </c>
      <c r="M559">
        <f t="shared" si="25"/>
        <v>3</v>
      </c>
      <c r="N559">
        <f t="shared" si="26"/>
        <v>1</v>
      </c>
      <c r="O559">
        <f t="shared" si="27"/>
        <v>2</v>
      </c>
    </row>
    <row r="560" spans="1:15" x14ac:dyDescent="0.4">
      <c r="A560" t="s">
        <v>570</v>
      </c>
      <c r="B560" t="s">
        <v>1331</v>
      </c>
      <c r="C560" s="1">
        <v>42086</v>
      </c>
      <c r="D560">
        <v>2</v>
      </c>
      <c r="E560">
        <v>1</v>
      </c>
      <c r="F560">
        <v>2</v>
      </c>
      <c r="G560">
        <v>316</v>
      </c>
      <c r="H560">
        <v>234</v>
      </c>
      <c r="I560">
        <v>256</v>
      </c>
      <c r="J560">
        <v>92.875609979420517</v>
      </c>
      <c r="K560">
        <v>92.674950948332224</v>
      </c>
      <c r="L560">
        <v>32.509955197476188</v>
      </c>
      <c r="M560">
        <f t="shared" si="25"/>
        <v>3</v>
      </c>
      <c r="N560">
        <f t="shared" si="26"/>
        <v>3</v>
      </c>
      <c r="O560">
        <f t="shared" si="27"/>
        <v>2</v>
      </c>
    </row>
    <row r="561" spans="1:15" x14ac:dyDescent="0.4">
      <c r="A561" t="s">
        <v>571</v>
      </c>
      <c r="B561" t="s">
        <v>1332</v>
      </c>
      <c r="C561" s="1">
        <v>38413</v>
      </c>
      <c r="D561">
        <v>6</v>
      </c>
      <c r="E561">
        <v>3</v>
      </c>
      <c r="F561">
        <v>6</v>
      </c>
      <c r="G561">
        <v>988</v>
      </c>
      <c r="H561">
        <v>689</v>
      </c>
      <c r="I561">
        <v>1358</v>
      </c>
      <c r="J561">
        <v>85.927783961915367</v>
      </c>
      <c r="K561">
        <v>33.776615046498321</v>
      </c>
      <c r="L561">
        <v>32.990682177149409</v>
      </c>
      <c r="M561">
        <f t="shared" si="25"/>
        <v>3</v>
      </c>
      <c r="N561">
        <f t="shared" si="26"/>
        <v>2</v>
      </c>
      <c r="O561">
        <f t="shared" si="27"/>
        <v>2</v>
      </c>
    </row>
    <row r="562" spans="1:15" x14ac:dyDescent="0.4">
      <c r="A562" t="s">
        <v>572</v>
      </c>
      <c r="B562" t="s">
        <v>1333</v>
      </c>
      <c r="C562" s="1">
        <v>39160</v>
      </c>
      <c r="D562">
        <v>6</v>
      </c>
      <c r="E562">
        <v>3</v>
      </c>
      <c r="F562">
        <v>6</v>
      </c>
      <c r="G562">
        <v>988</v>
      </c>
      <c r="H562">
        <v>689</v>
      </c>
      <c r="I562">
        <v>1076</v>
      </c>
      <c r="J562">
        <v>83.667295244260842</v>
      </c>
      <c r="K562">
        <v>72.06205298796425</v>
      </c>
      <c r="L562">
        <v>34.258751416477523</v>
      </c>
      <c r="M562">
        <f t="shared" si="25"/>
        <v>3</v>
      </c>
      <c r="N562">
        <f t="shared" si="26"/>
        <v>3</v>
      </c>
      <c r="O562">
        <f t="shared" si="27"/>
        <v>2</v>
      </c>
    </row>
    <row r="563" spans="1:15" x14ac:dyDescent="0.4">
      <c r="A563" t="s">
        <v>573</v>
      </c>
      <c r="B563" t="s">
        <v>1334</v>
      </c>
      <c r="C563" s="1">
        <v>39806</v>
      </c>
      <c r="D563">
        <v>5</v>
      </c>
      <c r="E563">
        <v>3</v>
      </c>
      <c r="F563">
        <v>5</v>
      </c>
      <c r="G563">
        <v>792</v>
      </c>
      <c r="H563">
        <v>689</v>
      </c>
      <c r="I563">
        <v>837</v>
      </c>
      <c r="J563">
        <v>79.354041985329516</v>
      </c>
      <c r="K563">
        <v>74.708082496227632</v>
      </c>
      <c r="L563">
        <v>31.169519227594268</v>
      </c>
      <c r="M563">
        <f t="shared" si="25"/>
        <v>3</v>
      </c>
      <c r="N563">
        <f t="shared" si="26"/>
        <v>3</v>
      </c>
      <c r="O563">
        <f t="shared" si="27"/>
        <v>2</v>
      </c>
    </row>
    <row r="564" spans="1:15" x14ac:dyDescent="0.4">
      <c r="A564" t="s">
        <v>574</v>
      </c>
      <c r="B564" t="s">
        <v>1335</v>
      </c>
      <c r="C564" s="1">
        <v>40634</v>
      </c>
      <c r="D564">
        <v>4</v>
      </c>
      <c r="E564">
        <v>3</v>
      </c>
      <c r="F564">
        <v>3</v>
      </c>
      <c r="G564">
        <v>643</v>
      </c>
      <c r="H564">
        <v>590</v>
      </c>
      <c r="I564">
        <v>536</v>
      </c>
      <c r="J564">
        <v>84.424161880241087</v>
      </c>
      <c r="K564">
        <v>93.840084838635576</v>
      </c>
      <c r="L564">
        <v>13.793971829795806</v>
      </c>
      <c r="M564">
        <f t="shared" si="25"/>
        <v>3</v>
      </c>
      <c r="N564">
        <f t="shared" si="26"/>
        <v>3</v>
      </c>
      <c r="O564">
        <f t="shared" si="27"/>
        <v>1</v>
      </c>
    </row>
    <row r="565" spans="1:15" x14ac:dyDescent="0.4">
      <c r="A565" t="s">
        <v>575</v>
      </c>
      <c r="B565" t="s">
        <v>1336</v>
      </c>
      <c r="C565" s="1">
        <v>38633</v>
      </c>
      <c r="D565">
        <v>6</v>
      </c>
      <c r="E565">
        <v>3</v>
      </c>
      <c r="F565">
        <v>6</v>
      </c>
      <c r="G565">
        <v>988</v>
      </c>
      <c r="H565">
        <v>689</v>
      </c>
      <c r="I565">
        <v>1358</v>
      </c>
      <c r="J565">
        <v>66.544321975616938</v>
      </c>
      <c r="K565">
        <v>65.068785907128984</v>
      </c>
      <c r="L565">
        <v>52.893169527654521</v>
      </c>
      <c r="M565">
        <f t="shared" si="25"/>
        <v>3</v>
      </c>
      <c r="N565">
        <f t="shared" si="26"/>
        <v>3</v>
      </c>
      <c r="O565">
        <f t="shared" si="27"/>
        <v>3</v>
      </c>
    </row>
    <row r="566" spans="1:15" x14ac:dyDescent="0.4">
      <c r="A566" t="s">
        <v>576</v>
      </c>
      <c r="B566" t="s">
        <v>1337</v>
      </c>
      <c r="C566" s="1">
        <v>39784</v>
      </c>
      <c r="D566">
        <v>5</v>
      </c>
      <c r="E566">
        <v>3</v>
      </c>
      <c r="F566">
        <v>5</v>
      </c>
      <c r="G566">
        <v>792</v>
      </c>
      <c r="H566">
        <v>689</v>
      </c>
      <c r="I566">
        <v>853</v>
      </c>
      <c r="J566">
        <v>71.626591926719286</v>
      </c>
      <c r="K566">
        <v>32.131113329433418</v>
      </c>
      <c r="L566">
        <v>35.895068819434059</v>
      </c>
      <c r="M566">
        <f t="shared" si="25"/>
        <v>3</v>
      </c>
      <c r="N566">
        <f t="shared" si="26"/>
        <v>2</v>
      </c>
      <c r="O566">
        <f t="shared" si="27"/>
        <v>2</v>
      </c>
    </row>
    <row r="567" spans="1:15" x14ac:dyDescent="0.4">
      <c r="A567" t="s">
        <v>577</v>
      </c>
      <c r="B567" t="s">
        <v>1338</v>
      </c>
      <c r="C567" s="1">
        <v>40164</v>
      </c>
      <c r="D567">
        <v>5</v>
      </c>
      <c r="E567">
        <v>3</v>
      </c>
      <c r="F567">
        <v>4</v>
      </c>
      <c r="G567">
        <v>773</v>
      </c>
      <c r="H567">
        <v>689</v>
      </c>
      <c r="I567">
        <v>618</v>
      </c>
      <c r="J567">
        <v>58.626518914308896</v>
      </c>
      <c r="K567">
        <v>12.22120862133044</v>
      </c>
      <c r="L567">
        <v>39.725286380533987</v>
      </c>
      <c r="M567">
        <f t="shared" si="25"/>
        <v>3</v>
      </c>
      <c r="N567">
        <f t="shared" si="26"/>
        <v>1</v>
      </c>
      <c r="O567">
        <f t="shared" si="27"/>
        <v>2</v>
      </c>
    </row>
    <row r="568" spans="1:15" x14ac:dyDescent="0.4">
      <c r="A568" t="s">
        <v>578</v>
      </c>
      <c r="B568" t="s">
        <v>1339</v>
      </c>
      <c r="C568" s="1">
        <v>38882</v>
      </c>
      <c r="D568">
        <v>6</v>
      </c>
      <c r="E568">
        <v>3</v>
      </c>
      <c r="F568">
        <v>6</v>
      </c>
      <c r="G568">
        <v>988</v>
      </c>
      <c r="H568">
        <v>689</v>
      </c>
      <c r="I568">
        <v>1261</v>
      </c>
      <c r="J568">
        <v>67.230138504874361</v>
      </c>
      <c r="K568">
        <v>19.228017447059003</v>
      </c>
      <c r="L568">
        <v>22.429494902692586</v>
      </c>
      <c r="M568">
        <f t="shared" si="25"/>
        <v>3</v>
      </c>
      <c r="N568">
        <f t="shared" si="26"/>
        <v>1</v>
      </c>
      <c r="O568">
        <f t="shared" si="27"/>
        <v>1</v>
      </c>
    </row>
    <row r="569" spans="1:15" x14ac:dyDescent="0.4">
      <c r="A569" t="s">
        <v>579</v>
      </c>
      <c r="B569" t="s">
        <v>1340</v>
      </c>
      <c r="C569" s="1">
        <v>39163</v>
      </c>
      <c r="D569">
        <v>6</v>
      </c>
      <c r="E569">
        <v>3</v>
      </c>
      <c r="F569">
        <v>6</v>
      </c>
      <c r="G569">
        <v>988</v>
      </c>
      <c r="H569">
        <v>689</v>
      </c>
      <c r="I569">
        <v>1074</v>
      </c>
      <c r="J569">
        <v>67.864531344759371</v>
      </c>
      <c r="K569">
        <v>43.355921419272178</v>
      </c>
      <c r="L569">
        <v>34.023931899903893</v>
      </c>
      <c r="M569">
        <f t="shared" si="25"/>
        <v>3</v>
      </c>
      <c r="N569">
        <f t="shared" si="26"/>
        <v>2</v>
      </c>
      <c r="O569">
        <f t="shared" si="27"/>
        <v>2</v>
      </c>
    </row>
    <row r="570" spans="1:15" x14ac:dyDescent="0.4">
      <c r="A570" t="s">
        <v>580</v>
      </c>
      <c r="B570" t="s">
        <v>1341</v>
      </c>
      <c r="C570" s="1">
        <v>39632</v>
      </c>
      <c r="D570">
        <v>6</v>
      </c>
      <c r="E570">
        <v>3</v>
      </c>
      <c r="F570">
        <v>5</v>
      </c>
      <c r="G570">
        <v>873</v>
      </c>
      <c r="H570">
        <v>689</v>
      </c>
      <c r="I570">
        <v>875</v>
      </c>
      <c r="J570">
        <v>73.950100439404736</v>
      </c>
      <c r="K570">
        <v>15.790408293677082</v>
      </c>
      <c r="L570">
        <v>38.584370394720501</v>
      </c>
      <c r="M570">
        <f t="shared" si="25"/>
        <v>3</v>
      </c>
      <c r="N570">
        <f t="shared" si="26"/>
        <v>1</v>
      </c>
      <c r="O570">
        <f t="shared" si="27"/>
        <v>2</v>
      </c>
    </row>
    <row r="571" spans="1:15" x14ac:dyDescent="0.4">
      <c r="A571" t="s">
        <v>581</v>
      </c>
      <c r="B571" t="s">
        <v>1342</v>
      </c>
      <c r="C571" s="1">
        <v>39897</v>
      </c>
      <c r="D571">
        <v>5</v>
      </c>
      <c r="E571">
        <v>3</v>
      </c>
      <c r="F571">
        <v>5</v>
      </c>
      <c r="G571">
        <v>792</v>
      </c>
      <c r="H571">
        <v>689</v>
      </c>
      <c r="I571">
        <v>779</v>
      </c>
      <c r="J571">
        <v>81.358993520863578</v>
      </c>
      <c r="K571">
        <v>26.611787294269082</v>
      </c>
      <c r="L571">
        <v>34.204641288033486</v>
      </c>
      <c r="M571">
        <f t="shared" si="25"/>
        <v>3</v>
      </c>
      <c r="N571">
        <f t="shared" si="26"/>
        <v>1</v>
      </c>
      <c r="O571">
        <f t="shared" si="27"/>
        <v>2</v>
      </c>
    </row>
    <row r="572" spans="1:15" x14ac:dyDescent="0.4">
      <c r="A572" t="s">
        <v>582</v>
      </c>
      <c r="B572" t="s">
        <v>1343</v>
      </c>
      <c r="C572" s="1">
        <v>40505</v>
      </c>
      <c r="D572">
        <v>4</v>
      </c>
      <c r="E572">
        <v>3</v>
      </c>
      <c r="F572">
        <v>3</v>
      </c>
      <c r="G572">
        <v>643</v>
      </c>
      <c r="H572">
        <v>676</v>
      </c>
      <c r="I572">
        <v>536</v>
      </c>
      <c r="J572">
        <v>62.266867620401435</v>
      </c>
      <c r="K572">
        <v>11.269317756080675</v>
      </c>
      <c r="L572">
        <v>19.574305054759957</v>
      </c>
      <c r="M572">
        <f t="shared" si="25"/>
        <v>3</v>
      </c>
      <c r="N572">
        <f t="shared" si="26"/>
        <v>1</v>
      </c>
      <c r="O572">
        <f t="shared" si="27"/>
        <v>1</v>
      </c>
    </row>
    <row r="573" spans="1:15" x14ac:dyDescent="0.4">
      <c r="A573" t="s">
        <v>583</v>
      </c>
      <c r="B573" t="s">
        <v>1344</v>
      </c>
      <c r="C573" s="1">
        <v>40757</v>
      </c>
      <c r="D573">
        <v>4</v>
      </c>
      <c r="E573">
        <v>2</v>
      </c>
      <c r="F573">
        <v>3</v>
      </c>
      <c r="G573">
        <v>564</v>
      </c>
      <c r="H573">
        <v>585</v>
      </c>
      <c r="I573">
        <v>536</v>
      </c>
      <c r="J573">
        <v>70.348311845610908</v>
      </c>
      <c r="K573">
        <v>67.23268565814783</v>
      </c>
      <c r="L573">
        <v>33.129110469676355</v>
      </c>
      <c r="M573">
        <f t="shared" si="25"/>
        <v>3</v>
      </c>
      <c r="N573">
        <f t="shared" si="26"/>
        <v>3</v>
      </c>
      <c r="O573">
        <f t="shared" si="27"/>
        <v>2</v>
      </c>
    </row>
    <row r="574" spans="1:15" x14ac:dyDescent="0.4">
      <c r="A574" t="s">
        <v>584</v>
      </c>
      <c r="B574" t="s">
        <v>1345</v>
      </c>
      <c r="C574" s="1">
        <v>41051</v>
      </c>
      <c r="D574">
        <v>3</v>
      </c>
      <c r="E574">
        <v>2</v>
      </c>
      <c r="F574">
        <v>3</v>
      </c>
      <c r="G574">
        <v>462</v>
      </c>
      <c r="H574">
        <v>495</v>
      </c>
      <c r="I574">
        <v>536</v>
      </c>
      <c r="J574">
        <v>86.702213968958361</v>
      </c>
      <c r="K574">
        <v>61.009918076762737</v>
      </c>
      <c r="L574">
        <v>14.470639019612886</v>
      </c>
      <c r="M574">
        <f t="shared" si="25"/>
        <v>3</v>
      </c>
      <c r="N574">
        <f t="shared" si="26"/>
        <v>3</v>
      </c>
      <c r="O574">
        <f t="shared" si="27"/>
        <v>1</v>
      </c>
    </row>
    <row r="575" spans="1:15" x14ac:dyDescent="0.4">
      <c r="A575" t="s">
        <v>585</v>
      </c>
      <c r="B575" t="s">
        <v>1346</v>
      </c>
      <c r="C575" s="1">
        <v>38469</v>
      </c>
      <c r="D575">
        <v>6</v>
      </c>
      <c r="E575">
        <v>3</v>
      </c>
      <c r="F575">
        <v>6</v>
      </c>
      <c r="G575">
        <v>988</v>
      </c>
      <c r="H575">
        <v>689</v>
      </c>
      <c r="I575">
        <v>1358</v>
      </c>
      <c r="J575">
        <v>78.574501049982402</v>
      </c>
      <c r="K575">
        <v>43.667999795426354</v>
      </c>
      <c r="L575">
        <v>29.6010556766376</v>
      </c>
      <c r="M575">
        <f t="shared" si="25"/>
        <v>3</v>
      </c>
      <c r="N575">
        <f t="shared" si="26"/>
        <v>2</v>
      </c>
      <c r="O575">
        <f t="shared" si="27"/>
        <v>1</v>
      </c>
    </row>
    <row r="576" spans="1:15" x14ac:dyDescent="0.4">
      <c r="A576" t="s">
        <v>586</v>
      </c>
      <c r="B576" t="s">
        <v>1347</v>
      </c>
      <c r="C576" s="1">
        <v>39231</v>
      </c>
      <c r="D576">
        <v>6</v>
      </c>
      <c r="E576">
        <v>3</v>
      </c>
      <c r="F576">
        <v>6</v>
      </c>
      <c r="G576">
        <v>988</v>
      </c>
      <c r="H576">
        <v>689</v>
      </c>
      <c r="I576">
        <v>1030</v>
      </c>
      <c r="J576">
        <v>65.394749942979402</v>
      </c>
      <c r="K576">
        <v>27.188966967718702</v>
      </c>
      <c r="L576">
        <v>39.164409837693292</v>
      </c>
      <c r="M576">
        <f t="shared" si="25"/>
        <v>3</v>
      </c>
      <c r="N576">
        <f t="shared" si="26"/>
        <v>1</v>
      </c>
      <c r="O576">
        <f t="shared" si="27"/>
        <v>2</v>
      </c>
    </row>
    <row r="577" spans="1:15" x14ac:dyDescent="0.4">
      <c r="A577" t="s">
        <v>587</v>
      </c>
      <c r="B577" t="s">
        <v>1348</v>
      </c>
      <c r="C577" s="1">
        <v>39645</v>
      </c>
      <c r="D577">
        <v>6</v>
      </c>
      <c r="E577">
        <v>3</v>
      </c>
      <c r="F577">
        <v>5</v>
      </c>
      <c r="G577">
        <v>863</v>
      </c>
      <c r="H577">
        <v>689</v>
      </c>
      <c r="I577">
        <v>875</v>
      </c>
      <c r="J577">
        <v>65.171049589800148</v>
      </c>
      <c r="K577">
        <v>52.683568310312587</v>
      </c>
      <c r="L577">
        <v>22.067488436197369</v>
      </c>
      <c r="M577">
        <f t="shared" si="25"/>
        <v>3</v>
      </c>
      <c r="N577">
        <f t="shared" si="26"/>
        <v>3</v>
      </c>
      <c r="O577">
        <f t="shared" si="27"/>
        <v>1</v>
      </c>
    </row>
    <row r="578" spans="1:15" x14ac:dyDescent="0.4">
      <c r="A578" t="s">
        <v>588</v>
      </c>
      <c r="B578" t="s">
        <v>1349</v>
      </c>
      <c r="C578" s="1">
        <v>40028</v>
      </c>
      <c r="D578">
        <v>5</v>
      </c>
      <c r="E578">
        <v>3</v>
      </c>
      <c r="F578">
        <v>5</v>
      </c>
      <c r="G578">
        <v>792</v>
      </c>
      <c r="H578">
        <v>689</v>
      </c>
      <c r="I578">
        <v>690</v>
      </c>
      <c r="J578">
        <v>82.034819239212439</v>
      </c>
      <c r="K578">
        <v>24.984190782509636</v>
      </c>
      <c r="L578">
        <v>26.599017249800312</v>
      </c>
      <c r="M578">
        <f t="shared" si="25"/>
        <v>3</v>
      </c>
      <c r="N578">
        <f t="shared" si="26"/>
        <v>1</v>
      </c>
      <c r="O578">
        <f t="shared" si="27"/>
        <v>1</v>
      </c>
    </row>
    <row r="579" spans="1:15" x14ac:dyDescent="0.4">
      <c r="A579" t="s">
        <v>589</v>
      </c>
      <c r="B579" t="s">
        <v>1350</v>
      </c>
      <c r="C579" s="1">
        <v>40351</v>
      </c>
      <c r="D579">
        <v>5</v>
      </c>
      <c r="E579">
        <v>3</v>
      </c>
      <c r="F579">
        <v>4</v>
      </c>
      <c r="G579">
        <v>650</v>
      </c>
      <c r="H579">
        <v>689</v>
      </c>
      <c r="I579">
        <v>618</v>
      </c>
      <c r="J579">
        <v>72.423035337175918</v>
      </c>
      <c r="K579">
        <v>52.863692656783442</v>
      </c>
      <c r="L579">
        <v>22.149402409565973</v>
      </c>
      <c r="M579">
        <f t="shared" ref="M579:M642" si="28">IF(AND(J579&gt;0,J579&lt;30),1,IF(AND(J579&gt;=30,J579&lt;50),2,IF(J579&gt;=50,3,0)))</f>
        <v>3</v>
      </c>
      <c r="N579">
        <f t="shared" ref="N579:N642" si="29">IF(AND(K579&gt;0,K579&lt;30),1,IF(AND(K579&gt;=30,K579&lt;50),2,IF(K579&gt;=50,3,0)))</f>
        <v>3</v>
      </c>
      <c r="O579">
        <f t="shared" ref="O579:O642" si="30">IF(AND(L579&gt;0,L579&lt;30),1,IF(AND(L579&gt;=30,L579&lt;50),2,IF(L579&gt;=50,3,0)))</f>
        <v>1</v>
      </c>
    </row>
    <row r="580" spans="1:15" x14ac:dyDescent="0.4">
      <c r="A580" t="s">
        <v>590</v>
      </c>
      <c r="B580" t="s">
        <v>1351</v>
      </c>
      <c r="C580" s="1">
        <v>40442</v>
      </c>
      <c r="D580">
        <v>4</v>
      </c>
      <c r="E580">
        <v>3</v>
      </c>
      <c r="F580">
        <v>4</v>
      </c>
      <c r="G580">
        <v>643</v>
      </c>
      <c r="H580">
        <v>689</v>
      </c>
      <c r="I580">
        <v>561</v>
      </c>
      <c r="J580">
        <v>47.729264358897062</v>
      </c>
      <c r="K580">
        <v>45.614659172508262</v>
      </c>
      <c r="L580">
        <v>30.220295934704154</v>
      </c>
      <c r="M580">
        <f t="shared" si="28"/>
        <v>2</v>
      </c>
      <c r="N580">
        <f t="shared" si="29"/>
        <v>2</v>
      </c>
      <c r="O580">
        <f t="shared" si="30"/>
        <v>2</v>
      </c>
    </row>
    <row r="581" spans="1:15" x14ac:dyDescent="0.4">
      <c r="A581" t="s">
        <v>591</v>
      </c>
      <c r="B581" t="s">
        <v>1352</v>
      </c>
      <c r="C581" s="1">
        <v>40169</v>
      </c>
      <c r="D581">
        <v>5</v>
      </c>
      <c r="E581">
        <v>3</v>
      </c>
      <c r="F581">
        <v>4</v>
      </c>
      <c r="G581">
        <v>769</v>
      </c>
      <c r="H581">
        <v>689</v>
      </c>
      <c r="I581">
        <v>618</v>
      </c>
      <c r="J581">
        <v>70.021336574933827</v>
      </c>
      <c r="K581">
        <v>27.280004371771682</v>
      </c>
      <c r="L581">
        <v>17.182944886378579</v>
      </c>
      <c r="M581">
        <f t="shared" si="28"/>
        <v>3</v>
      </c>
      <c r="N581">
        <f t="shared" si="29"/>
        <v>1</v>
      </c>
      <c r="O581">
        <f t="shared" si="30"/>
        <v>1</v>
      </c>
    </row>
    <row r="582" spans="1:15" x14ac:dyDescent="0.4">
      <c r="A582" t="s">
        <v>592</v>
      </c>
      <c r="B582" t="s">
        <v>1353</v>
      </c>
      <c r="C582" s="1">
        <v>40303</v>
      </c>
      <c r="D582">
        <v>5</v>
      </c>
      <c r="E582">
        <v>3</v>
      </c>
      <c r="F582">
        <v>4</v>
      </c>
      <c r="G582">
        <v>681</v>
      </c>
      <c r="H582">
        <v>689</v>
      </c>
      <c r="I582">
        <v>618</v>
      </c>
      <c r="J582">
        <v>63.786236172101063</v>
      </c>
      <c r="K582">
        <v>19.509166419819923</v>
      </c>
      <c r="L582">
        <v>18.687983883968577</v>
      </c>
      <c r="M582">
        <f t="shared" si="28"/>
        <v>3</v>
      </c>
      <c r="N582">
        <f t="shared" si="29"/>
        <v>1</v>
      </c>
      <c r="O582">
        <f t="shared" si="30"/>
        <v>1</v>
      </c>
    </row>
    <row r="583" spans="1:15" x14ac:dyDescent="0.4">
      <c r="A583" t="s">
        <v>593</v>
      </c>
      <c r="B583" t="s">
        <v>1354</v>
      </c>
      <c r="C583" s="1">
        <v>40631</v>
      </c>
      <c r="D583">
        <v>4</v>
      </c>
      <c r="E583">
        <v>3</v>
      </c>
      <c r="F583">
        <v>3</v>
      </c>
      <c r="G583">
        <v>643</v>
      </c>
      <c r="H583">
        <v>592</v>
      </c>
      <c r="I583">
        <v>536</v>
      </c>
      <c r="J583">
        <v>76.764069002204764</v>
      </c>
      <c r="K583">
        <v>27.613494034721413</v>
      </c>
      <c r="L583">
        <v>18.882921828145488</v>
      </c>
      <c r="M583">
        <f t="shared" si="28"/>
        <v>3</v>
      </c>
      <c r="N583">
        <f t="shared" si="29"/>
        <v>1</v>
      </c>
      <c r="O583">
        <f t="shared" si="30"/>
        <v>1</v>
      </c>
    </row>
    <row r="584" spans="1:15" x14ac:dyDescent="0.4">
      <c r="A584" t="s">
        <v>594</v>
      </c>
      <c r="B584" t="s">
        <v>1355</v>
      </c>
      <c r="C584" s="1">
        <v>40977</v>
      </c>
      <c r="D584">
        <v>3</v>
      </c>
      <c r="E584">
        <v>2</v>
      </c>
      <c r="F584">
        <v>3</v>
      </c>
      <c r="G584">
        <v>462</v>
      </c>
      <c r="H584">
        <v>543</v>
      </c>
      <c r="I584">
        <v>536</v>
      </c>
      <c r="J584">
        <v>61.176181053481763</v>
      </c>
      <c r="K584">
        <v>43.352154710288112</v>
      </c>
      <c r="L584">
        <v>8.3518825129466006</v>
      </c>
      <c r="M584">
        <f t="shared" si="28"/>
        <v>3</v>
      </c>
      <c r="N584">
        <f t="shared" si="29"/>
        <v>2</v>
      </c>
      <c r="O584">
        <f t="shared" si="30"/>
        <v>1</v>
      </c>
    </row>
    <row r="585" spans="1:15" x14ac:dyDescent="0.4">
      <c r="A585" t="s">
        <v>595</v>
      </c>
      <c r="B585" t="s">
        <v>1356</v>
      </c>
      <c r="C585" s="1">
        <v>38595</v>
      </c>
      <c r="D585">
        <v>6</v>
      </c>
      <c r="E585">
        <v>3</v>
      </c>
      <c r="F585">
        <v>6</v>
      </c>
      <c r="G585">
        <v>988</v>
      </c>
      <c r="H585">
        <v>689</v>
      </c>
      <c r="I585">
        <v>1358</v>
      </c>
      <c r="J585">
        <v>67.7868411798501</v>
      </c>
      <c r="K585">
        <v>59.060367125293659</v>
      </c>
      <c r="L585">
        <v>26.906185480116168</v>
      </c>
      <c r="M585">
        <f t="shared" si="28"/>
        <v>3</v>
      </c>
      <c r="N585">
        <f t="shared" si="29"/>
        <v>3</v>
      </c>
      <c r="O585">
        <f t="shared" si="30"/>
        <v>1</v>
      </c>
    </row>
    <row r="586" spans="1:15" x14ac:dyDescent="0.4">
      <c r="A586" t="s">
        <v>596</v>
      </c>
      <c r="B586" t="s">
        <v>1357</v>
      </c>
      <c r="C586" s="1">
        <v>39057</v>
      </c>
      <c r="D586">
        <v>6</v>
      </c>
      <c r="E586">
        <v>3</v>
      </c>
      <c r="F586">
        <v>6</v>
      </c>
      <c r="G586">
        <v>988</v>
      </c>
      <c r="H586">
        <v>689</v>
      </c>
      <c r="I586">
        <v>1141</v>
      </c>
      <c r="J586">
        <v>74.368390381742756</v>
      </c>
      <c r="K586">
        <v>63.538489097710858</v>
      </c>
      <c r="L586">
        <v>40.977143121308735</v>
      </c>
      <c r="M586">
        <f t="shared" si="28"/>
        <v>3</v>
      </c>
      <c r="N586">
        <f t="shared" si="29"/>
        <v>3</v>
      </c>
      <c r="O586">
        <f t="shared" si="30"/>
        <v>2</v>
      </c>
    </row>
    <row r="587" spans="1:15" x14ac:dyDescent="0.4">
      <c r="A587" t="s">
        <v>597</v>
      </c>
      <c r="B587" t="s">
        <v>1358</v>
      </c>
      <c r="C587" s="1">
        <v>39281</v>
      </c>
      <c r="D587">
        <v>6</v>
      </c>
      <c r="E587">
        <v>3</v>
      </c>
      <c r="F587">
        <v>6</v>
      </c>
      <c r="G587">
        <v>988</v>
      </c>
      <c r="H587">
        <v>689</v>
      </c>
      <c r="I587">
        <v>994</v>
      </c>
      <c r="J587">
        <v>73.60128990566821</v>
      </c>
      <c r="K587">
        <v>60.399995836149948</v>
      </c>
      <c r="L587">
        <v>38.321860719836117</v>
      </c>
      <c r="M587">
        <f t="shared" si="28"/>
        <v>3</v>
      </c>
      <c r="N587">
        <f t="shared" si="29"/>
        <v>3</v>
      </c>
      <c r="O587">
        <f t="shared" si="30"/>
        <v>2</v>
      </c>
    </row>
    <row r="588" spans="1:15" x14ac:dyDescent="0.4">
      <c r="A588" t="s">
        <v>598</v>
      </c>
      <c r="B588" t="s">
        <v>1359</v>
      </c>
      <c r="C588" s="1">
        <v>39664</v>
      </c>
      <c r="D588">
        <v>6</v>
      </c>
      <c r="E588">
        <v>3</v>
      </c>
      <c r="F588">
        <v>5</v>
      </c>
      <c r="G588">
        <v>850</v>
      </c>
      <c r="H588">
        <v>689</v>
      </c>
      <c r="I588">
        <v>875</v>
      </c>
      <c r="J588">
        <v>70.80335073591985</v>
      </c>
      <c r="K588">
        <v>64.044666825582667</v>
      </c>
      <c r="L588">
        <v>37.914986632148491</v>
      </c>
      <c r="M588">
        <f t="shared" si="28"/>
        <v>3</v>
      </c>
      <c r="N588">
        <f t="shared" si="29"/>
        <v>3</v>
      </c>
      <c r="O588">
        <f t="shared" si="30"/>
        <v>2</v>
      </c>
    </row>
    <row r="589" spans="1:15" x14ac:dyDescent="0.4">
      <c r="A589" t="s">
        <v>599</v>
      </c>
      <c r="B589" t="s">
        <v>1360</v>
      </c>
      <c r="C589" s="1">
        <v>40219</v>
      </c>
      <c r="D589">
        <v>5</v>
      </c>
      <c r="E589">
        <v>3</v>
      </c>
      <c r="F589">
        <v>4</v>
      </c>
      <c r="G589">
        <v>734</v>
      </c>
      <c r="H589">
        <v>689</v>
      </c>
      <c r="I589">
        <v>618</v>
      </c>
      <c r="J589">
        <v>82.185220421573703</v>
      </c>
      <c r="K589">
        <v>86.917803826716693</v>
      </c>
      <c r="L589">
        <v>14.170977811673362</v>
      </c>
      <c r="M589">
        <f t="shared" si="28"/>
        <v>3</v>
      </c>
      <c r="N589">
        <f t="shared" si="29"/>
        <v>3</v>
      </c>
      <c r="O589">
        <f t="shared" si="30"/>
        <v>1</v>
      </c>
    </row>
    <row r="590" spans="1:15" x14ac:dyDescent="0.4">
      <c r="A590" t="s">
        <v>600</v>
      </c>
      <c r="B590" t="s">
        <v>1361</v>
      </c>
      <c r="C590" s="1">
        <v>40654</v>
      </c>
      <c r="D590">
        <v>4</v>
      </c>
      <c r="E590">
        <v>2</v>
      </c>
      <c r="F590">
        <v>3</v>
      </c>
      <c r="G590">
        <v>636</v>
      </c>
      <c r="H590">
        <v>585</v>
      </c>
      <c r="I590">
        <v>536</v>
      </c>
      <c r="J590">
        <v>62.002573997397214</v>
      </c>
      <c r="K590">
        <v>37.748590540685981</v>
      </c>
      <c r="L590">
        <v>28.80454578710081</v>
      </c>
      <c r="M590">
        <f t="shared" si="28"/>
        <v>3</v>
      </c>
      <c r="N590">
        <f t="shared" si="29"/>
        <v>2</v>
      </c>
      <c r="O590">
        <f t="shared" si="30"/>
        <v>1</v>
      </c>
    </row>
    <row r="591" spans="1:15" x14ac:dyDescent="0.4">
      <c r="A591" t="s">
        <v>601</v>
      </c>
      <c r="B591" t="s">
        <v>1362</v>
      </c>
      <c r="C591" s="1">
        <v>40840</v>
      </c>
      <c r="D591">
        <v>4</v>
      </c>
      <c r="E591">
        <v>2</v>
      </c>
      <c r="F591">
        <v>3</v>
      </c>
      <c r="G591">
        <v>511</v>
      </c>
      <c r="H591">
        <v>585</v>
      </c>
      <c r="I591">
        <v>536</v>
      </c>
      <c r="J591">
        <v>83.262734017329237</v>
      </c>
      <c r="K591">
        <v>28.432209353345861</v>
      </c>
      <c r="L591">
        <v>16.951761637478892</v>
      </c>
      <c r="M591">
        <f t="shared" si="28"/>
        <v>3</v>
      </c>
      <c r="N591">
        <f t="shared" si="29"/>
        <v>1</v>
      </c>
      <c r="O591">
        <f t="shared" si="30"/>
        <v>1</v>
      </c>
    </row>
    <row r="592" spans="1:15" x14ac:dyDescent="0.4">
      <c r="A592" t="s">
        <v>602</v>
      </c>
      <c r="B592" t="s">
        <v>1363</v>
      </c>
      <c r="C592" s="1">
        <v>41025</v>
      </c>
      <c r="D592">
        <v>3</v>
      </c>
      <c r="E592">
        <v>2</v>
      </c>
      <c r="F592">
        <v>3</v>
      </c>
      <c r="G592">
        <v>462</v>
      </c>
      <c r="H592">
        <v>512</v>
      </c>
      <c r="I592">
        <v>536</v>
      </c>
      <c r="J592">
        <v>75.184488162769441</v>
      </c>
      <c r="K592">
        <v>49.981629289333831</v>
      </c>
      <c r="L592">
        <v>13.076713426470324</v>
      </c>
      <c r="M592">
        <f t="shared" si="28"/>
        <v>3</v>
      </c>
      <c r="N592">
        <f t="shared" si="29"/>
        <v>2</v>
      </c>
      <c r="O592">
        <f t="shared" si="30"/>
        <v>1</v>
      </c>
    </row>
    <row r="593" spans="1:15" x14ac:dyDescent="0.4">
      <c r="A593" t="s">
        <v>603</v>
      </c>
      <c r="B593" t="s">
        <v>1364</v>
      </c>
      <c r="C593" s="1">
        <v>38622</v>
      </c>
      <c r="D593">
        <v>6</v>
      </c>
      <c r="E593">
        <v>3</v>
      </c>
      <c r="F593">
        <v>6</v>
      </c>
      <c r="G593">
        <v>988</v>
      </c>
      <c r="H593">
        <v>689</v>
      </c>
      <c r="I593">
        <v>1358</v>
      </c>
      <c r="J593">
        <v>82.97574272506526</v>
      </c>
      <c r="K593">
        <v>41.645711250385595</v>
      </c>
      <c r="L593">
        <v>13.751070625491279</v>
      </c>
      <c r="M593">
        <f t="shared" si="28"/>
        <v>3</v>
      </c>
      <c r="N593">
        <f t="shared" si="29"/>
        <v>2</v>
      </c>
      <c r="O593">
        <f t="shared" si="30"/>
        <v>1</v>
      </c>
    </row>
    <row r="594" spans="1:15" x14ac:dyDescent="0.4">
      <c r="A594" t="s">
        <v>604</v>
      </c>
      <c r="B594" t="s">
        <v>1365</v>
      </c>
      <c r="C594" s="1">
        <v>41417</v>
      </c>
      <c r="D594">
        <v>3</v>
      </c>
      <c r="E594">
        <v>2</v>
      </c>
      <c r="F594">
        <v>3</v>
      </c>
      <c r="G594">
        <v>462</v>
      </c>
      <c r="H594">
        <v>253</v>
      </c>
      <c r="I594">
        <v>536</v>
      </c>
      <c r="J594">
        <v>87.451133439088437</v>
      </c>
      <c r="K594">
        <v>31.852292381339502</v>
      </c>
      <c r="L594">
        <v>16.511481777618041</v>
      </c>
      <c r="M594">
        <f t="shared" si="28"/>
        <v>3</v>
      </c>
      <c r="N594">
        <f t="shared" si="29"/>
        <v>2</v>
      </c>
      <c r="O594">
        <f t="shared" si="30"/>
        <v>1</v>
      </c>
    </row>
    <row r="595" spans="1:15" x14ac:dyDescent="0.4">
      <c r="A595" t="s">
        <v>605</v>
      </c>
      <c r="B595" t="s">
        <v>1366</v>
      </c>
      <c r="C595" s="1">
        <v>38562</v>
      </c>
      <c r="D595">
        <v>6</v>
      </c>
      <c r="E595">
        <v>3</v>
      </c>
      <c r="F595">
        <v>6</v>
      </c>
      <c r="G595">
        <v>988</v>
      </c>
      <c r="H595">
        <v>689</v>
      </c>
      <c r="I595">
        <v>1358</v>
      </c>
      <c r="J595">
        <v>85.334399522615584</v>
      </c>
      <c r="K595">
        <v>57.839725761265782</v>
      </c>
      <c r="L595">
        <v>38.960514148292063</v>
      </c>
      <c r="M595">
        <f t="shared" si="28"/>
        <v>3</v>
      </c>
      <c r="N595">
        <f t="shared" si="29"/>
        <v>3</v>
      </c>
      <c r="O595">
        <f t="shared" si="30"/>
        <v>2</v>
      </c>
    </row>
    <row r="596" spans="1:15" x14ac:dyDescent="0.4">
      <c r="A596" t="s">
        <v>606</v>
      </c>
      <c r="B596" t="s">
        <v>1367</v>
      </c>
      <c r="C596" s="1">
        <v>38589</v>
      </c>
      <c r="D596">
        <v>6</v>
      </c>
      <c r="E596">
        <v>3</v>
      </c>
      <c r="F596">
        <v>6</v>
      </c>
      <c r="G596">
        <v>988</v>
      </c>
      <c r="H596">
        <v>689</v>
      </c>
      <c r="I596">
        <v>1358</v>
      </c>
      <c r="J596">
        <v>59.413095045735545</v>
      </c>
      <c r="K596">
        <v>19.362619005845151</v>
      </c>
      <c r="L596">
        <v>22.769449060029352</v>
      </c>
      <c r="M596">
        <f t="shared" si="28"/>
        <v>3</v>
      </c>
      <c r="N596">
        <f t="shared" si="29"/>
        <v>1</v>
      </c>
      <c r="O596">
        <f t="shared" si="30"/>
        <v>1</v>
      </c>
    </row>
    <row r="597" spans="1:15" x14ac:dyDescent="0.4">
      <c r="A597" t="s">
        <v>607</v>
      </c>
      <c r="B597" t="s">
        <v>1368</v>
      </c>
      <c r="C597" s="1">
        <v>39009</v>
      </c>
      <c r="D597">
        <v>6</v>
      </c>
      <c r="E597">
        <v>3</v>
      </c>
      <c r="F597">
        <v>6</v>
      </c>
      <c r="G597">
        <v>988</v>
      </c>
      <c r="H597">
        <v>689</v>
      </c>
      <c r="I597">
        <v>1176</v>
      </c>
      <c r="J597">
        <v>78.360337740098117</v>
      </c>
      <c r="K597">
        <v>75.520196185561034</v>
      </c>
      <c r="L597">
        <v>30.368846931390337</v>
      </c>
      <c r="M597">
        <f t="shared" si="28"/>
        <v>3</v>
      </c>
      <c r="N597">
        <f t="shared" si="29"/>
        <v>3</v>
      </c>
      <c r="O597">
        <f t="shared" si="30"/>
        <v>2</v>
      </c>
    </row>
    <row r="598" spans="1:15" x14ac:dyDescent="0.4">
      <c r="A598" t="s">
        <v>608</v>
      </c>
      <c r="B598" t="s">
        <v>1369</v>
      </c>
      <c r="C598" s="1">
        <v>39098</v>
      </c>
      <c r="D598">
        <v>6</v>
      </c>
      <c r="E598">
        <v>3</v>
      </c>
      <c r="F598">
        <v>6</v>
      </c>
      <c r="G598">
        <v>988</v>
      </c>
      <c r="H598">
        <v>689</v>
      </c>
      <c r="I598">
        <v>1115</v>
      </c>
      <c r="J598">
        <v>76.682258049693729</v>
      </c>
      <c r="K598">
        <v>54.843376454447707</v>
      </c>
      <c r="L598">
        <v>21.454054871799286</v>
      </c>
      <c r="M598">
        <f t="shared" si="28"/>
        <v>3</v>
      </c>
      <c r="N598">
        <f t="shared" si="29"/>
        <v>3</v>
      </c>
      <c r="O598">
        <f t="shared" si="30"/>
        <v>1</v>
      </c>
    </row>
    <row r="599" spans="1:15" x14ac:dyDescent="0.4">
      <c r="A599" t="s">
        <v>609</v>
      </c>
      <c r="B599" t="s">
        <v>1370</v>
      </c>
      <c r="C599" s="1">
        <v>38936</v>
      </c>
      <c r="D599">
        <v>6</v>
      </c>
      <c r="E599">
        <v>3</v>
      </c>
      <c r="F599">
        <v>6</v>
      </c>
      <c r="G599">
        <v>988</v>
      </c>
      <c r="H599">
        <v>689</v>
      </c>
      <c r="I599">
        <v>1223</v>
      </c>
      <c r="J599">
        <v>70.320514752615665</v>
      </c>
      <c r="K599">
        <v>34.347366534906548</v>
      </c>
      <c r="L599">
        <v>33.224604852410245</v>
      </c>
      <c r="M599">
        <f t="shared" si="28"/>
        <v>3</v>
      </c>
      <c r="N599">
        <f t="shared" si="29"/>
        <v>2</v>
      </c>
      <c r="O599">
        <f t="shared" si="30"/>
        <v>2</v>
      </c>
    </row>
    <row r="600" spans="1:15" x14ac:dyDescent="0.4">
      <c r="A600" t="s">
        <v>610</v>
      </c>
      <c r="B600" t="s">
        <v>1371</v>
      </c>
      <c r="C600" s="1">
        <v>39427</v>
      </c>
      <c r="D600">
        <v>6</v>
      </c>
      <c r="E600">
        <v>3</v>
      </c>
      <c r="F600">
        <v>6</v>
      </c>
      <c r="G600">
        <v>988</v>
      </c>
      <c r="H600">
        <v>689</v>
      </c>
      <c r="I600">
        <v>895</v>
      </c>
      <c r="J600">
        <v>76.595285109560805</v>
      </c>
      <c r="K600">
        <v>55.132131387881145</v>
      </c>
      <c r="L600">
        <v>13.620720479848867</v>
      </c>
      <c r="M600">
        <f t="shared" si="28"/>
        <v>3</v>
      </c>
      <c r="N600">
        <f t="shared" si="29"/>
        <v>3</v>
      </c>
      <c r="O600">
        <f t="shared" si="30"/>
        <v>1</v>
      </c>
    </row>
    <row r="601" spans="1:15" x14ac:dyDescent="0.4">
      <c r="A601" t="s">
        <v>611</v>
      </c>
      <c r="B601" t="s">
        <v>1372</v>
      </c>
      <c r="C601" s="1">
        <v>39183</v>
      </c>
      <c r="D601">
        <v>6</v>
      </c>
      <c r="E601">
        <v>3</v>
      </c>
      <c r="F601">
        <v>6</v>
      </c>
      <c r="G601">
        <v>988</v>
      </c>
      <c r="H601">
        <v>689</v>
      </c>
      <c r="I601">
        <v>1059</v>
      </c>
      <c r="J601">
        <v>70.799953581827737</v>
      </c>
      <c r="K601">
        <v>41.378800209650514</v>
      </c>
      <c r="L601">
        <v>28.327114057147526</v>
      </c>
      <c r="M601">
        <f t="shared" si="28"/>
        <v>3</v>
      </c>
      <c r="N601">
        <f t="shared" si="29"/>
        <v>2</v>
      </c>
      <c r="O601">
        <f t="shared" si="30"/>
        <v>1</v>
      </c>
    </row>
    <row r="602" spans="1:15" x14ac:dyDescent="0.4">
      <c r="A602" t="s">
        <v>612</v>
      </c>
      <c r="B602" t="s">
        <v>1373</v>
      </c>
      <c r="C602" s="1">
        <v>39933</v>
      </c>
      <c r="D602">
        <v>5</v>
      </c>
      <c r="E602">
        <v>3</v>
      </c>
      <c r="F602">
        <v>5</v>
      </c>
      <c r="G602">
        <v>792</v>
      </c>
      <c r="H602">
        <v>689</v>
      </c>
      <c r="I602">
        <v>755</v>
      </c>
      <c r="J602">
        <v>82.730846703616166</v>
      </c>
      <c r="K602">
        <v>62.478999705434425</v>
      </c>
      <c r="L602">
        <v>25.540746900115511</v>
      </c>
      <c r="M602">
        <f t="shared" si="28"/>
        <v>3</v>
      </c>
      <c r="N602">
        <f t="shared" si="29"/>
        <v>3</v>
      </c>
      <c r="O602">
        <f t="shared" si="30"/>
        <v>1</v>
      </c>
    </row>
    <row r="603" spans="1:15" x14ac:dyDescent="0.4">
      <c r="A603" t="s">
        <v>613</v>
      </c>
      <c r="B603" t="s">
        <v>1374</v>
      </c>
      <c r="C603" s="1">
        <v>40282</v>
      </c>
      <c r="D603">
        <v>5</v>
      </c>
      <c r="E603">
        <v>3</v>
      </c>
      <c r="F603">
        <v>4</v>
      </c>
      <c r="G603">
        <v>695</v>
      </c>
      <c r="H603">
        <v>689</v>
      </c>
      <c r="I603">
        <v>618</v>
      </c>
      <c r="J603">
        <v>88.277750924021348</v>
      </c>
      <c r="K603">
        <v>36.886318728659376</v>
      </c>
      <c r="L603">
        <v>39.30291875375071</v>
      </c>
      <c r="M603">
        <f t="shared" si="28"/>
        <v>3</v>
      </c>
      <c r="N603">
        <f t="shared" si="29"/>
        <v>2</v>
      </c>
      <c r="O603">
        <f t="shared" si="30"/>
        <v>2</v>
      </c>
    </row>
    <row r="604" spans="1:15" x14ac:dyDescent="0.4">
      <c r="A604" t="s">
        <v>614</v>
      </c>
      <c r="B604" t="s">
        <v>1375</v>
      </c>
      <c r="C604" s="1">
        <v>38938</v>
      </c>
      <c r="D604">
        <v>6</v>
      </c>
      <c r="E604">
        <v>3</v>
      </c>
      <c r="F604">
        <v>6</v>
      </c>
      <c r="G604">
        <v>988</v>
      </c>
      <c r="H604">
        <v>689</v>
      </c>
      <c r="I604">
        <v>1221</v>
      </c>
      <c r="J604">
        <v>77.073002048778676</v>
      </c>
      <c r="K604">
        <v>66.263452326538527</v>
      </c>
      <c r="L604">
        <v>28.794522502834969</v>
      </c>
      <c r="M604">
        <f t="shared" si="28"/>
        <v>3</v>
      </c>
      <c r="N604">
        <f t="shared" si="29"/>
        <v>3</v>
      </c>
      <c r="O604">
        <f t="shared" si="30"/>
        <v>1</v>
      </c>
    </row>
    <row r="605" spans="1:15" x14ac:dyDescent="0.4">
      <c r="A605" t="s">
        <v>615</v>
      </c>
      <c r="B605" t="s">
        <v>1376</v>
      </c>
      <c r="C605" s="1">
        <v>40863</v>
      </c>
      <c r="D605">
        <v>4</v>
      </c>
      <c r="E605">
        <v>2</v>
      </c>
      <c r="F605">
        <v>3</v>
      </c>
      <c r="G605">
        <v>494</v>
      </c>
      <c r="H605">
        <v>585</v>
      </c>
      <c r="I605">
        <v>536</v>
      </c>
      <c r="J605">
        <v>87.010178689507384</v>
      </c>
      <c r="K605">
        <v>39.099919144086343</v>
      </c>
      <c r="L605">
        <v>30.383258849753702</v>
      </c>
      <c r="M605">
        <f t="shared" si="28"/>
        <v>3</v>
      </c>
      <c r="N605">
        <f t="shared" si="29"/>
        <v>2</v>
      </c>
      <c r="O605">
        <f t="shared" si="30"/>
        <v>2</v>
      </c>
    </row>
    <row r="606" spans="1:15" x14ac:dyDescent="0.4">
      <c r="A606" t="s">
        <v>616</v>
      </c>
      <c r="B606" t="s">
        <v>1377</v>
      </c>
      <c r="C606" s="1">
        <v>39199</v>
      </c>
      <c r="D606">
        <v>6</v>
      </c>
      <c r="E606">
        <v>3</v>
      </c>
      <c r="F606">
        <v>6</v>
      </c>
      <c r="G606">
        <v>988</v>
      </c>
      <c r="H606">
        <v>689</v>
      </c>
      <c r="I606">
        <v>1048</v>
      </c>
      <c r="J606">
        <v>75.965481936167564</v>
      </c>
      <c r="K606">
        <v>49.060869765089791</v>
      </c>
      <c r="L606">
        <v>22.85329672911822</v>
      </c>
      <c r="M606">
        <f t="shared" si="28"/>
        <v>3</v>
      </c>
      <c r="N606">
        <f t="shared" si="29"/>
        <v>2</v>
      </c>
      <c r="O606">
        <f t="shared" si="30"/>
        <v>1</v>
      </c>
    </row>
    <row r="607" spans="1:15" x14ac:dyDescent="0.4">
      <c r="A607" t="s">
        <v>617</v>
      </c>
      <c r="B607" t="s">
        <v>1378</v>
      </c>
      <c r="C607" s="1">
        <v>39380</v>
      </c>
      <c r="D607">
        <v>6</v>
      </c>
      <c r="E607">
        <v>3</v>
      </c>
      <c r="F607">
        <v>6</v>
      </c>
      <c r="G607">
        <v>988</v>
      </c>
      <c r="H607">
        <v>689</v>
      </c>
      <c r="I607">
        <v>929</v>
      </c>
      <c r="J607">
        <v>70.768954385022397</v>
      </c>
      <c r="K607">
        <v>53.342442593515571</v>
      </c>
      <c r="L607">
        <v>27.070533654366155</v>
      </c>
      <c r="M607">
        <f t="shared" si="28"/>
        <v>3</v>
      </c>
      <c r="N607">
        <f t="shared" si="29"/>
        <v>3</v>
      </c>
      <c r="O607">
        <f t="shared" si="30"/>
        <v>1</v>
      </c>
    </row>
    <row r="608" spans="1:15" x14ac:dyDescent="0.4">
      <c r="A608" t="s">
        <v>618</v>
      </c>
      <c r="B608" t="s">
        <v>1379</v>
      </c>
      <c r="C608" s="1">
        <v>41627</v>
      </c>
      <c r="D608">
        <v>3</v>
      </c>
      <c r="E608">
        <v>1</v>
      </c>
      <c r="F608">
        <v>2</v>
      </c>
      <c r="G608">
        <v>413</v>
      </c>
      <c r="H608">
        <v>234</v>
      </c>
      <c r="I608">
        <v>464</v>
      </c>
      <c r="J608">
        <v>70.65111626274313</v>
      </c>
      <c r="K608">
        <v>14.017876607804666</v>
      </c>
      <c r="L608">
        <v>42.091923649045164</v>
      </c>
      <c r="M608">
        <f t="shared" si="28"/>
        <v>3</v>
      </c>
      <c r="N608">
        <f t="shared" si="29"/>
        <v>1</v>
      </c>
      <c r="O608">
        <f t="shared" si="30"/>
        <v>2</v>
      </c>
    </row>
    <row r="609" spans="1:15" x14ac:dyDescent="0.4">
      <c r="A609" t="s">
        <v>619</v>
      </c>
      <c r="B609" t="s">
        <v>1380</v>
      </c>
      <c r="C609" s="1">
        <v>39153</v>
      </c>
      <c r="D609">
        <v>6</v>
      </c>
      <c r="E609">
        <v>3</v>
      </c>
      <c r="F609">
        <v>6</v>
      </c>
      <c r="G609">
        <v>988</v>
      </c>
      <c r="H609">
        <v>689</v>
      </c>
      <c r="I609">
        <v>1081</v>
      </c>
      <c r="J609">
        <v>63.672954305066298</v>
      </c>
      <c r="K609">
        <v>23.063560366510867</v>
      </c>
      <c r="L609">
        <v>29.615622637604769</v>
      </c>
      <c r="M609">
        <f t="shared" si="28"/>
        <v>3</v>
      </c>
      <c r="N609">
        <f t="shared" si="29"/>
        <v>1</v>
      </c>
      <c r="O609">
        <f t="shared" si="30"/>
        <v>1</v>
      </c>
    </row>
    <row r="610" spans="1:15" x14ac:dyDescent="0.4">
      <c r="A610" t="s">
        <v>620</v>
      </c>
      <c r="B610" t="s">
        <v>1381</v>
      </c>
      <c r="C610" s="1">
        <v>39836</v>
      </c>
      <c r="D610">
        <v>5</v>
      </c>
      <c r="E610">
        <v>3</v>
      </c>
      <c r="F610">
        <v>5</v>
      </c>
      <c r="G610">
        <v>792</v>
      </c>
      <c r="H610">
        <v>689</v>
      </c>
      <c r="I610">
        <v>818</v>
      </c>
      <c r="J610">
        <v>58.054055998251243</v>
      </c>
      <c r="K610">
        <v>15.070871353494391</v>
      </c>
      <c r="L610">
        <v>18.29714591204268</v>
      </c>
      <c r="M610">
        <f t="shared" si="28"/>
        <v>3</v>
      </c>
      <c r="N610">
        <f t="shared" si="29"/>
        <v>1</v>
      </c>
      <c r="O610">
        <f t="shared" si="30"/>
        <v>1</v>
      </c>
    </row>
    <row r="611" spans="1:15" x14ac:dyDescent="0.4">
      <c r="A611" t="s">
        <v>621</v>
      </c>
      <c r="B611" t="s">
        <v>1382</v>
      </c>
      <c r="C611" s="1">
        <v>39654</v>
      </c>
      <c r="D611">
        <v>6</v>
      </c>
      <c r="E611">
        <v>3</v>
      </c>
      <c r="F611">
        <v>5</v>
      </c>
      <c r="G611">
        <v>857</v>
      </c>
      <c r="H611">
        <v>689</v>
      </c>
      <c r="I611">
        <v>875</v>
      </c>
      <c r="J611">
        <v>71.475949350751748</v>
      </c>
      <c r="K611">
        <v>37.746192792023251</v>
      </c>
      <c r="L611">
        <v>21.247934759626116</v>
      </c>
      <c r="M611">
        <f t="shared" si="28"/>
        <v>3</v>
      </c>
      <c r="N611">
        <f t="shared" si="29"/>
        <v>2</v>
      </c>
      <c r="O611">
        <f t="shared" si="30"/>
        <v>1</v>
      </c>
    </row>
    <row r="612" spans="1:15" x14ac:dyDescent="0.4">
      <c r="A612" t="s">
        <v>622</v>
      </c>
      <c r="B612" t="s">
        <v>1383</v>
      </c>
      <c r="C612" s="1">
        <v>40007</v>
      </c>
      <c r="D612">
        <v>5</v>
      </c>
      <c r="E612">
        <v>3</v>
      </c>
      <c r="F612">
        <v>5</v>
      </c>
      <c r="G612">
        <v>792</v>
      </c>
      <c r="H612">
        <v>689</v>
      </c>
      <c r="I612">
        <v>705</v>
      </c>
      <c r="J612">
        <v>55.071733116207824</v>
      </c>
      <c r="K612">
        <v>24.629925389316661</v>
      </c>
      <c r="L612">
        <v>28.728224856818166</v>
      </c>
      <c r="M612">
        <f t="shared" si="28"/>
        <v>3</v>
      </c>
      <c r="N612">
        <f t="shared" si="29"/>
        <v>1</v>
      </c>
      <c r="O612">
        <f t="shared" si="30"/>
        <v>1</v>
      </c>
    </row>
    <row r="613" spans="1:15" x14ac:dyDescent="0.4">
      <c r="A613" t="s">
        <v>623</v>
      </c>
      <c r="B613" t="s">
        <v>1384</v>
      </c>
      <c r="C613" s="1">
        <v>40212</v>
      </c>
      <c r="D613">
        <v>5</v>
      </c>
      <c r="E613">
        <v>3</v>
      </c>
      <c r="F613">
        <v>4</v>
      </c>
      <c r="G613">
        <v>739</v>
      </c>
      <c r="H613">
        <v>689</v>
      </c>
      <c r="I613">
        <v>618</v>
      </c>
      <c r="J613">
        <v>60.583694108762323</v>
      </c>
      <c r="K613">
        <v>70.308112010119757</v>
      </c>
      <c r="L613">
        <v>24.772051830194737</v>
      </c>
      <c r="M613">
        <f t="shared" si="28"/>
        <v>3</v>
      </c>
      <c r="N613">
        <f t="shared" si="29"/>
        <v>3</v>
      </c>
      <c r="O613">
        <f t="shared" si="30"/>
        <v>1</v>
      </c>
    </row>
    <row r="614" spans="1:15" x14ac:dyDescent="0.4">
      <c r="A614" t="s">
        <v>624</v>
      </c>
      <c r="B614" t="s">
        <v>1385</v>
      </c>
      <c r="C614" s="1">
        <v>40380</v>
      </c>
      <c r="D614">
        <v>4</v>
      </c>
      <c r="E614">
        <v>3</v>
      </c>
      <c r="F614">
        <v>4</v>
      </c>
      <c r="G614">
        <v>643</v>
      </c>
      <c r="H614">
        <v>689</v>
      </c>
      <c r="I614">
        <v>604</v>
      </c>
      <c r="J614">
        <v>66.54271200047701</v>
      </c>
      <c r="K614">
        <v>13.192446215846603</v>
      </c>
      <c r="L614">
        <v>22.860292830100427</v>
      </c>
      <c r="M614">
        <f t="shared" si="28"/>
        <v>3</v>
      </c>
      <c r="N614">
        <f t="shared" si="29"/>
        <v>1</v>
      </c>
      <c r="O614">
        <f t="shared" si="30"/>
        <v>1</v>
      </c>
    </row>
    <row r="615" spans="1:15" x14ac:dyDescent="0.4">
      <c r="A615" t="s">
        <v>625</v>
      </c>
      <c r="B615" t="s">
        <v>1386</v>
      </c>
      <c r="C615" s="1">
        <v>40571</v>
      </c>
      <c r="D615">
        <v>4</v>
      </c>
      <c r="E615">
        <v>3</v>
      </c>
      <c r="F615">
        <v>3</v>
      </c>
      <c r="G615">
        <v>643</v>
      </c>
      <c r="H615">
        <v>630</v>
      </c>
      <c r="I615">
        <v>536</v>
      </c>
      <c r="J615">
        <v>58.649531163253243</v>
      </c>
      <c r="K615">
        <v>45.553658034188516</v>
      </c>
      <c r="L615">
        <v>17.345842806742521</v>
      </c>
      <c r="M615">
        <f t="shared" si="28"/>
        <v>3</v>
      </c>
      <c r="N615">
        <f t="shared" si="29"/>
        <v>2</v>
      </c>
      <c r="O615">
        <f t="shared" si="30"/>
        <v>1</v>
      </c>
    </row>
    <row r="616" spans="1:15" x14ac:dyDescent="0.4">
      <c r="A616" t="s">
        <v>626</v>
      </c>
      <c r="B616" t="s">
        <v>1387</v>
      </c>
      <c r="C616" s="1">
        <v>40737</v>
      </c>
      <c r="D616">
        <v>4</v>
      </c>
      <c r="E616">
        <v>2</v>
      </c>
      <c r="F616">
        <v>3</v>
      </c>
      <c r="G616">
        <v>578</v>
      </c>
      <c r="H616">
        <v>585</v>
      </c>
      <c r="I616">
        <v>536</v>
      </c>
      <c r="J616">
        <v>70.096811970497356</v>
      </c>
      <c r="K616">
        <v>40.350702177038578</v>
      </c>
      <c r="L616">
        <v>17.223338933136997</v>
      </c>
      <c r="M616">
        <f t="shared" si="28"/>
        <v>3</v>
      </c>
      <c r="N616">
        <f t="shared" si="29"/>
        <v>2</v>
      </c>
      <c r="O616">
        <f t="shared" si="30"/>
        <v>1</v>
      </c>
    </row>
    <row r="617" spans="1:15" x14ac:dyDescent="0.4">
      <c r="A617" t="s">
        <v>627</v>
      </c>
      <c r="B617" t="s">
        <v>1388</v>
      </c>
      <c r="C617" s="1">
        <v>39554</v>
      </c>
      <c r="D617">
        <v>6</v>
      </c>
      <c r="E617">
        <v>3</v>
      </c>
      <c r="F617">
        <v>5</v>
      </c>
      <c r="G617">
        <v>925</v>
      </c>
      <c r="H617">
        <v>689</v>
      </c>
      <c r="I617">
        <v>875</v>
      </c>
      <c r="J617">
        <v>82.605440528603324</v>
      </c>
      <c r="K617">
        <v>43.427285069752784</v>
      </c>
      <c r="L617">
        <v>17.751318944576255</v>
      </c>
      <c r="M617">
        <f t="shared" si="28"/>
        <v>3</v>
      </c>
      <c r="N617">
        <f t="shared" si="29"/>
        <v>2</v>
      </c>
      <c r="O617">
        <f t="shared" si="30"/>
        <v>1</v>
      </c>
    </row>
    <row r="618" spans="1:15" x14ac:dyDescent="0.4">
      <c r="A618" t="s">
        <v>628</v>
      </c>
      <c r="B618" t="s">
        <v>1389</v>
      </c>
      <c r="C618" s="1">
        <v>39968</v>
      </c>
      <c r="D618">
        <v>5</v>
      </c>
      <c r="E618">
        <v>3</v>
      </c>
      <c r="F618">
        <v>5</v>
      </c>
      <c r="G618">
        <v>792</v>
      </c>
      <c r="H618">
        <v>689</v>
      </c>
      <c r="I618">
        <v>733</v>
      </c>
      <c r="J618">
        <v>73.333315476704328</v>
      </c>
      <c r="K618">
        <v>50.331988533586198</v>
      </c>
      <c r="L618">
        <v>30.18532504224487</v>
      </c>
      <c r="M618">
        <f t="shared" si="28"/>
        <v>3</v>
      </c>
      <c r="N618">
        <f t="shared" si="29"/>
        <v>3</v>
      </c>
      <c r="O618">
        <f t="shared" si="30"/>
        <v>2</v>
      </c>
    </row>
    <row r="619" spans="1:15" x14ac:dyDescent="0.4">
      <c r="A619" t="s">
        <v>629</v>
      </c>
      <c r="B619" t="s">
        <v>1390</v>
      </c>
      <c r="C619" s="1">
        <v>40150</v>
      </c>
      <c r="D619">
        <v>5</v>
      </c>
      <c r="E619">
        <v>3</v>
      </c>
      <c r="F619">
        <v>4</v>
      </c>
      <c r="G619">
        <v>783</v>
      </c>
      <c r="H619">
        <v>689</v>
      </c>
      <c r="I619">
        <v>618</v>
      </c>
      <c r="J619">
        <v>84.947904601184135</v>
      </c>
      <c r="K619">
        <v>31.4496440921722</v>
      </c>
      <c r="L619">
        <v>10.753145544435949</v>
      </c>
      <c r="M619">
        <f t="shared" si="28"/>
        <v>3</v>
      </c>
      <c r="N619">
        <f t="shared" si="29"/>
        <v>2</v>
      </c>
      <c r="O619">
        <f t="shared" si="30"/>
        <v>1</v>
      </c>
    </row>
    <row r="620" spans="1:15" x14ac:dyDescent="0.4">
      <c r="A620" t="s">
        <v>630</v>
      </c>
      <c r="B620" t="s">
        <v>1391</v>
      </c>
      <c r="C620" s="1">
        <v>41358</v>
      </c>
      <c r="D620">
        <v>3</v>
      </c>
      <c r="E620">
        <v>2</v>
      </c>
      <c r="F620">
        <v>3</v>
      </c>
      <c r="G620">
        <v>462</v>
      </c>
      <c r="H620">
        <v>290</v>
      </c>
      <c r="I620">
        <v>536</v>
      </c>
      <c r="J620">
        <v>83.304930456007327</v>
      </c>
      <c r="K620">
        <v>67.784294642613261</v>
      </c>
      <c r="L620">
        <v>25.57136250092795</v>
      </c>
      <c r="M620">
        <f t="shared" si="28"/>
        <v>3</v>
      </c>
      <c r="N620">
        <f t="shared" si="29"/>
        <v>3</v>
      </c>
      <c r="O620">
        <f t="shared" si="30"/>
        <v>1</v>
      </c>
    </row>
    <row r="621" spans="1:15" x14ac:dyDescent="0.4">
      <c r="A621" t="s">
        <v>631</v>
      </c>
      <c r="B621" t="s">
        <v>1392</v>
      </c>
      <c r="C621" s="1">
        <v>41612</v>
      </c>
      <c r="D621">
        <v>3</v>
      </c>
      <c r="E621">
        <v>1</v>
      </c>
      <c r="F621">
        <v>2</v>
      </c>
      <c r="G621">
        <v>423</v>
      </c>
      <c r="H621">
        <v>234</v>
      </c>
      <c r="I621">
        <v>464</v>
      </c>
      <c r="J621">
        <v>86.016073959818684</v>
      </c>
      <c r="K621">
        <v>31.632875517767605</v>
      </c>
      <c r="L621">
        <v>8.4714523313354633</v>
      </c>
      <c r="M621">
        <f t="shared" si="28"/>
        <v>3</v>
      </c>
      <c r="N621">
        <f t="shared" si="29"/>
        <v>2</v>
      </c>
      <c r="O621">
        <f t="shared" si="30"/>
        <v>1</v>
      </c>
    </row>
    <row r="622" spans="1:15" x14ac:dyDescent="0.4">
      <c r="A622" t="s">
        <v>632</v>
      </c>
      <c r="B622" t="s">
        <v>1393</v>
      </c>
      <c r="C622" s="1">
        <v>41779</v>
      </c>
      <c r="D622">
        <v>2</v>
      </c>
      <c r="E622">
        <v>1</v>
      </c>
      <c r="F622">
        <v>2</v>
      </c>
      <c r="G622">
        <v>316</v>
      </c>
      <c r="H622">
        <v>234</v>
      </c>
      <c r="I622">
        <v>461</v>
      </c>
      <c r="J622">
        <v>97.44230189010193</v>
      </c>
      <c r="K622">
        <v>37.715282319598863</v>
      </c>
      <c r="L622">
        <v>16.664393690260297</v>
      </c>
      <c r="M622">
        <f t="shared" si="28"/>
        <v>3</v>
      </c>
      <c r="N622">
        <f t="shared" si="29"/>
        <v>2</v>
      </c>
      <c r="O622">
        <f t="shared" si="30"/>
        <v>1</v>
      </c>
    </row>
    <row r="623" spans="1:15" x14ac:dyDescent="0.4">
      <c r="A623" t="s">
        <v>633</v>
      </c>
      <c r="B623" t="s">
        <v>1394</v>
      </c>
      <c r="C623" s="1">
        <v>41073</v>
      </c>
      <c r="D623">
        <v>3</v>
      </c>
      <c r="E623">
        <v>2</v>
      </c>
      <c r="F623">
        <v>3</v>
      </c>
      <c r="G623">
        <v>462</v>
      </c>
      <c r="H623">
        <v>479</v>
      </c>
      <c r="I623">
        <v>536</v>
      </c>
      <c r="J623">
        <v>70.206031608678316</v>
      </c>
      <c r="K623">
        <v>13.57076840858659</v>
      </c>
      <c r="L623">
        <v>14.404416291838668</v>
      </c>
      <c r="M623">
        <f t="shared" si="28"/>
        <v>3</v>
      </c>
      <c r="N623">
        <f t="shared" si="29"/>
        <v>1</v>
      </c>
      <c r="O623">
        <f t="shared" si="30"/>
        <v>1</v>
      </c>
    </row>
    <row r="624" spans="1:15" x14ac:dyDescent="0.4">
      <c r="A624" t="s">
        <v>634</v>
      </c>
      <c r="B624" t="s">
        <v>1395</v>
      </c>
      <c r="C624" s="1">
        <v>41430</v>
      </c>
      <c r="D624">
        <v>3</v>
      </c>
      <c r="E624">
        <v>2</v>
      </c>
      <c r="F624">
        <v>3</v>
      </c>
      <c r="G624">
        <v>462</v>
      </c>
      <c r="H624">
        <v>243</v>
      </c>
      <c r="I624">
        <v>536</v>
      </c>
      <c r="J624">
        <v>57.171886100681753</v>
      </c>
      <c r="K624">
        <v>27.018565603764863</v>
      </c>
      <c r="L624">
        <v>31.778536460999959</v>
      </c>
      <c r="M624">
        <f t="shared" si="28"/>
        <v>3</v>
      </c>
      <c r="N624">
        <f t="shared" si="29"/>
        <v>1</v>
      </c>
      <c r="O624">
        <f t="shared" si="30"/>
        <v>2</v>
      </c>
    </row>
    <row r="625" spans="1:15" x14ac:dyDescent="0.4">
      <c r="A625" t="s">
        <v>635</v>
      </c>
      <c r="B625" t="s">
        <v>1396</v>
      </c>
      <c r="C625" s="1">
        <v>42217</v>
      </c>
      <c r="D625">
        <v>2</v>
      </c>
      <c r="E625">
        <v>1</v>
      </c>
      <c r="F625">
        <v>1</v>
      </c>
      <c r="G625">
        <v>281</v>
      </c>
      <c r="H625">
        <v>234</v>
      </c>
      <c r="I625">
        <v>201</v>
      </c>
      <c r="J625">
        <v>61.168316664327968</v>
      </c>
      <c r="K625">
        <v>28.057553956834532</v>
      </c>
      <c r="L625">
        <v>9.3694229625223073</v>
      </c>
      <c r="M625">
        <f t="shared" si="28"/>
        <v>3</v>
      </c>
      <c r="N625">
        <f t="shared" si="29"/>
        <v>1</v>
      </c>
      <c r="O625">
        <f t="shared" si="30"/>
        <v>1</v>
      </c>
    </row>
    <row r="626" spans="1:15" x14ac:dyDescent="0.4">
      <c r="A626" t="s">
        <v>636</v>
      </c>
      <c r="B626" t="s">
        <v>1397</v>
      </c>
      <c r="C626" s="1">
        <v>41528</v>
      </c>
      <c r="D626">
        <v>3</v>
      </c>
      <c r="E626">
        <v>1</v>
      </c>
      <c r="F626">
        <v>3</v>
      </c>
      <c r="G626">
        <v>462</v>
      </c>
      <c r="H626">
        <v>234</v>
      </c>
      <c r="I626">
        <v>478</v>
      </c>
      <c r="J626">
        <v>67.417191495070284</v>
      </c>
      <c r="K626">
        <v>35.077392631349468</v>
      </c>
      <c r="L626">
        <v>7.6055272289140596</v>
      </c>
      <c r="M626">
        <f t="shared" si="28"/>
        <v>3</v>
      </c>
      <c r="N626">
        <f t="shared" si="29"/>
        <v>2</v>
      </c>
      <c r="O626">
        <f t="shared" si="30"/>
        <v>1</v>
      </c>
    </row>
    <row r="627" spans="1:15" x14ac:dyDescent="0.4">
      <c r="A627" t="s">
        <v>637</v>
      </c>
      <c r="B627" t="s">
        <v>1398</v>
      </c>
      <c r="C627" s="1">
        <v>41752</v>
      </c>
      <c r="D627">
        <v>3</v>
      </c>
      <c r="E627">
        <v>1</v>
      </c>
      <c r="F627">
        <v>2</v>
      </c>
      <c r="G627">
        <v>330</v>
      </c>
      <c r="H627">
        <v>234</v>
      </c>
      <c r="I627">
        <v>464</v>
      </c>
      <c r="J627">
        <v>81.671492770695764</v>
      </c>
      <c r="K627">
        <v>56.224111619795075</v>
      </c>
      <c r="L627">
        <v>22.15709724193043</v>
      </c>
      <c r="M627">
        <f t="shared" si="28"/>
        <v>3</v>
      </c>
      <c r="N627">
        <f t="shared" si="29"/>
        <v>3</v>
      </c>
      <c r="O627">
        <f t="shared" si="30"/>
        <v>1</v>
      </c>
    </row>
    <row r="628" spans="1:15" x14ac:dyDescent="0.4">
      <c r="A628" t="s">
        <v>638</v>
      </c>
      <c r="B628" t="s">
        <v>1399</v>
      </c>
      <c r="C628" s="1">
        <v>42075</v>
      </c>
      <c r="D628">
        <v>2</v>
      </c>
      <c r="E628">
        <v>1</v>
      </c>
      <c r="F628">
        <v>2</v>
      </c>
      <c r="G628">
        <v>316</v>
      </c>
      <c r="H628">
        <v>234</v>
      </c>
      <c r="I628">
        <v>264</v>
      </c>
      <c r="J628">
        <v>97.331823013164581</v>
      </c>
      <c r="K628">
        <v>64.290385873119689</v>
      </c>
      <c r="L628">
        <v>26.231968642465642</v>
      </c>
      <c r="M628">
        <f t="shared" si="28"/>
        <v>3</v>
      </c>
      <c r="N628">
        <f t="shared" si="29"/>
        <v>3</v>
      </c>
      <c r="O628">
        <f t="shared" si="30"/>
        <v>1</v>
      </c>
    </row>
    <row r="629" spans="1:15" x14ac:dyDescent="0.4">
      <c r="A629" t="s">
        <v>639</v>
      </c>
      <c r="B629" t="s">
        <v>1400</v>
      </c>
      <c r="C629" s="1">
        <v>42149</v>
      </c>
      <c r="D629">
        <v>2</v>
      </c>
      <c r="E629">
        <v>1</v>
      </c>
      <c r="F629">
        <v>2</v>
      </c>
      <c r="G629">
        <v>316</v>
      </c>
      <c r="H629">
        <v>234</v>
      </c>
      <c r="I629">
        <v>213</v>
      </c>
      <c r="J629">
        <v>31.442796106501426</v>
      </c>
      <c r="K629">
        <v>89.513843470677998</v>
      </c>
      <c r="L629">
        <v>33.370857062700118</v>
      </c>
      <c r="M629">
        <f t="shared" si="28"/>
        <v>2</v>
      </c>
      <c r="N629">
        <f t="shared" si="29"/>
        <v>3</v>
      </c>
      <c r="O629">
        <f t="shared" si="30"/>
        <v>2</v>
      </c>
    </row>
    <row r="630" spans="1:15" x14ac:dyDescent="0.4">
      <c r="A630" t="s">
        <v>640</v>
      </c>
      <c r="B630" t="s">
        <v>1401</v>
      </c>
      <c r="C630" s="1">
        <v>39051</v>
      </c>
      <c r="D630">
        <v>6</v>
      </c>
      <c r="E630">
        <v>3</v>
      </c>
      <c r="F630">
        <v>6</v>
      </c>
      <c r="G630">
        <v>988</v>
      </c>
      <c r="H630">
        <v>689</v>
      </c>
      <c r="I630">
        <v>1146</v>
      </c>
      <c r="J630">
        <v>68.028858117043725</v>
      </c>
      <c r="K630">
        <v>42.83427590853055</v>
      </c>
      <c r="L630">
        <v>45.133693904731771</v>
      </c>
      <c r="M630">
        <f t="shared" si="28"/>
        <v>3</v>
      </c>
      <c r="N630">
        <f t="shared" si="29"/>
        <v>2</v>
      </c>
      <c r="O630">
        <f t="shared" si="30"/>
        <v>2</v>
      </c>
    </row>
    <row r="631" spans="1:15" x14ac:dyDescent="0.4">
      <c r="A631" t="s">
        <v>641</v>
      </c>
      <c r="B631" t="s">
        <v>1402</v>
      </c>
      <c r="C631" s="1">
        <v>39951</v>
      </c>
      <c r="D631">
        <v>5</v>
      </c>
      <c r="E631">
        <v>3</v>
      </c>
      <c r="F631">
        <v>5</v>
      </c>
      <c r="G631">
        <v>792</v>
      </c>
      <c r="H631">
        <v>689</v>
      </c>
      <c r="I631">
        <v>743</v>
      </c>
      <c r="J631">
        <v>75.696334963698263</v>
      </c>
      <c r="K631">
        <v>40.07618528247508</v>
      </c>
      <c r="L631">
        <v>25.500269796186753</v>
      </c>
      <c r="M631">
        <f t="shared" si="28"/>
        <v>3</v>
      </c>
      <c r="N631">
        <f t="shared" si="29"/>
        <v>2</v>
      </c>
      <c r="O631">
        <f t="shared" si="30"/>
        <v>1</v>
      </c>
    </row>
    <row r="632" spans="1:15" x14ac:dyDescent="0.4">
      <c r="A632" t="s">
        <v>642</v>
      </c>
      <c r="B632" t="s">
        <v>1403</v>
      </c>
      <c r="C632" s="1">
        <v>41897</v>
      </c>
      <c r="D632">
        <v>2</v>
      </c>
      <c r="E632">
        <v>1</v>
      </c>
      <c r="F632">
        <v>2</v>
      </c>
      <c r="G632">
        <v>316</v>
      </c>
      <c r="H632">
        <v>234</v>
      </c>
      <c r="I632">
        <v>379</v>
      </c>
      <c r="J632">
        <v>93.20150046525842</v>
      </c>
      <c r="K632">
        <v>0.10900370612600828</v>
      </c>
      <c r="L632">
        <v>19.214526448848471</v>
      </c>
      <c r="M632">
        <f t="shared" si="28"/>
        <v>3</v>
      </c>
      <c r="N632">
        <f t="shared" si="29"/>
        <v>1</v>
      </c>
      <c r="O632">
        <f t="shared" si="30"/>
        <v>1</v>
      </c>
    </row>
    <row r="633" spans="1:15" x14ac:dyDescent="0.4">
      <c r="A633" t="s">
        <v>643</v>
      </c>
      <c r="B633" t="s">
        <v>1404</v>
      </c>
      <c r="C633" s="1">
        <v>42116</v>
      </c>
      <c r="D633">
        <v>2</v>
      </c>
      <c r="E633">
        <v>1</v>
      </c>
      <c r="F633">
        <v>2</v>
      </c>
      <c r="G633">
        <v>316</v>
      </c>
      <c r="H633">
        <v>234</v>
      </c>
      <c r="I633">
        <v>235</v>
      </c>
      <c r="J633">
        <v>69.568695527948321</v>
      </c>
      <c r="K633">
        <v>22.912579027686942</v>
      </c>
      <c r="L633">
        <v>16.94632052787659</v>
      </c>
      <c r="M633">
        <f t="shared" si="28"/>
        <v>3</v>
      </c>
      <c r="N633">
        <f t="shared" si="29"/>
        <v>1</v>
      </c>
      <c r="O633">
        <f t="shared" si="30"/>
        <v>1</v>
      </c>
    </row>
    <row r="634" spans="1:15" x14ac:dyDescent="0.4">
      <c r="A634" t="s">
        <v>644</v>
      </c>
      <c r="B634" t="s">
        <v>1405</v>
      </c>
      <c r="C634" s="1">
        <v>41681</v>
      </c>
      <c r="D634">
        <v>3</v>
      </c>
      <c r="E634">
        <v>1</v>
      </c>
      <c r="F634">
        <v>2</v>
      </c>
      <c r="G634">
        <v>380</v>
      </c>
      <c r="H634">
        <v>234</v>
      </c>
      <c r="I634">
        <v>464</v>
      </c>
      <c r="J634">
        <v>76.819888994040809</v>
      </c>
      <c r="K634">
        <v>9.0473076084586896</v>
      </c>
      <c r="L634">
        <v>22.033524805623067</v>
      </c>
      <c r="M634">
        <f t="shared" si="28"/>
        <v>3</v>
      </c>
      <c r="N634">
        <f t="shared" si="29"/>
        <v>1</v>
      </c>
      <c r="O634">
        <f t="shared" si="30"/>
        <v>1</v>
      </c>
    </row>
    <row r="635" spans="1:15" x14ac:dyDescent="0.4">
      <c r="A635" t="s">
        <v>645</v>
      </c>
      <c r="B635" t="s">
        <v>1406</v>
      </c>
      <c r="C635" s="1">
        <v>41681</v>
      </c>
      <c r="D635">
        <v>3</v>
      </c>
      <c r="E635">
        <v>1</v>
      </c>
      <c r="F635">
        <v>2</v>
      </c>
      <c r="G635">
        <v>380</v>
      </c>
      <c r="H635">
        <v>234</v>
      </c>
      <c r="I635">
        <v>464</v>
      </c>
      <c r="J635">
        <v>77.10636518495383</v>
      </c>
      <c r="K635">
        <v>9.9847394811423591</v>
      </c>
      <c r="L635">
        <v>23.046136892740289</v>
      </c>
      <c r="M635">
        <f t="shared" si="28"/>
        <v>3</v>
      </c>
      <c r="N635">
        <f t="shared" si="29"/>
        <v>1</v>
      </c>
      <c r="O635">
        <f t="shared" si="30"/>
        <v>1</v>
      </c>
    </row>
    <row r="636" spans="1:15" x14ac:dyDescent="0.4">
      <c r="A636" t="s">
        <v>646</v>
      </c>
      <c r="B636" t="s">
        <v>1407</v>
      </c>
      <c r="C636" s="1">
        <v>41788</v>
      </c>
      <c r="D636">
        <v>2</v>
      </c>
      <c r="E636">
        <v>1</v>
      </c>
      <c r="F636">
        <v>2</v>
      </c>
      <c r="G636">
        <v>316</v>
      </c>
      <c r="H636">
        <v>234</v>
      </c>
      <c r="I636">
        <v>455</v>
      </c>
      <c r="J636">
        <v>71.666080152412803</v>
      </c>
      <c r="K636">
        <v>1.8312622629169393</v>
      </c>
      <c r="L636">
        <v>22.887762644929268</v>
      </c>
      <c r="M636">
        <f t="shared" si="28"/>
        <v>3</v>
      </c>
      <c r="N636">
        <f t="shared" si="29"/>
        <v>1</v>
      </c>
      <c r="O636">
        <f t="shared" si="30"/>
        <v>1</v>
      </c>
    </row>
    <row r="637" spans="1:15" x14ac:dyDescent="0.4">
      <c r="A637" t="s">
        <v>647</v>
      </c>
      <c r="B637" t="s">
        <v>1408</v>
      </c>
      <c r="C637" s="1">
        <v>41788</v>
      </c>
      <c r="D637">
        <v>2</v>
      </c>
      <c r="E637">
        <v>1</v>
      </c>
      <c r="F637">
        <v>2</v>
      </c>
      <c r="G637">
        <v>316</v>
      </c>
      <c r="H637">
        <v>234</v>
      </c>
      <c r="I637">
        <v>455</v>
      </c>
      <c r="J637">
        <v>71.907826986752681</v>
      </c>
      <c r="K637">
        <v>2.1146718988445605</v>
      </c>
      <c r="L637">
        <v>24.467775643312013</v>
      </c>
      <c r="M637">
        <f t="shared" si="28"/>
        <v>3</v>
      </c>
      <c r="N637">
        <f t="shared" si="29"/>
        <v>1</v>
      </c>
      <c r="O637">
        <f t="shared" si="30"/>
        <v>1</v>
      </c>
    </row>
    <row r="638" spans="1:15" x14ac:dyDescent="0.4">
      <c r="A638" t="s">
        <v>648</v>
      </c>
      <c r="B638" t="s">
        <v>1409</v>
      </c>
      <c r="C638" s="1">
        <v>39594</v>
      </c>
      <c r="D638">
        <v>6</v>
      </c>
      <c r="E638">
        <v>3</v>
      </c>
      <c r="F638">
        <v>5</v>
      </c>
      <c r="G638">
        <v>899</v>
      </c>
      <c r="H638">
        <v>689</v>
      </c>
      <c r="I638">
        <v>875</v>
      </c>
      <c r="J638">
        <v>62.92315100018083</v>
      </c>
      <c r="K638">
        <v>18.10720422092394</v>
      </c>
      <c r="L638">
        <v>16.435070100984746</v>
      </c>
      <c r="M638">
        <f t="shared" si="28"/>
        <v>3</v>
      </c>
      <c r="N638">
        <f t="shared" si="29"/>
        <v>1</v>
      </c>
      <c r="O638">
        <f t="shared" si="30"/>
        <v>1</v>
      </c>
    </row>
    <row r="639" spans="1:15" x14ac:dyDescent="0.4">
      <c r="A639" t="s">
        <v>649</v>
      </c>
      <c r="B639" t="s">
        <v>1410</v>
      </c>
      <c r="C639" s="1">
        <v>39927</v>
      </c>
      <c r="D639">
        <v>5</v>
      </c>
      <c r="E639">
        <v>3</v>
      </c>
      <c r="F639">
        <v>5</v>
      </c>
      <c r="G639">
        <v>792</v>
      </c>
      <c r="H639">
        <v>689</v>
      </c>
      <c r="I639">
        <v>759</v>
      </c>
      <c r="J639">
        <v>62.831335156668104</v>
      </c>
      <c r="K639">
        <v>33.411623694401165</v>
      </c>
      <c r="L639">
        <v>15.681175591783809</v>
      </c>
      <c r="M639">
        <f t="shared" si="28"/>
        <v>3</v>
      </c>
      <c r="N639">
        <f t="shared" si="29"/>
        <v>2</v>
      </c>
      <c r="O639">
        <f t="shared" si="30"/>
        <v>1</v>
      </c>
    </row>
    <row r="640" spans="1:15" x14ac:dyDescent="0.4">
      <c r="A640" t="s">
        <v>650</v>
      </c>
      <c r="B640" t="s">
        <v>1411</v>
      </c>
      <c r="C640" s="1">
        <v>40375</v>
      </c>
      <c r="D640">
        <v>4</v>
      </c>
      <c r="E640">
        <v>3</v>
      </c>
      <c r="F640">
        <v>4</v>
      </c>
      <c r="G640">
        <v>643</v>
      </c>
      <c r="H640">
        <v>689</v>
      </c>
      <c r="I640">
        <v>608</v>
      </c>
      <c r="J640">
        <v>76.580429638826459</v>
      </c>
      <c r="K640">
        <v>21.05773682096472</v>
      </c>
      <c r="L640">
        <v>20.153230909038982</v>
      </c>
      <c r="M640">
        <f t="shared" si="28"/>
        <v>3</v>
      </c>
      <c r="N640">
        <f t="shared" si="29"/>
        <v>1</v>
      </c>
      <c r="O640">
        <f t="shared" si="30"/>
        <v>1</v>
      </c>
    </row>
    <row r="641" spans="1:15" x14ac:dyDescent="0.4">
      <c r="A641" t="s">
        <v>651</v>
      </c>
      <c r="B641" t="s">
        <v>1412</v>
      </c>
      <c r="C641" s="1">
        <v>41961</v>
      </c>
      <c r="D641">
        <v>2</v>
      </c>
      <c r="E641">
        <v>1</v>
      </c>
      <c r="F641">
        <v>2</v>
      </c>
      <c r="G641">
        <v>316</v>
      </c>
      <c r="H641">
        <v>234</v>
      </c>
      <c r="I641">
        <v>338</v>
      </c>
      <c r="J641">
        <v>82.052404588931651</v>
      </c>
      <c r="K641">
        <v>44.953128406365813</v>
      </c>
      <c r="L641">
        <v>7.2431186852298399</v>
      </c>
      <c r="M641">
        <f t="shared" si="28"/>
        <v>3</v>
      </c>
      <c r="N641">
        <f t="shared" si="29"/>
        <v>2</v>
      </c>
      <c r="O641">
        <f t="shared" si="30"/>
        <v>1</v>
      </c>
    </row>
    <row r="642" spans="1:15" x14ac:dyDescent="0.4">
      <c r="A642" t="s">
        <v>652</v>
      </c>
      <c r="B642" t="s">
        <v>1413</v>
      </c>
      <c r="C642" s="1">
        <v>40541</v>
      </c>
      <c r="D642">
        <v>4</v>
      </c>
      <c r="E642">
        <v>3</v>
      </c>
      <c r="F642">
        <v>3</v>
      </c>
      <c r="G642">
        <v>643</v>
      </c>
      <c r="H642">
        <v>650</v>
      </c>
      <c r="I642">
        <v>536</v>
      </c>
      <c r="J642">
        <v>67.66767627018244</v>
      </c>
      <c r="K642">
        <v>11.497589873238722</v>
      </c>
      <c r="L642">
        <v>18.451786352712983</v>
      </c>
      <c r="M642">
        <f t="shared" si="28"/>
        <v>3</v>
      </c>
      <c r="N642">
        <f t="shared" si="29"/>
        <v>1</v>
      </c>
      <c r="O642">
        <f t="shared" si="30"/>
        <v>1</v>
      </c>
    </row>
    <row r="643" spans="1:15" x14ac:dyDescent="0.4">
      <c r="A643" t="s">
        <v>653</v>
      </c>
      <c r="B643" t="s">
        <v>1414</v>
      </c>
      <c r="C643" s="1">
        <v>40753</v>
      </c>
      <c r="D643">
        <v>4</v>
      </c>
      <c r="E643">
        <v>2</v>
      </c>
      <c r="F643">
        <v>3</v>
      </c>
      <c r="G643">
        <v>567</v>
      </c>
      <c r="H643">
        <v>585</v>
      </c>
      <c r="I643">
        <v>536</v>
      </c>
      <c r="J643">
        <v>74.270402344833741</v>
      </c>
      <c r="K643">
        <v>32.118562917215137</v>
      </c>
      <c r="L643">
        <v>46.520168825187092</v>
      </c>
      <c r="M643">
        <f t="shared" ref="M643:M706" si="31">IF(AND(J643&gt;0,J643&lt;30),1,IF(AND(J643&gt;=30,J643&lt;50),2,IF(J643&gt;=50,3,0)))</f>
        <v>3</v>
      </c>
      <c r="N643">
        <f t="shared" ref="N643:N706" si="32">IF(AND(K643&gt;0,K643&lt;30),1,IF(AND(K643&gt;=30,K643&lt;50),2,IF(K643&gt;=50,3,0)))</f>
        <v>2</v>
      </c>
      <c r="O643">
        <f t="shared" ref="O643:O706" si="33">IF(AND(L643&gt;0,L643&lt;30),1,IF(AND(L643&gt;=30,L643&lt;50),2,IF(L643&gt;=50,3,0)))</f>
        <v>2</v>
      </c>
    </row>
    <row r="644" spans="1:15" x14ac:dyDescent="0.4">
      <c r="A644" t="s">
        <v>654</v>
      </c>
      <c r="B644" t="s">
        <v>1415</v>
      </c>
      <c r="C644" s="1">
        <v>41173</v>
      </c>
      <c r="D644">
        <v>3</v>
      </c>
      <c r="E644">
        <v>2</v>
      </c>
      <c r="F644">
        <v>3</v>
      </c>
      <c r="G644">
        <v>462</v>
      </c>
      <c r="H644">
        <v>409</v>
      </c>
      <c r="I644">
        <v>536</v>
      </c>
      <c r="J644">
        <v>72.93543494801763</v>
      </c>
      <c r="K644">
        <v>11.351158658478163</v>
      </c>
      <c r="L644">
        <v>19.748122325831329</v>
      </c>
      <c r="M644">
        <f t="shared" si="31"/>
        <v>3</v>
      </c>
      <c r="N644">
        <f t="shared" si="32"/>
        <v>1</v>
      </c>
      <c r="O644">
        <f t="shared" si="33"/>
        <v>1</v>
      </c>
    </row>
    <row r="645" spans="1:15" x14ac:dyDescent="0.4">
      <c r="A645" t="s">
        <v>655</v>
      </c>
      <c r="B645" t="s">
        <v>1416</v>
      </c>
      <c r="C645" s="1">
        <v>38882</v>
      </c>
      <c r="D645">
        <v>6</v>
      </c>
      <c r="E645">
        <v>3</v>
      </c>
      <c r="F645">
        <v>6</v>
      </c>
      <c r="G645">
        <v>988</v>
      </c>
      <c r="H645">
        <v>689</v>
      </c>
      <c r="I645">
        <v>1261</v>
      </c>
      <c r="J645">
        <v>71.321908896191033</v>
      </c>
      <c r="K645">
        <v>28.091815722396394</v>
      </c>
      <c r="L645">
        <v>23.976728686745684</v>
      </c>
      <c r="M645">
        <f t="shared" si="31"/>
        <v>3</v>
      </c>
      <c r="N645">
        <f t="shared" si="32"/>
        <v>1</v>
      </c>
      <c r="O645">
        <f t="shared" si="33"/>
        <v>1</v>
      </c>
    </row>
    <row r="646" spans="1:15" x14ac:dyDescent="0.4">
      <c r="A646" t="s">
        <v>656</v>
      </c>
      <c r="B646" t="s">
        <v>1417</v>
      </c>
      <c r="C646" s="1">
        <v>39013</v>
      </c>
      <c r="D646">
        <v>6</v>
      </c>
      <c r="E646">
        <v>3</v>
      </c>
      <c r="F646">
        <v>6</v>
      </c>
      <c r="G646">
        <v>988</v>
      </c>
      <c r="H646">
        <v>689</v>
      </c>
      <c r="I646">
        <v>1173</v>
      </c>
      <c r="J646">
        <v>66.072405931133915</v>
      </c>
      <c r="K646">
        <v>41.912054768363177</v>
      </c>
      <c r="L646">
        <v>20.365143234041827</v>
      </c>
      <c r="M646">
        <f t="shared" si="31"/>
        <v>3</v>
      </c>
      <c r="N646">
        <f t="shared" si="32"/>
        <v>2</v>
      </c>
      <c r="O646">
        <f t="shared" si="33"/>
        <v>1</v>
      </c>
    </row>
    <row r="647" spans="1:15" x14ac:dyDescent="0.4">
      <c r="A647" t="s">
        <v>657</v>
      </c>
      <c r="B647" t="s">
        <v>1418</v>
      </c>
      <c r="C647" s="1">
        <v>39302</v>
      </c>
      <c r="D647">
        <v>6</v>
      </c>
      <c r="E647">
        <v>3</v>
      </c>
      <c r="F647">
        <v>6</v>
      </c>
      <c r="G647">
        <v>988</v>
      </c>
      <c r="H647">
        <v>689</v>
      </c>
      <c r="I647">
        <v>979</v>
      </c>
      <c r="J647">
        <v>69.753345291979073</v>
      </c>
      <c r="K647">
        <v>41.277282144195766</v>
      </c>
      <c r="L647">
        <v>35.057590332200327</v>
      </c>
      <c r="M647">
        <f t="shared" si="31"/>
        <v>3</v>
      </c>
      <c r="N647">
        <f t="shared" si="32"/>
        <v>2</v>
      </c>
      <c r="O647">
        <f t="shared" si="33"/>
        <v>2</v>
      </c>
    </row>
    <row r="648" spans="1:15" x14ac:dyDescent="0.4">
      <c r="A648" t="s">
        <v>658</v>
      </c>
      <c r="B648" t="s">
        <v>1419</v>
      </c>
      <c r="C648" s="1">
        <v>39913</v>
      </c>
      <c r="D648">
        <v>5</v>
      </c>
      <c r="E648">
        <v>3</v>
      </c>
      <c r="F648">
        <v>5</v>
      </c>
      <c r="G648">
        <v>792</v>
      </c>
      <c r="H648">
        <v>689</v>
      </c>
      <c r="I648">
        <v>769</v>
      </c>
      <c r="J648">
        <v>68.105378793421906</v>
      </c>
      <c r="K648">
        <v>46.942541773975051</v>
      </c>
      <c r="L648">
        <v>29.736307153574248</v>
      </c>
      <c r="M648">
        <f t="shared" si="31"/>
        <v>3</v>
      </c>
      <c r="N648">
        <f t="shared" si="32"/>
        <v>2</v>
      </c>
      <c r="O648">
        <f t="shared" si="33"/>
        <v>1</v>
      </c>
    </row>
    <row r="649" spans="1:15" x14ac:dyDescent="0.4">
      <c r="A649" t="s">
        <v>659</v>
      </c>
      <c r="B649" t="s">
        <v>1420</v>
      </c>
      <c r="C649" s="1">
        <v>40359</v>
      </c>
      <c r="D649">
        <v>5</v>
      </c>
      <c r="E649">
        <v>3</v>
      </c>
      <c r="F649">
        <v>4</v>
      </c>
      <c r="G649">
        <v>644</v>
      </c>
      <c r="H649">
        <v>689</v>
      </c>
      <c r="I649">
        <v>618</v>
      </c>
      <c r="J649">
        <v>64.992967826390583</v>
      </c>
      <c r="K649">
        <v>59.830325060774122</v>
      </c>
      <c r="L649">
        <v>20.993704575955132</v>
      </c>
      <c r="M649">
        <f t="shared" si="31"/>
        <v>3</v>
      </c>
      <c r="N649">
        <f t="shared" si="32"/>
        <v>3</v>
      </c>
      <c r="O649">
        <f t="shared" si="33"/>
        <v>1</v>
      </c>
    </row>
    <row r="650" spans="1:15" x14ac:dyDescent="0.4">
      <c r="A650" t="s">
        <v>660</v>
      </c>
      <c r="B650" t="s">
        <v>1421</v>
      </c>
      <c r="C650" s="1">
        <v>40534</v>
      </c>
      <c r="D650">
        <v>4</v>
      </c>
      <c r="E650">
        <v>3</v>
      </c>
      <c r="F650">
        <v>3</v>
      </c>
      <c r="G650">
        <v>643</v>
      </c>
      <c r="H650">
        <v>655</v>
      </c>
      <c r="I650">
        <v>536</v>
      </c>
      <c r="J650">
        <v>71.276583069240161</v>
      </c>
      <c r="K650">
        <v>45.932212633492298</v>
      </c>
      <c r="L650">
        <v>12.411983480058424</v>
      </c>
      <c r="M650">
        <f t="shared" si="31"/>
        <v>3</v>
      </c>
      <c r="N650">
        <f t="shared" si="32"/>
        <v>2</v>
      </c>
      <c r="O650">
        <f t="shared" si="33"/>
        <v>1</v>
      </c>
    </row>
    <row r="651" spans="1:15" x14ac:dyDescent="0.4">
      <c r="A651" t="s">
        <v>661</v>
      </c>
      <c r="B651" t="s">
        <v>1422</v>
      </c>
      <c r="C651" s="1">
        <v>40716</v>
      </c>
      <c r="D651">
        <v>4</v>
      </c>
      <c r="E651">
        <v>2</v>
      </c>
      <c r="F651">
        <v>3</v>
      </c>
      <c r="G651">
        <v>593</v>
      </c>
      <c r="H651">
        <v>585</v>
      </c>
      <c r="I651">
        <v>536</v>
      </c>
      <c r="J651">
        <v>69.330001944187345</v>
      </c>
      <c r="K651">
        <v>10.281422732929883</v>
      </c>
      <c r="L651">
        <v>12.596099305424122</v>
      </c>
      <c r="M651">
        <f t="shared" si="31"/>
        <v>3</v>
      </c>
      <c r="N651">
        <f t="shared" si="32"/>
        <v>1</v>
      </c>
      <c r="O651">
        <f t="shared" si="33"/>
        <v>1</v>
      </c>
    </row>
    <row r="652" spans="1:15" x14ac:dyDescent="0.4">
      <c r="A652" t="s">
        <v>662</v>
      </c>
      <c r="B652" t="s">
        <v>1423</v>
      </c>
      <c r="C652" s="1">
        <v>41124</v>
      </c>
      <c r="D652">
        <v>3</v>
      </c>
      <c r="E652">
        <v>2</v>
      </c>
      <c r="F652">
        <v>3</v>
      </c>
      <c r="G652">
        <v>462</v>
      </c>
      <c r="H652">
        <v>444</v>
      </c>
      <c r="I652">
        <v>536</v>
      </c>
      <c r="J652">
        <v>43.215300641721235</v>
      </c>
      <c r="K652">
        <v>51.143471621065451</v>
      </c>
      <c r="L652">
        <v>11.407772452946816</v>
      </c>
      <c r="M652">
        <f t="shared" si="31"/>
        <v>2</v>
      </c>
      <c r="N652">
        <f t="shared" si="32"/>
        <v>3</v>
      </c>
      <c r="O652">
        <f t="shared" si="33"/>
        <v>1</v>
      </c>
    </row>
    <row r="653" spans="1:15" x14ac:dyDescent="0.4">
      <c r="A653" t="s">
        <v>663</v>
      </c>
      <c r="B653" t="s">
        <v>1424</v>
      </c>
      <c r="C653" s="1">
        <v>42186</v>
      </c>
      <c r="D653">
        <v>2</v>
      </c>
      <c r="E653">
        <v>1</v>
      </c>
      <c r="F653">
        <v>1</v>
      </c>
      <c r="G653">
        <v>302</v>
      </c>
      <c r="H653">
        <v>234</v>
      </c>
      <c r="I653">
        <v>201</v>
      </c>
      <c r="J653">
        <v>59.332861835877253</v>
      </c>
      <c r="K653">
        <v>5.5591890124264225</v>
      </c>
      <c r="L653">
        <v>3.5098155859607378</v>
      </c>
      <c r="M653">
        <f t="shared" si="31"/>
        <v>3</v>
      </c>
      <c r="N653">
        <f t="shared" si="32"/>
        <v>1</v>
      </c>
      <c r="O653">
        <f t="shared" si="33"/>
        <v>1</v>
      </c>
    </row>
    <row r="654" spans="1:15" x14ac:dyDescent="0.4">
      <c r="A654" t="s">
        <v>664</v>
      </c>
      <c r="B654" t="s">
        <v>1425</v>
      </c>
      <c r="C654" s="1">
        <v>41430</v>
      </c>
      <c r="D654">
        <v>3</v>
      </c>
      <c r="E654">
        <v>2</v>
      </c>
      <c r="F654">
        <v>3</v>
      </c>
      <c r="G654">
        <v>462</v>
      </c>
      <c r="H654">
        <v>243</v>
      </c>
      <c r="I654">
        <v>536</v>
      </c>
      <c r="J654">
        <v>81.265712699222007</v>
      </c>
      <c r="K654">
        <v>86.681542293120458</v>
      </c>
      <c r="L654">
        <v>24.726537041931568</v>
      </c>
      <c r="M654">
        <f t="shared" si="31"/>
        <v>3</v>
      </c>
      <c r="N654">
        <f t="shared" si="32"/>
        <v>3</v>
      </c>
      <c r="O654">
        <f t="shared" si="33"/>
        <v>1</v>
      </c>
    </row>
    <row r="655" spans="1:15" x14ac:dyDescent="0.4">
      <c r="A655" t="s">
        <v>665</v>
      </c>
      <c r="B655" t="s">
        <v>1426</v>
      </c>
      <c r="C655" s="1">
        <v>41768</v>
      </c>
      <c r="D655">
        <v>3</v>
      </c>
      <c r="E655">
        <v>1</v>
      </c>
      <c r="F655">
        <v>2</v>
      </c>
      <c r="G655">
        <v>321</v>
      </c>
      <c r="H655">
        <v>234</v>
      </c>
      <c r="I655">
        <v>464</v>
      </c>
      <c r="J655">
        <v>66.161312247275461</v>
      </c>
      <c r="K655">
        <v>2.8776978417266186</v>
      </c>
      <c r="L655">
        <v>24.615558242709429</v>
      </c>
      <c r="M655">
        <f t="shared" si="31"/>
        <v>3</v>
      </c>
      <c r="N655">
        <f t="shared" si="32"/>
        <v>1</v>
      </c>
      <c r="O655">
        <f t="shared" si="33"/>
        <v>1</v>
      </c>
    </row>
    <row r="656" spans="1:15" x14ac:dyDescent="0.4">
      <c r="A656" t="s">
        <v>666</v>
      </c>
      <c r="B656" t="s">
        <v>1427</v>
      </c>
      <c r="C656" s="1">
        <v>42165</v>
      </c>
      <c r="D656">
        <v>2</v>
      </c>
      <c r="E656">
        <v>1</v>
      </c>
      <c r="F656">
        <v>2</v>
      </c>
      <c r="G656">
        <v>316</v>
      </c>
      <c r="H656">
        <v>234</v>
      </c>
      <c r="I656">
        <v>201</v>
      </c>
      <c r="J656">
        <v>71.152805257226944</v>
      </c>
      <c r="K656">
        <v>54.937867887508183</v>
      </c>
      <c r="L656">
        <v>9.3396787626412845</v>
      </c>
      <c r="M656">
        <f t="shared" si="31"/>
        <v>3</v>
      </c>
      <c r="N656">
        <f t="shared" si="32"/>
        <v>3</v>
      </c>
      <c r="O656">
        <f t="shared" si="33"/>
        <v>1</v>
      </c>
    </row>
    <row r="657" spans="1:15" x14ac:dyDescent="0.4">
      <c r="A657" t="s">
        <v>667</v>
      </c>
      <c r="B657" t="s">
        <v>1428</v>
      </c>
      <c r="C657" s="1">
        <v>41376</v>
      </c>
      <c r="D657">
        <v>3</v>
      </c>
      <c r="E657">
        <v>2</v>
      </c>
      <c r="F657">
        <v>3</v>
      </c>
      <c r="G657">
        <v>462</v>
      </c>
      <c r="H657">
        <v>279</v>
      </c>
      <c r="I657">
        <v>536</v>
      </c>
      <c r="J657">
        <v>76.574112569917716</v>
      </c>
      <c r="K657">
        <v>34.150265009151397</v>
      </c>
      <c r="L657">
        <v>22.18976780136132</v>
      </c>
      <c r="M657">
        <f t="shared" si="31"/>
        <v>3</v>
      </c>
      <c r="N657">
        <f t="shared" si="32"/>
        <v>2</v>
      </c>
      <c r="O657">
        <f t="shared" si="33"/>
        <v>1</v>
      </c>
    </row>
    <row r="658" spans="1:15" x14ac:dyDescent="0.4">
      <c r="A658" t="s">
        <v>668</v>
      </c>
      <c r="B658" t="s">
        <v>1429</v>
      </c>
      <c r="C658" s="1">
        <v>41771</v>
      </c>
      <c r="D658">
        <v>3</v>
      </c>
      <c r="E658">
        <v>1</v>
      </c>
      <c r="F658">
        <v>2</v>
      </c>
      <c r="G658">
        <v>319</v>
      </c>
      <c r="H658">
        <v>234</v>
      </c>
      <c r="I658">
        <v>464</v>
      </c>
      <c r="J658">
        <v>76.805331251256561</v>
      </c>
      <c r="K658">
        <v>18.966644865925442</v>
      </c>
      <c r="L658">
        <v>25.917802694534416</v>
      </c>
      <c r="M658">
        <f t="shared" si="31"/>
        <v>3</v>
      </c>
      <c r="N658">
        <f t="shared" si="32"/>
        <v>1</v>
      </c>
      <c r="O658">
        <f t="shared" si="33"/>
        <v>1</v>
      </c>
    </row>
    <row r="659" spans="1:15" x14ac:dyDescent="0.4">
      <c r="A659" t="s">
        <v>669</v>
      </c>
      <c r="B659" t="s">
        <v>1430</v>
      </c>
      <c r="C659" s="1">
        <v>41985</v>
      </c>
      <c r="D659">
        <v>2</v>
      </c>
      <c r="E659">
        <v>1</v>
      </c>
      <c r="F659">
        <v>2</v>
      </c>
      <c r="G659">
        <v>316</v>
      </c>
      <c r="H659">
        <v>234</v>
      </c>
      <c r="I659">
        <v>321</v>
      </c>
      <c r="J659">
        <v>65.670565055922026</v>
      </c>
      <c r="K659">
        <v>97.340309570525392</v>
      </c>
      <c r="L659">
        <v>34.562329523521562</v>
      </c>
      <c r="M659">
        <f t="shared" si="31"/>
        <v>3</v>
      </c>
      <c r="N659">
        <f t="shared" si="32"/>
        <v>3</v>
      </c>
      <c r="O659">
        <f t="shared" si="33"/>
        <v>2</v>
      </c>
    </row>
    <row r="660" spans="1:15" x14ac:dyDescent="0.4">
      <c r="A660" t="s">
        <v>670</v>
      </c>
      <c r="B660" t="s">
        <v>1431</v>
      </c>
      <c r="C660" s="1">
        <v>41789</v>
      </c>
      <c r="D660">
        <v>2</v>
      </c>
      <c r="E660">
        <v>1</v>
      </c>
      <c r="F660">
        <v>2</v>
      </c>
      <c r="G660">
        <v>316</v>
      </c>
      <c r="H660">
        <v>234</v>
      </c>
      <c r="I660">
        <v>454</v>
      </c>
      <c r="J660">
        <v>74.022666385728172</v>
      </c>
      <c r="K660">
        <v>72.051449749291478</v>
      </c>
      <c r="L660">
        <v>30.756924067864407</v>
      </c>
      <c r="M660">
        <f t="shared" si="31"/>
        <v>3</v>
      </c>
      <c r="N660">
        <f t="shared" si="32"/>
        <v>3</v>
      </c>
      <c r="O660">
        <f t="shared" si="33"/>
        <v>2</v>
      </c>
    </row>
    <row r="661" spans="1:15" x14ac:dyDescent="0.4">
      <c r="A661" t="s">
        <v>671</v>
      </c>
      <c r="B661" t="s">
        <v>1432</v>
      </c>
      <c r="C661" s="1">
        <v>42191</v>
      </c>
      <c r="D661">
        <v>2</v>
      </c>
      <c r="E661">
        <v>1</v>
      </c>
      <c r="F661">
        <v>1</v>
      </c>
      <c r="G661">
        <v>299</v>
      </c>
      <c r="H661">
        <v>234</v>
      </c>
      <c r="I661">
        <v>201</v>
      </c>
      <c r="J661">
        <v>75.409933911105256</v>
      </c>
      <c r="K661">
        <v>96.141268803139312</v>
      </c>
      <c r="L661">
        <v>30.993456276026176</v>
      </c>
      <c r="M661">
        <f t="shared" si="31"/>
        <v>3</v>
      </c>
      <c r="N661">
        <f t="shared" si="32"/>
        <v>3</v>
      </c>
      <c r="O661">
        <f t="shared" si="33"/>
        <v>2</v>
      </c>
    </row>
    <row r="662" spans="1:15" x14ac:dyDescent="0.4">
      <c r="A662" t="s">
        <v>672</v>
      </c>
      <c r="B662" t="s">
        <v>1433</v>
      </c>
      <c r="C662" s="1">
        <v>42191</v>
      </c>
      <c r="D662">
        <v>2</v>
      </c>
      <c r="E662">
        <v>1</v>
      </c>
      <c r="F662">
        <v>1</v>
      </c>
      <c r="G662">
        <v>299</v>
      </c>
      <c r="H662">
        <v>234</v>
      </c>
      <c r="I662">
        <v>201</v>
      </c>
      <c r="J662">
        <v>72.600497679667598</v>
      </c>
      <c r="K662">
        <v>95.57444953128406</v>
      </c>
      <c r="L662">
        <v>29.625223081499104</v>
      </c>
      <c r="M662">
        <f t="shared" si="31"/>
        <v>3</v>
      </c>
      <c r="N662">
        <f t="shared" si="32"/>
        <v>3</v>
      </c>
      <c r="O662">
        <f t="shared" si="33"/>
        <v>1</v>
      </c>
    </row>
    <row r="663" spans="1:15" x14ac:dyDescent="0.4">
      <c r="A663" t="s">
        <v>673</v>
      </c>
      <c r="B663" t="s">
        <v>1434</v>
      </c>
      <c r="C663" s="1">
        <v>42186</v>
      </c>
      <c r="D663">
        <v>2</v>
      </c>
      <c r="E663">
        <v>1</v>
      </c>
      <c r="F663">
        <v>1</v>
      </c>
      <c r="G663">
        <v>302</v>
      </c>
      <c r="H663">
        <v>234</v>
      </c>
      <c r="I663">
        <v>201</v>
      </c>
      <c r="J663">
        <v>57.798270407895359</v>
      </c>
      <c r="K663">
        <v>18.4216263352954</v>
      </c>
      <c r="L663">
        <v>26.234384295062462</v>
      </c>
      <c r="M663">
        <f t="shared" si="31"/>
        <v>3</v>
      </c>
      <c r="N663">
        <f t="shared" si="32"/>
        <v>1</v>
      </c>
      <c r="O663">
        <f t="shared" si="33"/>
        <v>1</v>
      </c>
    </row>
    <row r="664" spans="1:15" x14ac:dyDescent="0.4">
      <c r="A664" t="s">
        <v>674</v>
      </c>
      <c r="B664" t="s">
        <v>1435</v>
      </c>
      <c r="C664" s="1">
        <v>42199</v>
      </c>
      <c r="D664">
        <v>2</v>
      </c>
      <c r="E664">
        <v>1</v>
      </c>
      <c r="F664">
        <v>1</v>
      </c>
      <c r="G664">
        <v>293</v>
      </c>
      <c r="H664">
        <v>234</v>
      </c>
      <c r="I664">
        <v>201</v>
      </c>
      <c r="J664">
        <v>70.372234548601654</v>
      </c>
      <c r="K664">
        <v>94.091999127970354</v>
      </c>
      <c r="L664">
        <v>1.1302795954788816</v>
      </c>
      <c r="M664">
        <f t="shared" si="31"/>
        <v>3</v>
      </c>
      <c r="N664">
        <f t="shared" si="32"/>
        <v>3</v>
      </c>
      <c r="O664">
        <f t="shared" si="33"/>
        <v>1</v>
      </c>
    </row>
    <row r="665" spans="1:15" x14ac:dyDescent="0.4">
      <c r="A665" t="s">
        <v>675</v>
      </c>
      <c r="B665" t="s">
        <v>1436</v>
      </c>
      <c r="C665" s="1">
        <v>42039</v>
      </c>
      <c r="D665">
        <v>2</v>
      </c>
      <c r="E665">
        <v>1</v>
      </c>
      <c r="F665">
        <v>2</v>
      </c>
      <c r="G665">
        <v>316</v>
      </c>
      <c r="H665">
        <v>234</v>
      </c>
      <c r="I665">
        <v>284</v>
      </c>
      <c r="J665">
        <v>77.939113477270183</v>
      </c>
      <c r="K665">
        <v>99.280575539568346</v>
      </c>
      <c r="L665">
        <v>8.8133346434491795</v>
      </c>
      <c r="M665">
        <f t="shared" si="31"/>
        <v>3</v>
      </c>
      <c r="N665">
        <f t="shared" si="32"/>
        <v>3</v>
      </c>
      <c r="O665">
        <f t="shared" si="33"/>
        <v>1</v>
      </c>
    </row>
    <row r="666" spans="1:15" x14ac:dyDescent="0.4">
      <c r="A666" t="s">
        <v>676</v>
      </c>
      <c r="B666" t="s">
        <v>1437</v>
      </c>
      <c r="C666" s="1">
        <v>40836</v>
      </c>
      <c r="D666">
        <v>4</v>
      </c>
      <c r="E666">
        <v>2</v>
      </c>
      <c r="F666">
        <v>3</v>
      </c>
      <c r="G666">
        <v>514</v>
      </c>
      <c r="H666">
        <v>585</v>
      </c>
      <c r="I666">
        <v>536</v>
      </c>
      <c r="J666">
        <v>67.441337092683909</v>
      </c>
      <c r="K666">
        <v>2.4470090210915276</v>
      </c>
      <c r="L666">
        <v>28.075357917529143</v>
      </c>
      <c r="M666">
        <f t="shared" si="31"/>
        <v>3</v>
      </c>
      <c r="N666">
        <f t="shared" si="32"/>
        <v>1</v>
      </c>
      <c r="O666">
        <f t="shared" si="33"/>
        <v>1</v>
      </c>
    </row>
    <row r="667" spans="1:15" x14ac:dyDescent="0.4">
      <c r="A667" t="s">
        <v>677</v>
      </c>
      <c r="B667" t="s">
        <v>1438</v>
      </c>
      <c r="C667" s="1">
        <v>40500</v>
      </c>
      <c r="D667">
        <v>4</v>
      </c>
      <c r="E667">
        <v>3</v>
      </c>
      <c r="F667">
        <v>3</v>
      </c>
      <c r="G667">
        <v>643</v>
      </c>
      <c r="H667">
        <v>680</v>
      </c>
      <c r="I667">
        <v>536</v>
      </c>
      <c r="J667">
        <v>69.817915814517121</v>
      </c>
      <c r="K667">
        <v>78.905066647864373</v>
      </c>
      <c r="L667">
        <v>3.0914042130857933</v>
      </c>
      <c r="M667">
        <f t="shared" si="31"/>
        <v>3</v>
      </c>
      <c r="N667">
        <f t="shared" si="32"/>
        <v>3</v>
      </c>
      <c r="O667">
        <f t="shared" si="33"/>
        <v>1</v>
      </c>
    </row>
    <row r="668" spans="1:15" x14ac:dyDescent="0.4">
      <c r="A668" t="s">
        <v>678</v>
      </c>
      <c r="B668" t="s">
        <v>1439</v>
      </c>
      <c r="C668" s="1">
        <v>40024</v>
      </c>
      <c r="D668">
        <v>5</v>
      </c>
      <c r="E668">
        <v>3</v>
      </c>
      <c r="F668">
        <v>5</v>
      </c>
      <c r="G668">
        <v>792</v>
      </c>
      <c r="H668">
        <v>689</v>
      </c>
      <c r="I668">
        <v>693</v>
      </c>
      <c r="J668">
        <v>74.560135407482747</v>
      </c>
      <c r="K668">
        <v>40.332979307963157</v>
      </c>
      <c r="L668">
        <v>31.193918463426723</v>
      </c>
      <c r="M668">
        <f t="shared" si="31"/>
        <v>3</v>
      </c>
      <c r="N668">
        <f t="shared" si="32"/>
        <v>2</v>
      </c>
      <c r="O668">
        <f t="shared" si="33"/>
        <v>2</v>
      </c>
    </row>
    <row r="669" spans="1:15" x14ac:dyDescent="0.4">
      <c r="A669" t="s">
        <v>679</v>
      </c>
      <c r="B669" t="s">
        <v>1440</v>
      </c>
      <c r="C669" s="1">
        <v>39030</v>
      </c>
      <c r="D669">
        <v>6</v>
      </c>
      <c r="E669">
        <v>3</v>
      </c>
      <c r="F669">
        <v>6</v>
      </c>
      <c r="G669">
        <v>988</v>
      </c>
      <c r="H669">
        <v>689</v>
      </c>
      <c r="I669">
        <v>1161</v>
      </c>
      <c r="J669">
        <v>81.218703445029902</v>
      </c>
      <c r="K669">
        <v>49.885868017804995</v>
      </c>
      <c r="L669">
        <v>25.001119636990914</v>
      </c>
      <c r="M669">
        <f t="shared" si="31"/>
        <v>3</v>
      </c>
      <c r="N669">
        <f t="shared" si="32"/>
        <v>2</v>
      </c>
      <c r="O669">
        <f t="shared" si="33"/>
        <v>1</v>
      </c>
    </row>
    <row r="670" spans="1:15" x14ac:dyDescent="0.4">
      <c r="A670" t="s">
        <v>680</v>
      </c>
      <c r="B670" t="s">
        <v>1441</v>
      </c>
      <c r="C670" s="1">
        <v>38837</v>
      </c>
      <c r="D670">
        <v>6</v>
      </c>
      <c r="E670">
        <v>3</v>
      </c>
      <c r="F670">
        <v>6</v>
      </c>
      <c r="G670">
        <v>988</v>
      </c>
      <c r="H670">
        <v>689</v>
      </c>
      <c r="I670">
        <v>1290</v>
      </c>
      <c r="J670">
        <v>75.092390199597858</v>
      </c>
      <c r="K670">
        <v>86.690998848621788</v>
      </c>
      <c r="L670">
        <v>28.232755310239323</v>
      </c>
      <c r="M670">
        <f t="shared" si="31"/>
        <v>3</v>
      </c>
      <c r="N670">
        <f t="shared" si="32"/>
        <v>3</v>
      </c>
      <c r="O670">
        <f t="shared" si="33"/>
        <v>1</v>
      </c>
    </row>
    <row r="671" spans="1:15" x14ac:dyDescent="0.4">
      <c r="A671" t="s">
        <v>681</v>
      </c>
      <c r="B671" t="s">
        <v>1442</v>
      </c>
      <c r="C671" s="1">
        <v>38687</v>
      </c>
      <c r="D671">
        <v>6</v>
      </c>
      <c r="E671">
        <v>3</v>
      </c>
      <c r="F671">
        <v>6</v>
      </c>
      <c r="G671">
        <v>988</v>
      </c>
      <c r="H671">
        <v>689</v>
      </c>
      <c r="I671">
        <v>1358</v>
      </c>
      <c r="J671">
        <v>65.122651922910748</v>
      </c>
      <c r="K671">
        <v>42.699208110680047</v>
      </c>
      <c r="L671">
        <v>42.66298083946851</v>
      </c>
      <c r="M671">
        <f t="shared" si="31"/>
        <v>3</v>
      </c>
      <c r="N671">
        <f t="shared" si="32"/>
        <v>2</v>
      </c>
      <c r="O671">
        <f t="shared" si="33"/>
        <v>2</v>
      </c>
    </row>
    <row r="672" spans="1:15" x14ac:dyDescent="0.4">
      <c r="A672" t="s">
        <v>682</v>
      </c>
      <c r="B672" t="s">
        <v>1443</v>
      </c>
      <c r="C672" s="1">
        <v>38968</v>
      </c>
      <c r="D672">
        <v>6</v>
      </c>
      <c r="E672">
        <v>3</v>
      </c>
      <c r="F672">
        <v>6</v>
      </c>
      <c r="G672">
        <v>988</v>
      </c>
      <c r="H672">
        <v>689</v>
      </c>
      <c r="I672">
        <v>1200</v>
      </c>
      <c r="J672">
        <v>73.18325990387909</v>
      </c>
      <c r="K672">
        <v>54.068366433276147</v>
      </c>
      <c r="L672">
        <v>24.397736450692282</v>
      </c>
      <c r="M672">
        <f t="shared" si="31"/>
        <v>3</v>
      </c>
      <c r="N672">
        <f t="shared" si="32"/>
        <v>3</v>
      </c>
      <c r="O672">
        <f t="shared" si="33"/>
        <v>1</v>
      </c>
    </row>
    <row r="673" spans="1:15" x14ac:dyDescent="0.4">
      <c r="A673" t="s">
        <v>683</v>
      </c>
      <c r="B673" t="s">
        <v>1444</v>
      </c>
      <c r="C673" s="1">
        <v>39142</v>
      </c>
      <c r="D673">
        <v>6</v>
      </c>
      <c r="E673">
        <v>3</v>
      </c>
      <c r="F673">
        <v>6</v>
      </c>
      <c r="G673">
        <v>988</v>
      </c>
      <c r="H673">
        <v>689</v>
      </c>
      <c r="I673">
        <v>1089</v>
      </c>
      <c r="J673">
        <v>76.875018827155102</v>
      </c>
      <c r="K673">
        <v>34.593933999847245</v>
      </c>
      <c r="L673">
        <v>30.540355011498153</v>
      </c>
      <c r="M673">
        <f t="shared" si="31"/>
        <v>3</v>
      </c>
      <c r="N673">
        <f t="shared" si="32"/>
        <v>2</v>
      </c>
      <c r="O673">
        <f t="shared" si="33"/>
        <v>2</v>
      </c>
    </row>
    <row r="674" spans="1:15" x14ac:dyDescent="0.4">
      <c r="A674" t="s">
        <v>684</v>
      </c>
      <c r="B674" t="s">
        <v>1445</v>
      </c>
      <c r="C674" s="1">
        <v>39777</v>
      </c>
      <c r="D674">
        <v>5</v>
      </c>
      <c r="E674">
        <v>3</v>
      </c>
      <c r="F674">
        <v>5</v>
      </c>
      <c r="G674">
        <v>792</v>
      </c>
      <c r="H674">
        <v>689</v>
      </c>
      <c r="I674">
        <v>858</v>
      </c>
      <c r="J674">
        <v>61.103537336157707</v>
      </c>
      <c r="K674">
        <v>27.074753949540121</v>
      </c>
      <c r="L674">
        <v>27.149648614291738</v>
      </c>
      <c r="M674">
        <f t="shared" si="31"/>
        <v>3</v>
      </c>
      <c r="N674">
        <f t="shared" si="32"/>
        <v>1</v>
      </c>
      <c r="O674">
        <f t="shared" si="33"/>
        <v>1</v>
      </c>
    </row>
    <row r="675" spans="1:15" x14ac:dyDescent="0.4">
      <c r="A675" t="s">
        <v>685</v>
      </c>
      <c r="B675" t="s">
        <v>1446</v>
      </c>
      <c r="C675" s="1">
        <v>40498</v>
      </c>
      <c r="D675">
        <v>4</v>
      </c>
      <c r="E675">
        <v>3</v>
      </c>
      <c r="F675">
        <v>3</v>
      </c>
      <c r="G675">
        <v>643</v>
      </c>
      <c r="H675">
        <v>681</v>
      </c>
      <c r="I675">
        <v>536</v>
      </c>
      <c r="J675">
        <v>65.767257464149992</v>
      </c>
      <c r="K675">
        <v>17.626268151431706</v>
      </c>
      <c r="L675">
        <v>27.159672005499981</v>
      </c>
      <c r="M675">
        <f t="shared" si="31"/>
        <v>3</v>
      </c>
      <c r="N675">
        <f t="shared" si="32"/>
        <v>1</v>
      </c>
      <c r="O675">
        <f t="shared" si="33"/>
        <v>1</v>
      </c>
    </row>
    <row r="676" spans="1:15" x14ac:dyDescent="0.4">
      <c r="A676" t="s">
        <v>686</v>
      </c>
      <c r="B676" t="s">
        <v>1447</v>
      </c>
      <c r="C676" s="1">
        <v>40869</v>
      </c>
      <c r="D676">
        <v>4</v>
      </c>
      <c r="E676">
        <v>2</v>
      </c>
      <c r="F676">
        <v>3</v>
      </c>
      <c r="G676">
        <v>490</v>
      </c>
      <c r="H676">
        <v>585</v>
      </c>
      <c r="I676">
        <v>536</v>
      </c>
      <c r="J676">
        <v>60.865782540259353</v>
      </c>
      <c r="K676">
        <v>40.931967889439889</v>
      </c>
      <c r="L676">
        <v>35.585657321302449</v>
      </c>
      <c r="M676">
        <f t="shared" si="31"/>
        <v>3</v>
      </c>
      <c r="N676">
        <f t="shared" si="32"/>
        <v>2</v>
      </c>
      <c r="O676">
        <f t="shared" si="33"/>
        <v>2</v>
      </c>
    </row>
    <row r="677" spans="1:15" x14ac:dyDescent="0.4">
      <c r="A677" t="s">
        <v>687</v>
      </c>
      <c r="B677" t="s">
        <v>1448</v>
      </c>
      <c r="C677" s="1">
        <v>41135</v>
      </c>
      <c r="D677">
        <v>3</v>
      </c>
      <c r="E677">
        <v>2</v>
      </c>
      <c r="F677">
        <v>3</v>
      </c>
      <c r="G677">
        <v>462</v>
      </c>
      <c r="H677">
        <v>436</v>
      </c>
      <c r="I677">
        <v>536</v>
      </c>
      <c r="J677">
        <v>69.694890395294905</v>
      </c>
      <c r="K677">
        <v>46.129415918523584</v>
      </c>
      <c r="L677">
        <v>23.245187864652177</v>
      </c>
      <c r="M677">
        <f t="shared" si="31"/>
        <v>3</v>
      </c>
      <c r="N677">
        <f t="shared" si="32"/>
        <v>2</v>
      </c>
      <c r="O677">
        <f t="shared" si="33"/>
        <v>1</v>
      </c>
    </row>
    <row r="678" spans="1:15" x14ac:dyDescent="0.4">
      <c r="A678" t="s">
        <v>688</v>
      </c>
      <c r="B678" t="s">
        <v>1449</v>
      </c>
      <c r="C678" s="1">
        <v>38987</v>
      </c>
      <c r="D678">
        <v>6</v>
      </c>
      <c r="E678">
        <v>3</v>
      </c>
      <c r="F678">
        <v>6</v>
      </c>
      <c r="G678">
        <v>988</v>
      </c>
      <c r="H678">
        <v>689</v>
      </c>
      <c r="I678">
        <v>1186</v>
      </c>
      <c r="J678">
        <v>71.722171670638957</v>
      </c>
      <c r="K678">
        <v>31.996042687423042</v>
      </c>
      <c r="L678">
        <v>22.722083594731643</v>
      </c>
      <c r="M678">
        <f t="shared" si="31"/>
        <v>3</v>
      </c>
      <c r="N678">
        <f t="shared" si="32"/>
        <v>2</v>
      </c>
      <c r="O678">
        <f t="shared" si="33"/>
        <v>1</v>
      </c>
    </row>
    <row r="679" spans="1:15" x14ac:dyDescent="0.4">
      <c r="A679" t="s">
        <v>689</v>
      </c>
      <c r="B679" t="s">
        <v>1450</v>
      </c>
      <c r="C679" s="1">
        <v>39988</v>
      </c>
      <c r="D679">
        <v>5</v>
      </c>
      <c r="E679">
        <v>3</v>
      </c>
      <c r="F679">
        <v>5</v>
      </c>
      <c r="G679">
        <v>792</v>
      </c>
      <c r="H679">
        <v>689</v>
      </c>
      <c r="I679">
        <v>718</v>
      </c>
      <c r="J679">
        <v>62.33809686176037</v>
      </c>
      <c r="K679">
        <v>41.846658639315869</v>
      </c>
      <c r="L679">
        <v>21.067986337081258</v>
      </c>
      <c r="M679">
        <f t="shared" si="31"/>
        <v>3</v>
      </c>
      <c r="N679">
        <f t="shared" si="32"/>
        <v>2</v>
      </c>
      <c r="O679">
        <f t="shared" si="33"/>
        <v>1</v>
      </c>
    </row>
    <row r="680" spans="1:15" x14ac:dyDescent="0.4">
      <c r="A680" t="s">
        <v>690</v>
      </c>
      <c r="B680" t="s">
        <v>1451</v>
      </c>
      <c r="C680" s="1">
        <v>40158</v>
      </c>
      <c r="D680">
        <v>5</v>
      </c>
      <c r="E680">
        <v>3</v>
      </c>
      <c r="F680">
        <v>4</v>
      </c>
      <c r="G680">
        <v>777</v>
      </c>
      <c r="H680">
        <v>689</v>
      </c>
      <c r="I680">
        <v>618</v>
      </c>
      <c r="J680">
        <v>83.761897411573173</v>
      </c>
      <c r="K680">
        <v>55.105716659399803</v>
      </c>
      <c r="L680">
        <v>17.891976231647611</v>
      </c>
      <c r="M680">
        <f t="shared" si="31"/>
        <v>3</v>
      </c>
      <c r="N680">
        <f t="shared" si="32"/>
        <v>3</v>
      </c>
      <c r="O680">
        <f t="shared" si="33"/>
        <v>1</v>
      </c>
    </row>
    <row r="681" spans="1:15" x14ac:dyDescent="0.4">
      <c r="A681" t="s">
        <v>691</v>
      </c>
      <c r="B681" t="s">
        <v>1452</v>
      </c>
      <c r="C681" s="1">
        <v>40337</v>
      </c>
      <c r="D681">
        <v>5</v>
      </c>
      <c r="E681">
        <v>3</v>
      </c>
      <c r="F681">
        <v>4</v>
      </c>
      <c r="G681">
        <v>657</v>
      </c>
      <c r="H681">
        <v>689</v>
      </c>
      <c r="I681">
        <v>618</v>
      </c>
      <c r="J681">
        <v>84.638513921065112</v>
      </c>
      <c r="K681">
        <v>36.699454084460477</v>
      </c>
      <c r="L681">
        <v>25.162508533993549</v>
      </c>
      <c r="M681">
        <f t="shared" si="31"/>
        <v>3</v>
      </c>
      <c r="N681">
        <f t="shared" si="32"/>
        <v>2</v>
      </c>
      <c r="O681">
        <f t="shared" si="33"/>
        <v>1</v>
      </c>
    </row>
    <row r="682" spans="1:15" x14ac:dyDescent="0.4">
      <c r="A682" t="s">
        <v>692</v>
      </c>
      <c r="B682" t="s">
        <v>1453</v>
      </c>
      <c r="C682" s="1">
        <v>40520</v>
      </c>
      <c r="D682">
        <v>4</v>
      </c>
      <c r="E682">
        <v>3</v>
      </c>
      <c r="F682">
        <v>3</v>
      </c>
      <c r="G682">
        <v>643</v>
      </c>
      <c r="H682">
        <v>665</v>
      </c>
      <c r="I682">
        <v>536</v>
      </c>
      <c r="J682">
        <v>72.37359137042084</v>
      </c>
      <c r="K682">
        <v>46.403829787724518</v>
      </c>
      <c r="L682">
        <v>27.54981844683266</v>
      </c>
      <c r="M682">
        <f t="shared" si="31"/>
        <v>3</v>
      </c>
      <c r="N682">
        <f t="shared" si="32"/>
        <v>2</v>
      </c>
      <c r="O682">
        <f t="shared" si="33"/>
        <v>1</v>
      </c>
    </row>
    <row r="683" spans="1:15" x14ac:dyDescent="0.4">
      <c r="A683" t="s">
        <v>693</v>
      </c>
      <c r="B683" t="s">
        <v>1454</v>
      </c>
      <c r="C683" s="1">
        <v>40751</v>
      </c>
      <c r="D683">
        <v>4</v>
      </c>
      <c r="E683">
        <v>2</v>
      </c>
      <c r="F683">
        <v>3</v>
      </c>
      <c r="G683">
        <v>568</v>
      </c>
      <c r="H683">
        <v>585</v>
      </c>
      <c r="I683">
        <v>536</v>
      </c>
      <c r="J683">
        <v>85.909221449408093</v>
      </c>
      <c r="K683">
        <v>25.076454371600533</v>
      </c>
      <c r="L683">
        <v>16.073940409556108</v>
      </c>
      <c r="M683">
        <f t="shared" si="31"/>
        <v>3</v>
      </c>
      <c r="N683">
        <f t="shared" si="32"/>
        <v>1</v>
      </c>
      <c r="O683">
        <f t="shared" si="33"/>
        <v>1</v>
      </c>
    </row>
    <row r="684" spans="1:15" x14ac:dyDescent="0.4">
      <c r="A684" t="s">
        <v>694</v>
      </c>
      <c r="B684" t="s">
        <v>1455</v>
      </c>
      <c r="C684" s="1">
        <v>39048</v>
      </c>
      <c r="D684">
        <v>6</v>
      </c>
      <c r="E684">
        <v>3</v>
      </c>
      <c r="F684">
        <v>6</v>
      </c>
      <c r="G684">
        <v>988</v>
      </c>
      <c r="H684">
        <v>689</v>
      </c>
      <c r="I684">
        <v>1148</v>
      </c>
      <c r="J684">
        <v>72.31043033359569</v>
      </c>
      <c r="K684">
        <v>29.323662692575059</v>
      </c>
      <c r="L684">
        <v>27.000063242779845</v>
      </c>
      <c r="M684">
        <f t="shared" si="31"/>
        <v>3</v>
      </c>
      <c r="N684">
        <f t="shared" si="32"/>
        <v>1</v>
      </c>
      <c r="O684">
        <f t="shared" si="33"/>
        <v>1</v>
      </c>
    </row>
    <row r="685" spans="1:15" x14ac:dyDescent="0.4">
      <c r="A685" t="s">
        <v>695</v>
      </c>
      <c r="B685" t="s">
        <v>1456</v>
      </c>
      <c r="C685" s="1">
        <v>39603</v>
      </c>
      <c r="D685">
        <v>6</v>
      </c>
      <c r="E685">
        <v>3</v>
      </c>
      <c r="F685">
        <v>5</v>
      </c>
      <c r="G685">
        <v>892</v>
      </c>
      <c r="H685">
        <v>689</v>
      </c>
      <c r="I685">
        <v>875</v>
      </c>
      <c r="J685">
        <v>59.170814971119761</v>
      </c>
      <c r="K685">
        <v>39.74701215114213</v>
      </c>
      <c r="L685">
        <v>23.204688008821581</v>
      </c>
      <c r="M685">
        <f t="shared" si="31"/>
        <v>3</v>
      </c>
      <c r="N685">
        <f t="shared" si="32"/>
        <v>2</v>
      </c>
      <c r="O685">
        <f t="shared" si="33"/>
        <v>1</v>
      </c>
    </row>
    <row r="686" spans="1:15" x14ac:dyDescent="0.4">
      <c r="A686" t="s">
        <v>696</v>
      </c>
      <c r="B686" t="s">
        <v>1457</v>
      </c>
      <c r="C686" s="1">
        <v>40051</v>
      </c>
      <c r="D686">
        <v>5</v>
      </c>
      <c r="E686">
        <v>3</v>
      </c>
      <c r="F686">
        <v>5</v>
      </c>
      <c r="G686">
        <v>792</v>
      </c>
      <c r="H686">
        <v>689</v>
      </c>
      <c r="I686">
        <v>673</v>
      </c>
      <c r="J686">
        <v>72.918356659391847</v>
      </c>
      <c r="K686">
        <v>23.971948483697968</v>
      </c>
      <c r="L686">
        <v>17.599070912803498</v>
      </c>
      <c r="M686">
        <f t="shared" si="31"/>
        <v>3</v>
      </c>
      <c r="N686">
        <f t="shared" si="32"/>
        <v>1</v>
      </c>
      <c r="O686">
        <f t="shared" si="33"/>
        <v>1</v>
      </c>
    </row>
    <row r="687" spans="1:15" x14ac:dyDescent="0.4">
      <c r="A687" t="s">
        <v>697</v>
      </c>
      <c r="B687" t="s">
        <v>1458</v>
      </c>
      <c r="C687" s="1">
        <v>40219</v>
      </c>
      <c r="D687">
        <v>5</v>
      </c>
      <c r="E687">
        <v>3</v>
      </c>
      <c r="F687">
        <v>4</v>
      </c>
      <c r="G687">
        <v>734</v>
      </c>
      <c r="H687">
        <v>689</v>
      </c>
      <c r="I687">
        <v>618</v>
      </c>
      <c r="J687">
        <v>72.837557317383556</v>
      </c>
      <c r="K687">
        <v>46.771385989053968</v>
      </c>
      <c r="L687">
        <v>26.736829884829437</v>
      </c>
      <c r="M687">
        <f t="shared" si="31"/>
        <v>3</v>
      </c>
      <c r="N687">
        <f t="shared" si="32"/>
        <v>2</v>
      </c>
      <c r="O687">
        <f t="shared" si="33"/>
        <v>1</v>
      </c>
    </row>
    <row r="688" spans="1:15" x14ac:dyDescent="0.4">
      <c r="A688" t="s">
        <v>698</v>
      </c>
      <c r="B688" t="s">
        <v>1459</v>
      </c>
      <c r="C688" s="1">
        <v>39274</v>
      </c>
      <c r="D688">
        <v>6</v>
      </c>
      <c r="E688">
        <v>3</v>
      </c>
      <c r="F688">
        <v>6</v>
      </c>
      <c r="G688">
        <v>988</v>
      </c>
      <c r="H688">
        <v>689</v>
      </c>
      <c r="I688">
        <v>999</v>
      </c>
      <c r="J688">
        <v>78.764150032286395</v>
      </c>
      <c r="K688">
        <v>77.946571339950495</v>
      </c>
      <c r="L688">
        <v>33.141456068777842</v>
      </c>
      <c r="M688">
        <f t="shared" si="31"/>
        <v>3</v>
      </c>
      <c r="N688">
        <f t="shared" si="32"/>
        <v>3</v>
      </c>
      <c r="O688">
        <f t="shared" si="33"/>
        <v>2</v>
      </c>
    </row>
    <row r="689" spans="1:15" x14ac:dyDescent="0.4">
      <c r="A689" t="s">
        <v>699</v>
      </c>
      <c r="B689" t="s">
        <v>1460</v>
      </c>
      <c r="C689" s="1">
        <v>41137</v>
      </c>
      <c r="D689">
        <v>3</v>
      </c>
      <c r="E689">
        <v>2</v>
      </c>
      <c r="F689">
        <v>3</v>
      </c>
      <c r="G689">
        <v>462</v>
      </c>
      <c r="H689">
        <v>435</v>
      </c>
      <c r="I689">
        <v>536</v>
      </c>
      <c r="J689">
        <v>81.553016368365178</v>
      </c>
      <c r="K689">
        <v>35.597277916412779</v>
      </c>
      <c r="L689">
        <v>36.215819946037193</v>
      </c>
      <c r="M689">
        <f t="shared" si="31"/>
        <v>3</v>
      </c>
      <c r="N689">
        <f t="shared" si="32"/>
        <v>2</v>
      </c>
      <c r="O689">
        <f t="shared" si="33"/>
        <v>2</v>
      </c>
    </row>
    <row r="690" spans="1:15" x14ac:dyDescent="0.4">
      <c r="A690" t="s">
        <v>700</v>
      </c>
      <c r="B690" t="s">
        <v>1461</v>
      </c>
      <c r="C690" s="1">
        <v>39191</v>
      </c>
      <c r="D690">
        <v>6</v>
      </c>
      <c r="E690">
        <v>3</v>
      </c>
      <c r="F690">
        <v>6</v>
      </c>
      <c r="G690">
        <v>988</v>
      </c>
      <c r="H690">
        <v>689</v>
      </c>
      <c r="I690">
        <v>1054</v>
      </c>
      <c r="J690">
        <v>73.740209957048634</v>
      </c>
      <c r="K690">
        <v>52.197906861942805</v>
      </c>
      <c r="L690">
        <v>33.848953825030925</v>
      </c>
      <c r="M690">
        <f t="shared" si="31"/>
        <v>3</v>
      </c>
      <c r="N690">
        <f t="shared" si="32"/>
        <v>3</v>
      </c>
      <c r="O690">
        <f t="shared" si="33"/>
        <v>2</v>
      </c>
    </row>
    <row r="691" spans="1:15" x14ac:dyDescent="0.4">
      <c r="A691" t="s">
        <v>701</v>
      </c>
      <c r="B691" t="s">
        <v>1462</v>
      </c>
      <c r="C691" s="1">
        <v>40078</v>
      </c>
      <c r="D691">
        <v>5</v>
      </c>
      <c r="E691">
        <v>3</v>
      </c>
      <c r="F691">
        <v>5</v>
      </c>
      <c r="G691">
        <v>792</v>
      </c>
      <c r="H691">
        <v>689</v>
      </c>
      <c r="I691">
        <v>654</v>
      </c>
      <c r="J691">
        <v>68.071957749771443</v>
      </c>
      <c r="K691">
        <v>29.325178697503695</v>
      </c>
      <c r="L691">
        <v>16.811365623375625</v>
      </c>
      <c r="M691">
        <f t="shared" si="31"/>
        <v>3</v>
      </c>
      <c r="N691">
        <f t="shared" si="32"/>
        <v>1</v>
      </c>
      <c r="O691">
        <f t="shared" si="33"/>
        <v>1</v>
      </c>
    </row>
    <row r="692" spans="1:15" x14ac:dyDescent="0.4">
      <c r="A692" t="s">
        <v>702</v>
      </c>
      <c r="B692" t="s">
        <v>1463</v>
      </c>
      <c r="C692" s="1">
        <v>40357</v>
      </c>
      <c r="D692">
        <v>5</v>
      </c>
      <c r="E692">
        <v>3</v>
      </c>
      <c r="F692">
        <v>4</v>
      </c>
      <c r="G692">
        <v>646</v>
      </c>
      <c r="H692">
        <v>689</v>
      </c>
      <c r="I692">
        <v>618</v>
      </c>
      <c r="J692">
        <v>75.903254608127227</v>
      </c>
      <c r="K692">
        <v>28.627763045897446</v>
      </c>
      <c r="L692">
        <v>26.034650502279632</v>
      </c>
      <c r="M692">
        <f t="shared" si="31"/>
        <v>3</v>
      </c>
      <c r="N692">
        <f t="shared" si="32"/>
        <v>1</v>
      </c>
      <c r="O692">
        <f t="shared" si="33"/>
        <v>1</v>
      </c>
    </row>
    <row r="693" spans="1:15" x14ac:dyDescent="0.4">
      <c r="A693" t="s">
        <v>703</v>
      </c>
      <c r="B693" t="s">
        <v>1464</v>
      </c>
      <c r="C693" s="1">
        <v>40668</v>
      </c>
      <c r="D693">
        <v>4</v>
      </c>
      <c r="E693">
        <v>2</v>
      </c>
      <c r="F693">
        <v>3</v>
      </c>
      <c r="G693">
        <v>627</v>
      </c>
      <c r="H693">
        <v>585</v>
      </c>
      <c r="I693">
        <v>536</v>
      </c>
      <c r="J693">
        <v>72.629636844330349</v>
      </c>
      <c r="K693">
        <v>58.485083049785722</v>
      </c>
      <c r="L693">
        <v>14.494194451410563</v>
      </c>
      <c r="M693">
        <f t="shared" si="31"/>
        <v>3</v>
      </c>
      <c r="N693">
        <f t="shared" si="32"/>
        <v>3</v>
      </c>
      <c r="O693">
        <f t="shared" si="33"/>
        <v>1</v>
      </c>
    </row>
    <row r="694" spans="1:15" x14ac:dyDescent="0.4">
      <c r="A694" t="s">
        <v>704</v>
      </c>
      <c r="B694" t="s">
        <v>1465</v>
      </c>
      <c r="C694" s="1">
        <v>40989</v>
      </c>
      <c r="D694">
        <v>3</v>
      </c>
      <c r="E694">
        <v>2</v>
      </c>
      <c r="F694">
        <v>3</v>
      </c>
      <c r="G694">
        <v>462</v>
      </c>
      <c r="H694">
        <v>534</v>
      </c>
      <c r="I694">
        <v>536</v>
      </c>
      <c r="J694">
        <v>82.804494548138791</v>
      </c>
      <c r="K694">
        <v>41.728908583573777</v>
      </c>
      <c r="L694">
        <v>7.2269991679143475</v>
      </c>
      <c r="M694">
        <f t="shared" si="31"/>
        <v>3</v>
      </c>
      <c r="N694">
        <f t="shared" si="32"/>
        <v>2</v>
      </c>
      <c r="O694">
        <f t="shared" si="33"/>
        <v>1</v>
      </c>
    </row>
    <row r="695" spans="1:15" x14ac:dyDescent="0.4">
      <c r="A695" t="s">
        <v>705</v>
      </c>
      <c r="B695" t="s">
        <v>1466</v>
      </c>
      <c r="C695" s="1">
        <v>38384</v>
      </c>
      <c r="D695">
        <v>6</v>
      </c>
      <c r="E695">
        <v>3</v>
      </c>
      <c r="F695">
        <v>6</v>
      </c>
      <c r="G695">
        <v>988</v>
      </c>
      <c r="H695">
        <v>689</v>
      </c>
      <c r="I695">
        <v>1358</v>
      </c>
      <c r="J695">
        <v>67.596704514841534</v>
      </c>
      <c r="K695">
        <v>70.914316560766693</v>
      </c>
      <c r="L695">
        <v>37.850285502272307</v>
      </c>
      <c r="M695">
        <f t="shared" si="31"/>
        <v>3</v>
      </c>
      <c r="N695">
        <f t="shared" si="32"/>
        <v>3</v>
      </c>
      <c r="O695">
        <f t="shared" si="33"/>
        <v>2</v>
      </c>
    </row>
    <row r="696" spans="1:15" x14ac:dyDescent="0.4">
      <c r="A696" t="s">
        <v>706</v>
      </c>
      <c r="B696" t="s">
        <v>1467</v>
      </c>
      <c r="C696" s="1">
        <v>39066</v>
      </c>
      <c r="D696">
        <v>6</v>
      </c>
      <c r="E696">
        <v>3</v>
      </c>
      <c r="F696">
        <v>6</v>
      </c>
      <c r="G696">
        <v>988</v>
      </c>
      <c r="H696">
        <v>689</v>
      </c>
      <c r="I696">
        <v>1135</v>
      </c>
      <c r="J696">
        <v>63.93775404511215</v>
      </c>
      <c r="K696">
        <v>38.978114094094373</v>
      </c>
      <c r="L696">
        <v>54.214639219905322</v>
      </c>
      <c r="M696">
        <f t="shared" si="31"/>
        <v>3</v>
      </c>
      <c r="N696">
        <f t="shared" si="32"/>
        <v>2</v>
      </c>
      <c r="O696">
        <f t="shared" si="33"/>
        <v>3</v>
      </c>
    </row>
    <row r="697" spans="1:15" x14ac:dyDescent="0.4">
      <c r="A697" t="s">
        <v>707</v>
      </c>
      <c r="B697" t="s">
        <v>1468</v>
      </c>
      <c r="C697" s="1">
        <v>39561</v>
      </c>
      <c r="D697">
        <v>6</v>
      </c>
      <c r="E697">
        <v>3</v>
      </c>
      <c r="F697">
        <v>5</v>
      </c>
      <c r="G697">
        <v>920</v>
      </c>
      <c r="H697">
        <v>689</v>
      </c>
      <c r="I697">
        <v>875</v>
      </c>
      <c r="J697">
        <v>83.947865667419606</v>
      </c>
      <c r="K697">
        <v>74.909064714829952</v>
      </c>
      <c r="L697">
        <v>25.745509651245925</v>
      </c>
      <c r="M697">
        <f t="shared" si="31"/>
        <v>3</v>
      </c>
      <c r="N697">
        <f t="shared" si="32"/>
        <v>3</v>
      </c>
      <c r="O697">
        <f t="shared" si="33"/>
        <v>1</v>
      </c>
    </row>
    <row r="698" spans="1:15" x14ac:dyDescent="0.4">
      <c r="A698" t="s">
        <v>708</v>
      </c>
      <c r="B698" t="s">
        <v>1469</v>
      </c>
      <c r="C698" s="1">
        <v>40177</v>
      </c>
      <c r="D698">
        <v>5</v>
      </c>
      <c r="E698">
        <v>3</v>
      </c>
      <c r="F698">
        <v>4</v>
      </c>
      <c r="G698">
        <v>764</v>
      </c>
      <c r="H698">
        <v>689</v>
      </c>
      <c r="I698">
        <v>618</v>
      </c>
      <c r="J698">
        <v>67.478215360696311</v>
      </c>
      <c r="K698">
        <v>76.129456108807062</v>
      </c>
      <c r="L698">
        <v>28.127418319828898</v>
      </c>
      <c r="M698">
        <f t="shared" si="31"/>
        <v>3</v>
      </c>
      <c r="N698">
        <f t="shared" si="32"/>
        <v>3</v>
      </c>
      <c r="O698">
        <f t="shared" si="33"/>
        <v>1</v>
      </c>
    </row>
    <row r="699" spans="1:15" x14ac:dyDescent="0.4">
      <c r="A699" t="s">
        <v>709</v>
      </c>
      <c r="B699" t="s">
        <v>1470</v>
      </c>
      <c r="C699" s="1">
        <v>40814</v>
      </c>
      <c r="D699">
        <v>4</v>
      </c>
      <c r="E699">
        <v>2</v>
      </c>
      <c r="F699">
        <v>3</v>
      </c>
      <c r="G699">
        <v>524</v>
      </c>
      <c r="H699">
        <v>585</v>
      </c>
      <c r="I699">
        <v>536</v>
      </c>
      <c r="J699">
        <v>78.662595414086823</v>
      </c>
      <c r="K699">
        <v>37.638869341810789</v>
      </c>
      <c r="L699">
        <v>18.981619418433873</v>
      </c>
      <c r="M699">
        <f t="shared" si="31"/>
        <v>3</v>
      </c>
      <c r="N699">
        <f t="shared" si="32"/>
        <v>2</v>
      </c>
      <c r="O699">
        <f t="shared" si="33"/>
        <v>1</v>
      </c>
    </row>
    <row r="700" spans="1:15" x14ac:dyDescent="0.4">
      <c r="A700" t="s">
        <v>710</v>
      </c>
      <c r="B700" t="s">
        <v>1471</v>
      </c>
      <c r="C700" s="1">
        <v>38988</v>
      </c>
      <c r="D700">
        <v>6</v>
      </c>
      <c r="E700">
        <v>3</v>
      </c>
      <c r="F700">
        <v>6</v>
      </c>
      <c r="G700">
        <v>988</v>
      </c>
      <c r="H700">
        <v>689</v>
      </c>
      <c r="I700">
        <v>1186</v>
      </c>
      <c r="J700">
        <v>91.170321208715578</v>
      </c>
      <c r="K700">
        <v>82.809257969533917</v>
      </c>
      <c r="L700">
        <v>13.264432796251569</v>
      </c>
      <c r="M700">
        <f t="shared" si="31"/>
        <v>3</v>
      </c>
      <c r="N700">
        <f t="shared" si="32"/>
        <v>3</v>
      </c>
      <c r="O700">
        <f t="shared" si="33"/>
        <v>1</v>
      </c>
    </row>
    <row r="701" spans="1:15" x14ac:dyDescent="0.4">
      <c r="A701" t="s">
        <v>711</v>
      </c>
      <c r="B701" t="s">
        <v>1472</v>
      </c>
      <c r="C701" s="1">
        <v>39311</v>
      </c>
      <c r="D701">
        <v>6</v>
      </c>
      <c r="E701">
        <v>3</v>
      </c>
      <c r="F701">
        <v>6</v>
      </c>
      <c r="G701">
        <v>988</v>
      </c>
      <c r="H701">
        <v>689</v>
      </c>
      <c r="I701">
        <v>973</v>
      </c>
      <c r="J701">
        <v>88.463151274034999</v>
      </c>
      <c r="K701">
        <v>92.270886189354599</v>
      </c>
      <c r="L701">
        <v>18.797155898322089</v>
      </c>
      <c r="M701">
        <f t="shared" si="31"/>
        <v>3</v>
      </c>
      <c r="N701">
        <f t="shared" si="32"/>
        <v>3</v>
      </c>
      <c r="O701">
        <f t="shared" si="33"/>
        <v>1</v>
      </c>
    </row>
    <row r="702" spans="1:15" x14ac:dyDescent="0.4">
      <c r="A702" t="s">
        <v>712</v>
      </c>
      <c r="B702" t="s">
        <v>1473</v>
      </c>
      <c r="C702" s="1">
        <v>40317</v>
      </c>
      <c r="D702">
        <v>5</v>
      </c>
      <c r="E702">
        <v>3</v>
      </c>
      <c r="F702">
        <v>4</v>
      </c>
      <c r="G702">
        <v>671</v>
      </c>
      <c r="H702">
        <v>689</v>
      </c>
      <c r="I702">
        <v>618</v>
      </c>
      <c r="J702">
        <v>75.143576619970673</v>
      </c>
      <c r="K702">
        <v>54.250096985174373</v>
      </c>
      <c r="L702">
        <v>19.249072523655197</v>
      </c>
      <c r="M702">
        <f t="shared" si="31"/>
        <v>3</v>
      </c>
      <c r="N702">
        <f t="shared" si="32"/>
        <v>3</v>
      </c>
      <c r="O702">
        <f t="shared" si="33"/>
        <v>1</v>
      </c>
    </row>
    <row r="703" spans="1:15" x14ac:dyDescent="0.4">
      <c r="A703" t="s">
        <v>713</v>
      </c>
      <c r="B703" t="s">
        <v>1474</v>
      </c>
      <c r="C703" s="1">
        <v>40673</v>
      </c>
      <c r="D703">
        <v>4</v>
      </c>
      <c r="E703">
        <v>2</v>
      </c>
      <c r="F703">
        <v>3</v>
      </c>
      <c r="G703">
        <v>623</v>
      </c>
      <c r="H703">
        <v>585</v>
      </c>
      <c r="I703">
        <v>536</v>
      </c>
      <c r="J703">
        <v>66.662257961571754</v>
      </c>
      <c r="K703">
        <v>41.007897939416019</v>
      </c>
      <c r="L703">
        <v>18.749519577466391</v>
      </c>
      <c r="M703">
        <f t="shared" si="31"/>
        <v>3</v>
      </c>
      <c r="N703">
        <f t="shared" si="32"/>
        <v>2</v>
      </c>
      <c r="O703">
        <f t="shared" si="33"/>
        <v>1</v>
      </c>
    </row>
    <row r="704" spans="1:15" x14ac:dyDescent="0.4">
      <c r="A704" t="s">
        <v>714</v>
      </c>
      <c r="B704" t="s">
        <v>1475</v>
      </c>
      <c r="C704" s="1">
        <v>41072</v>
      </c>
      <c r="D704">
        <v>3</v>
      </c>
      <c r="E704">
        <v>2</v>
      </c>
      <c r="F704">
        <v>3</v>
      </c>
      <c r="G704">
        <v>462</v>
      </c>
      <c r="H704">
        <v>480</v>
      </c>
      <c r="I704">
        <v>536</v>
      </c>
      <c r="J704">
        <v>49.999658444456458</v>
      </c>
      <c r="K704">
        <v>48.795513243792925</v>
      </c>
      <c r="L704">
        <v>22.524199656125369</v>
      </c>
      <c r="M704">
        <f t="shared" si="31"/>
        <v>2</v>
      </c>
      <c r="N704">
        <f t="shared" si="32"/>
        <v>2</v>
      </c>
      <c r="O704">
        <f t="shared" si="33"/>
        <v>1</v>
      </c>
    </row>
    <row r="705" spans="1:15" x14ac:dyDescent="0.4">
      <c r="A705" t="s">
        <v>715</v>
      </c>
      <c r="B705" t="s">
        <v>1476</v>
      </c>
      <c r="C705" s="1">
        <v>39149</v>
      </c>
      <c r="D705">
        <v>6</v>
      </c>
      <c r="E705">
        <v>3</v>
      </c>
      <c r="F705">
        <v>6</v>
      </c>
      <c r="G705">
        <v>988</v>
      </c>
      <c r="H705">
        <v>689</v>
      </c>
      <c r="I705">
        <v>1084</v>
      </c>
      <c r="J705">
        <v>75.871983617905471</v>
      </c>
      <c r="K705">
        <v>39.931754352324624</v>
      </c>
      <c r="L705">
        <v>31.427125207101668</v>
      </c>
      <c r="M705">
        <f t="shared" si="31"/>
        <v>3</v>
      </c>
      <c r="N705">
        <f t="shared" si="32"/>
        <v>2</v>
      </c>
      <c r="O705">
        <f t="shared" si="33"/>
        <v>2</v>
      </c>
    </row>
    <row r="706" spans="1:15" x14ac:dyDescent="0.4">
      <c r="A706" t="s">
        <v>716</v>
      </c>
      <c r="B706" t="s">
        <v>1477</v>
      </c>
      <c r="C706" s="1">
        <v>40148</v>
      </c>
      <c r="D706">
        <v>5</v>
      </c>
      <c r="E706">
        <v>3</v>
      </c>
      <c r="F706">
        <v>4</v>
      </c>
      <c r="G706">
        <v>784</v>
      </c>
      <c r="H706">
        <v>689</v>
      </c>
      <c r="I706">
        <v>618</v>
      </c>
      <c r="J706">
        <v>80.176777544721133</v>
      </c>
      <c r="K706">
        <v>49.139046893983341</v>
      </c>
      <c r="L706">
        <v>20.636572026697806</v>
      </c>
      <c r="M706">
        <f t="shared" si="31"/>
        <v>3</v>
      </c>
      <c r="N706">
        <f t="shared" si="32"/>
        <v>2</v>
      </c>
      <c r="O706">
        <f t="shared" si="33"/>
        <v>1</v>
      </c>
    </row>
    <row r="707" spans="1:15" x14ac:dyDescent="0.4">
      <c r="A707" t="s">
        <v>717</v>
      </c>
      <c r="B707" t="s">
        <v>1478</v>
      </c>
      <c r="C707" s="1">
        <v>40387</v>
      </c>
      <c r="D707">
        <v>4</v>
      </c>
      <c r="E707">
        <v>3</v>
      </c>
      <c r="F707">
        <v>4</v>
      </c>
      <c r="G707">
        <v>643</v>
      </c>
      <c r="H707">
        <v>689</v>
      </c>
      <c r="I707">
        <v>599</v>
      </c>
      <c r="J707">
        <v>89.031956961404802</v>
      </c>
      <c r="K707">
        <v>77.787309064132813</v>
      </c>
      <c r="L707">
        <v>22.903214808307151</v>
      </c>
      <c r="M707">
        <f t="shared" ref="M707:M762" si="34">IF(AND(J707&gt;0,J707&lt;30),1,IF(AND(J707&gt;=30,J707&lt;50),2,IF(J707&gt;=50,3,0)))</f>
        <v>3</v>
      </c>
      <c r="N707">
        <f t="shared" ref="N707:N762" si="35">IF(AND(K707&gt;0,K707&lt;30),1,IF(AND(K707&gt;=30,K707&lt;50),2,IF(K707&gt;=50,3,0)))</f>
        <v>3</v>
      </c>
      <c r="O707">
        <f t="shared" ref="O707:O762" si="36">IF(AND(L707&gt;0,L707&lt;30),1,IF(AND(L707&gt;=30,L707&lt;50),2,IF(L707&gt;=50,3,0)))</f>
        <v>1</v>
      </c>
    </row>
    <row r="708" spans="1:15" x14ac:dyDescent="0.4">
      <c r="A708" t="s">
        <v>718</v>
      </c>
      <c r="B708" t="s">
        <v>1479</v>
      </c>
      <c r="C708" s="1">
        <v>40707</v>
      </c>
      <c r="D708">
        <v>4</v>
      </c>
      <c r="E708">
        <v>2</v>
      </c>
      <c r="F708">
        <v>3</v>
      </c>
      <c r="G708">
        <v>600</v>
      </c>
      <c r="H708">
        <v>585</v>
      </c>
      <c r="I708">
        <v>536</v>
      </c>
      <c r="J708">
        <v>80.871939295644992</v>
      </c>
      <c r="K708">
        <v>54.925974065396709</v>
      </c>
      <c r="L708">
        <v>7.8497667626354168</v>
      </c>
      <c r="M708">
        <f t="shared" si="34"/>
        <v>3</v>
      </c>
      <c r="N708">
        <f t="shared" si="35"/>
        <v>3</v>
      </c>
      <c r="O708">
        <f t="shared" si="36"/>
        <v>1</v>
      </c>
    </row>
    <row r="709" spans="1:15" x14ac:dyDescent="0.4">
      <c r="A709" t="s">
        <v>719</v>
      </c>
      <c r="B709" t="s">
        <v>1480</v>
      </c>
      <c r="C709" s="1">
        <v>41156</v>
      </c>
      <c r="D709">
        <v>3</v>
      </c>
      <c r="E709">
        <v>2</v>
      </c>
      <c r="F709">
        <v>3</v>
      </c>
      <c r="G709">
        <v>462</v>
      </c>
      <c r="H709">
        <v>421</v>
      </c>
      <c r="I709">
        <v>536</v>
      </c>
      <c r="J709">
        <v>85.899531765362212</v>
      </c>
      <c r="K709">
        <v>32.803274816259446</v>
      </c>
      <c r="L709">
        <v>21.834607902303045</v>
      </c>
      <c r="M709">
        <f t="shared" si="34"/>
        <v>3</v>
      </c>
      <c r="N709">
        <f t="shared" si="35"/>
        <v>2</v>
      </c>
      <c r="O709">
        <f t="shared" si="36"/>
        <v>1</v>
      </c>
    </row>
    <row r="710" spans="1:15" x14ac:dyDescent="0.4">
      <c r="A710" t="s">
        <v>720</v>
      </c>
      <c r="B710" t="s">
        <v>1481</v>
      </c>
      <c r="C710" s="1">
        <v>40067</v>
      </c>
      <c r="D710">
        <v>5</v>
      </c>
      <c r="E710">
        <v>3</v>
      </c>
      <c r="F710">
        <v>5</v>
      </c>
      <c r="G710">
        <v>792</v>
      </c>
      <c r="H710">
        <v>689</v>
      </c>
      <c r="I710">
        <v>662</v>
      </c>
      <c r="J710">
        <v>80.01372391642434</v>
      </c>
      <c r="K710">
        <v>84.953215114115835</v>
      </c>
      <c r="L710">
        <v>33.450375324495873</v>
      </c>
      <c r="M710">
        <f t="shared" si="34"/>
        <v>3</v>
      </c>
      <c r="N710">
        <f t="shared" si="35"/>
        <v>3</v>
      </c>
      <c r="O710">
        <f t="shared" si="36"/>
        <v>2</v>
      </c>
    </row>
    <row r="711" spans="1:15" x14ac:dyDescent="0.4">
      <c r="A711" t="s">
        <v>721</v>
      </c>
      <c r="B711" t="s">
        <v>1482</v>
      </c>
      <c r="C711" s="1">
        <v>40220</v>
      </c>
      <c r="D711">
        <v>5</v>
      </c>
      <c r="E711">
        <v>3</v>
      </c>
      <c r="F711">
        <v>4</v>
      </c>
      <c r="G711">
        <v>734</v>
      </c>
      <c r="H711">
        <v>689</v>
      </c>
      <c r="I711">
        <v>618</v>
      </c>
      <c r="J711">
        <v>76.205764971984081</v>
      </c>
      <c r="K711">
        <v>67.524439588116195</v>
      </c>
      <c r="L711">
        <v>37.403442422806918</v>
      </c>
      <c r="M711">
        <f t="shared" si="34"/>
        <v>3</v>
      </c>
      <c r="N711">
        <f t="shared" si="35"/>
        <v>3</v>
      </c>
      <c r="O711">
        <f t="shared" si="36"/>
        <v>2</v>
      </c>
    </row>
    <row r="712" spans="1:15" x14ac:dyDescent="0.4">
      <c r="A712" t="s">
        <v>722</v>
      </c>
      <c r="B712" t="s">
        <v>1483</v>
      </c>
      <c r="C712" s="1">
        <v>40436</v>
      </c>
      <c r="D712">
        <v>4</v>
      </c>
      <c r="E712">
        <v>3</v>
      </c>
      <c r="F712">
        <v>4</v>
      </c>
      <c r="G712">
        <v>643</v>
      </c>
      <c r="H712">
        <v>689</v>
      </c>
      <c r="I712">
        <v>564</v>
      </c>
      <c r="J712">
        <v>77.523381534073138</v>
      </c>
      <c r="K712">
        <v>46.546030539293909</v>
      </c>
      <c r="L712">
        <v>40.557922534241925</v>
      </c>
      <c r="M712">
        <f t="shared" si="34"/>
        <v>3</v>
      </c>
      <c r="N712">
        <f t="shared" si="35"/>
        <v>2</v>
      </c>
      <c r="O712">
        <f t="shared" si="36"/>
        <v>2</v>
      </c>
    </row>
    <row r="713" spans="1:15" x14ac:dyDescent="0.4">
      <c r="A713" t="s">
        <v>723</v>
      </c>
      <c r="B713" t="s">
        <v>1484</v>
      </c>
      <c r="C713" s="1">
        <v>41121</v>
      </c>
      <c r="D713">
        <v>3</v>
      </c>
      <c r="E713">
        <v>2</v>
      </c>
      <c r="F713">
        <v>3</v>
      </c>
      <c r="G713">
        <v>462</v>
      </c>
      <c r="H713">
        <v>446</v>
      </c>
      <c r="I713">
        <v>536</v>
      </c>
      <c r="J713">
        <v>89.796264867519483</v>
      </c>
      <c r="K713">
        <v>30.905225841606033</v>
      </c>
      <c r="L713">
        <v>44.020186594973055</v>
      </c>
      <c r="M713">
        <f t="shared" si="34"/>
        <v>3</v>
      </c>
      <c r="N713">
        <f t="shared" si="35"/>
        <v>2</v>
      </c>
      <c r="O713">
        <f t="shared" si="36"/>
        <v>2</v>
      </c>
    </row>
    <row r="714" spans="1:15" x14ac:dyDescent="0.4">
      <c r="A714" t="s">
        <v>724</v>
      </c>
      <c r="B714" t="s">
        <v>1485</v>
      </c>
      <c r="C714" s="1">
        <v>39217</v>
      </c>
      <c r="D714">
        <v>6</v>
      </c>
      <c r="E714">
        <v>3</v>
      </c>
      <c r="F714">
        <v>6</v>
      </c>
      <c r="G714">
        <v>988</v>
      </c>
      <c r="H714">
        <v>689</v>
      </c>
      <c r="I714">
        <v>1040</v>
      </c>
      <c r="J714">
        <v>82.783205844323419</v>
      </c>
      <c r="K714">
        <v>35.893746391206932</v>
      </c>
      <c r="L714">
        <v>13.564538370351011</v>
      </c>
      <c r="M714">
        <f t="shared" si="34"/>
        <v>3</v>
      </c>
      <c r="N714">
        <f t="shared" si="35"/>
        <v>2</v>
      </c>
      <c r="O714">
        <f t="shared" si="36"/>
        <v>1</v>
      </c>
    </row>
    <row r="715" spans="1:15" x14ac:dyDescent="0.4">
      <c r="A715" t="s">
        <v>725</v>
      </c>
      <c r="B715" t="s">
        <v>1486</v>
      </c>
      <c r="C715" s="1">
        <v>39714</v>
      </c>
      <c r="D715">
        <v>6</v>
      </c>
      <c r="E715">
        <v>3</v>
      </c>
      <c r="F715">
        <v>5</v>
      </c>
      <c r="G715">
        <v>815</v>
      </c>
      <c r="H715">
        <v>689</v>
      </c>
      <c r="I715">
        <v>875</v>
      </c>
      <c r="J715">
        <v>69.556347698907572</v>
      </c>
      <c r="K715">
        <v>70.295897968713561</v>
      </c>
      <c r="L715">
        <v>18.666573309051874</v>
      </c>
      <c r="M715">
        <f t="shared" si="34"/>
        <v>3</v>
      </c>
      <c r="N715">
        <f t="shared" si="35"/>
        <v>3</v>
      </c>
      <c r="O715">
        <f t="shared" si="36"/>
        <v>1</v>
      </c>
    </row>
    <row r="716" spans="1:15" x14ac:dyDescent="0.4">
      <c r="A716" t="s">
        <v>726</v>
      </c>
      <c r="B716" t="s">
        <v>1487</v>
      </c>
      <c r="C716" s="1">
        <v>40347</v>
      </c>
      <c r="D716">
        <v>5</v>
      </c>
      <c r="E716">
        <v>3</v>
      </c>
      <c r="F716">
        <v>4</v>
      </c>
      <c r="G716">
        <v>653</v>
      </c>
      <c r="H716">
        <v>689</v>
      </c>
      <c r="I716">
        <v>618</v>
      </c>
      <c r="J716">
        <v>86.523131924366425</v>
      </c>
      <c r="K716">
        <v>52.460461146356835</v>
      </c>
      <c r="L716">
        <v>15.689324311670507</v>
      </c>
      <c r="M716">
        <f t="shared" si="34"/>
        <v>3</v>
      </c>
      <c r="N716">
        <f t="shared" si="35"/>
        <v>3</v>
      </c>
      <c r="O716">
        <f t="shared" si="36"/>
        <v>1</v>
      </c>
    </row>
    <row r="717" spans="1:15" x14ac:dyDescent="0.4">
      <c r="A717" t="s">
        <v>727</v>
      </c>
      <c r="B717" t="s">
        <v>1488</v>
      </c>
      <c r="C717" s="1">
        <v>40694</v>
      </c>
      <c r="D717">
        <v>4</v>
      </c>
      <c r="E717">
        <v>2</v>
      </c>
      <c r="F717">
        <v>3</v>
      </c>
      <c r="G717">
        <v>608</v>
      </c>
      <c r="H717">
        <v>585</v>
      </c>
      <c r="I717">
        <v>536</v>
      </c>
      <c r="J717">
        <v>74.181543159143985</v>
      </c>
      <c r="K717">
        <v>35.571386389162555</v>
      </c>
      <c r="L717">
        <v>18.063220927900332</v>
      </c>
      <c r="M717">
        <f t="shared" si="34"/>
        <v>3</v>
      </c>
      <c r="N717">
        <f t="shared" si="35"/>
        <v>2</v>
      </c>
      <c r="O717">
        <f t="shared" si="36"/>
        <v>1</v>
      </c>
    </row>
    <row r="718" spans="1:15" x14ac:dyDescent="0.4">
      <c r="A718" t="s">
        <v>728</v>
      </c>
      <c r="B718" t="s">
        <v>1489</v>
      </c>
      <c r="C718" s="1">
        <v>41060</v>
      </c>
      <c r="D718">
        <v>3</v>
      </c>
      <c r="E718">
        <v>2</v>
      </c>
      <c r="F718">
        <v>3</v>
      </c>
      <c r="G718">
        <v>462</v>
      </c>
      <c r="H718">
        <v>489</v>
      </c>
      <c r="I718">
        <v>536</v>
      </c>
      <c r="J718">
        <v>78.14658840137551</v>
      </c>
      <c r="K718">
        <v>49.539862637657052</v>
      </c>
      <c r="L718">
        <v>15.476067209150676</v>
      </c>
      <c r="M718">
        <f t="shared" si="34"/>
        <v>3</v>
      </c>
      <c r="N718">
        <f t="shared" si="35"/>
        <v>2</v>
      </c>
      <c r="O718">
        <f t="shared" si="36"/>
        <v>1</v>
      </c>
    </row>
    <row r="719" spans="1:15" x14ac:dyDescent="0.4">
      <c r="A719" t="s">
        <v>729</v>
      </c>
      <c r="B719" t="s">
        <v>1490</v>
      </c>
      <c r="C719" s="1">
        <v>41373</v>
      </c>
      <c r="D719">
        <v>3</v>
      </c>
      <c r="E719">
        <v>2</v>
      </c>
      <c r="F719">
        <v>3</v>
      </c>
      <c r="G719">
        <v>462</v>
      </c>
      <c r="H719">
        <v>281</v>
      </c>
      <c r="I719">
        <v>536</v>
      </c>
      <c r="J719">
        <v>69.937031786278141</v>
      </c>
      <c r="K719">
        <v>60.618272159038753</v>
      </c>
      <c r="L719">
        <v>10.851420832526951</v>
      </c>
      <c r="M719">
        <f t="shared" si="34"/>
        <v>3</v>
      </c>
      <c r="N719">
        <f t="shared" si="35"/>
        <v>3</v>
      </c>
      <c r="O719">
        <f t="shared" si="36"/>
        <v>1</v>
      </c>
    </row>
    <row r="720" spans="1:15" x14ac:dyDescent="0.4">
      <c r="A720" t="s">
        <v>730</v>
      </c>
      <c r="B720" t="s">
        <v>1491</v>
      </c>
      <c r="C720" s="1">
        <v>41351</v>
      </c>
      <c r="D720">
        <v>3</v>
      </c>
      <c r="E720">
        <v>2</v>
      </c>
      <c r="F720">
        <v>3</v>
      </c>
      <c r="G720">
        <v>462</v>
      </c>
      <c r="H720">
        <v>295</v>
      </c>
      <c r="I720">
        <v>536</v>
      </c>
      <c r="J720">
        <v>78.21630914487136</v>
      </c>
      <c r="K720">
        <v>15.023299031130776</v>
      </c>
      <c r="L720">
        <v>11.264535256515693</v>
      </c>
      <c r="M720">
        <f t="shared" si="34"/>
        <v>3</v>
      </c>
      <c r="N720">
        <f t="shared" si="35"/>
        <v>1</v>
      </c>
      <c r="O720">
        <f t="shared" si="36"/>
        <v>1</v>
      </c>
    </row>
    <row r="721" spans="1:15" x14ac:dyDescent="0.4">
      <c r="A721" t="s">
        <v>731</v>
      </c>
      <c r="B721" t="s">
        <v>1492</v>
      </c>
      <c r="C721" s="1">
        <v>39664</v>
      </c>
      <c r="D721">
        <v>6</v>
      </c>
      <c r="E721">
        <v>3</v>
      </c>
      <c r="F721">
        <v>5</v>
      </c>
      <c r="G721">
        <v>850</v>
      </c>
      <c r="H721">
        <v>689</v>
      </c>
      <c r="I721">
        <v>875</v>
      </c>
      <c r="J721">
        <v>75.294620247042644</v>
      </c>
      <c r="K721">
        <v>11.735738612007133</v>
      </c>
      <c r="L721">
        <v>25.89668345234459</v>
      </c>
      <c r="M721">
        <f t="shared" si="34"/>
        <v>3</v>
      </c>
      <c r="N721">
        <f t="shared" si="35"/>
        <v>1</v>
      </c>
      <c r="O721">
        <f t="shared" si="36"/>
        <v>1</v>
      </c>
    </row>
    <row r="722" spans="1:15" x14ac:dyDescent="0.4">
      <c r="A722" t="s">
        <v>732</v>
      </c>
      <c r="B722" t="s">
        <v>1493</v>
      </c>
      <c r="C722" s="1">
        <v>40085</v>
      </c>
      <c r="D722">
        <v>5</v>
      </c>
      <c r="E722">
        <v>3</v>
      </c>
      <c r="F722">
        <v>5</v>
      </c>
      <c r="G722">
        <v>792</v>
      </c>
      <c r="H722">
        <v>689</v>
      </c>
      <c r="I722">
        <v>650</v>
      </c>
      <c r="J722">
        <v>71.304337600544955</v>
      </c>
      <c r="K722">
        <v>14.695590846760018</v>
      </c>
      <c r="L722">
        <v>25.770437407645481</v>
      </c>
      <c r="M722">
        <f t="shared" si="34"/>
        <v>3</v>
      </c>
      <c r="N722">
        <f t="shared" si="35"/>
        <v>1</v>
      </c>
      <c r="O722">
        <f t="shared" si="36"/>
        <v>1</v>
      </c>
    </row>
    <row r="723" spans="1:15" x14ac:dyDescent="0.4">
      <c r="A723" t="s">
        <v>733</v>
      </c>
      <c r="B723" t="s">
        <v>1494</v>
      </c>
      <c r="C723" s="1">
        <v>40262</v>
      </c>
      <c r="D723">
        <v>5</v>
      </c>
      <c r="E723">
        <v>3</v>
      </c>
      <c r="F723">
        <v>4</v>
      </c>
      <c r="G723">
        <v>709</v>
      </c>
      <c r="H723">
        <v>689</v>
      </c>
      <c r="I723">
        <v>618</v>
      </c>
      <c r="J723">
        <v>68.775594173032943</v>
      </c>
      <c r="K723">
        <v>20.281198154153969</v>
      </c>
      <c r="L723">
        <v>23.262107947906348</v>
      </c>
      <c r="M723">
        <f t="shared" si="34"/>
        <v>3</v>
      </c>
      <c r="N723">
        <f t="shared" si="35"/>
        <v>1</v>
      </c>
      <c r="O723">
        <f t="shared" si="36"/>
        <v>1</v>
      </c>
    </row>
    <row r="724" spans="1:15" x14ac:dyDescent="0.4">
      <c r="A724" t="s">
        <v>734</v>
      </c>
      <c r="B724" t="s">
        <v>1495</v>
      </c>
      <c r="C724" s="1">
        <v>40422</v>
      </c>
      <c r="D724">
        <v>4</v>
      </c>
      <c r="E724">
        <v>3</v>
      </c>
      <c r="F724">
        <v>4</v>
      </c>
      <c r="G724">
        <v>643</v>
      </c>
      <c r="H724">
        <v>689</v>
      </c>
      <c r="I724">
        <v>574</v>
      </c>
      <c r="J724">
        <v>79.502083100977586</v>
      </c>
      <c r="K724">
        <v>29.892416700419549</v>
      </c>
      <c r="L724">
        <v>33.840770998457316</v>
      </c>
      <c r="M724">
        <f t="shared" si="34"/>
        <v>3</v>
      </c>
      <c r="N724">
        <f t="shared" si="35"/>
        <v>1</v>
      </c>
      <c r="O724">
        <f t="shared" si="36"/>
        <v>2</v>
      </c>
    </row>
    <row r="725" spans="1:15" x14ac:dyDescent="0.4">
      <c r="A725" t="s">
        <v>735</v>
      </c>
      <c r="B725" t="s">
        <v>1496</v>
      </c>
      <c r="C725" s="1">
        <v>40792</v>
      </c>
      <c r="D725">
        <v>4</v>
      </c>
      <c r="E725">
        <v>2</v>
      </c>
      <c r="F725">
        <v>3</v>
      </c>
      <c r="G725">
        <v>539</v>
      </c>
      <c r="H725">
        <v>585</v>
      </c>
      <c r="I725">
        <v>536</v>
      </c>
      <c r="J725">
        <v>76.816189049397138</v>
      </c>
      <c r="K725">
        <v>50.149390269142572</v>
      </c>
      <c r="L725">
        <v>30.496668041717879</v>
      </c>
      <c r="M725">
        <f t="shared" si="34"/>
        <v>3</v>
      </c>
      <c r="N725">
        <f t="shared" si="35"/>
        <v>3</v>
      </c>
      <c r="O725">
        <f t="shared" si="36"/>
        <v>2</v>
      </c>
    </row>
    <row r="726" spans="1:15" x14ac:dyDescent="0.4">
      <c r="A726" t="s">
        <v>736</v>
      </c>
      <c r="B726" t="s">
        <v>1497</v>
      </c>
      <c r="C726" s="1">
        <v>41023</v>
      </c>
      <c r="D726">
        <v>3</v>
      </c>
      <c r="E726">
        <v>2</v>
      </c>
      <c r="F726">
        <v>3</v>
      </c>
      <c r="G726">
        <v>462</v>
      </c>
      <c r="H726">
        <v>513</v>
      </c>
      <c r="I726">
        <v>536</v>
      </c>
      <c r="J726">
        <v>76.94032937215502</v>
      </c>
      <c r="K726">
        <v>10.73420536298234</v>
      </c>
      <c r="L726">
        <v>25.861532966786058</v>
      </c>
      <c r="M726">
        <f t="shared" si="34"/>
        <v>3</v>
      </c>
      <c r="N726">
        <f t="shared" si="35"/>
        <v>1</v>
      </c>
      <c r="O726">
        <f t="shared" si="36"/>
        <v>1</v>
      </c>
    </row>
    <row r="727" spans="1:15" x14ac:dyDescent="0.4">
      <c r="A727" t="s">
        <v>737</v>
      </c>
      <c r="B727" t="s">
        <v>1498</v>
      </c>
      <c r="C727" s="1">
        <v>41227</v>
      </c>
      <c r="D727">
        <v>3</v>
      </c>
      <c r="E727">
        <v>2</v>
      </c>
      <c r="F727">
        <v>3</v>
      </c>
      <c r="G727">
        <v>462</v>
      </c>
      <c r="H727">
        <v>375</v>
      </c>
      <c r="I727">
        <v>536</v>
      </c>
      <c r="J727">
        <v>78.430757088752273</v>
      </c>
      <c r="K727">
        <v>7.9803472762804004</v>
      </c>
      <c r="L727">
        <v>12.596347741505884</v>
      </c>
      <c r="M727">
        <f t="shared" si="34"/>
        <v>3</v>
      </c>
      <c r="N727">
        <f t="shared" si="35"/>
        <v>1</v>
      </c>
      <c r="O727">
        <f t="shared" si="36"/>
        <v>1</v>
      </c>
    </row>
    <row r="728" spans="1:15" x14ac:dyDescent="0.4">
      <c r="A728" t="s">
        <v>738</v>
      </c>
      <c r="B728" t="s">
        <v>1499</v>
      </c>
      <c r="C728" s="1">
        <v>40680</v>
      </c>
      <c r="D728">
        <v>4</v>
      </c>
      <c r="E728">
        <v>2</v>
      </c>
      <c r="F728">
        <v>3</v>
      </c>
      <c r="G728">
        <v>618</v>
      </c>
      <c r="H728">
        <v>585</v>
      </c>
      <c r="I728">
        <v>536</v>
      </c>
      <c r="J728">
        <v>72.203934038177437</v>
      </c>
      <c r="K728">
        <v>73.340853209262292</v>
      </c>
      <c r="L728">
        <v>31.648727317109415</v>
      </c>
      <c r="M728">
        <f t="shared" si="34"/>
        <v>3</v>
      </c>
      <c r="N728">
        <f t="shared" si="35"/>
        <v>3</v>
      </c>
      <c r="O728">
        <f t="shared" si="36"/>
        <v>2</v>
      </c>
    </row>
    <row r="729" spans="1:15" x14ac:dyDescent="0.4">
      <c r="A729" t="s">
        <v>739</v>
      </c>
      <c r="B729" t="s">
        <v>1500</v>
      </c>
      <c r="C729" s="1">
        <v>40212</v>
      </c>
      <c r="D729">
        <v>5</v>
      </c>
      <c r="E729">
        <v>3</v>
      </c>
      <c r="F729">
        <v>4</v>
      </c>
      <c r="G729">
        <v>739</v>
      </c>
      <c r="H729">
        <v>689</v>
      </c>
      <c r="I729">
        <v>618</v>
      </c>
      <c r="J729">
        <v>81.634551140082266</v>
      </c>
      <c r="K729">
        <v>60.775460761821911</v>
      </c>
      <c r="L729">
        <v>23.76022359813259</v>
      </c>
      <c r="M729">
        <f t="shared" si="34"/>
        <v>3</v>
      </c>
      <c r="N729">
        <f t="shared" si="35"/>
        <v>3</v>
      </c>
      <c r="O729">
        <f t="shared" si="36"/>
        <v>1</v>
      </c>
    </row>
    <row r="730" spans="1:15" x14ac:dyDescent="0.4">
      <c r="A730" t="s">
        <v>740</v>
      </c>
      <c r="B730" t="s">
        <v>1501</v>
      </c>
      <c r="C730" s="1">
        <v>40358</v>
      </c>
      <c r="D730">
        <v>5</v>
      </c>
      <c r="E730">
        <v>3</v>
      </c>
      <c r="F730">
        <v>4</v>
      </c>
      <c r="G730">
        <v>645</v>
      </c>
      <c r="H730">
        <v>689</v>
      </c>
      <c r="I730">
        <v>618</v>
      </c>
      <c r="J730">
        <v>74.459016441519594</v>
      </c>
      <c r="K730">
        <v>28.561573870273133</v>
      </c>
      <c r="L730">
        <v>23.256749192598022</v>
      </c>
      <c r="M730">
        <f t="shared" si="34"/>
        <v>3</v>
      </c>
      <c r="N730">
        <f t="shared" si="35"/>
        <v>1</v>
      </c>
      <c r="O730">
        <f t="shared" si="36"/>
        <v>1</v>
      </c>
    </row>
    <row r="731" spans="1:15" x14ac:dyDescent="0.4">
      <c r="A731" t="s">
        <v>741</v>
      </c>
      <c r="B731" t="s">
        <v>1502</v>
      </c>
      <c r="C731" s="1">
        <v>40571</v>
      </c>
      <c r="D731">
        <v>4</v>
      </c>
      <c r="E731">
        <v>3</v>
      </c>
      <c r="F731">
        <v>3</v>
      </c>
      <c r="G731">
        <v>643</v>
      </c>
      <c r="H731">
        <v>630</v>
      </c>
      <c r="I731">
        <v>536</v>
      </c>
      <c r="J731">
        <v>82.098553671719827</v>
      </c>
      <c r="K731">
        <v>30.811673190499572</v>
      </c>
      <c r="L731">
        <v>17.146318181391173</v>
      </c>
      <c r="M731">
        <f t="shared" si="34"/>
        <v>3</v>
      </c>
      <c r="N731">
        <f t="shared" si="35"/>
        <v>2</v>
      </c>
      <c r="O731">
        <f t="shared" si="36"/>
        <v>1</v>
      </c>
    </row>
    <row r="732" spans="1:15" x14ac:dyDescent="0.4">
      <c r="A732" t="s">
        <v>742</v>
      </c>
      <c r="B732" t="s">
        <v>1503</v>
      </c>
      <c r="C732" s="1">
        <v>40869</v>
      </c>
      <c r="D732">
        <v>4</v>
      </c>
      <c r="E732">
        <v>2</v>
      </c>
      <c r="F732">
        <v>3</v>
      </c>
      <c r="G732">
        <v>490</v>
      </c>
      <c r="H732">
        <v>585</v>
      </c>
      <c r="I732">
        <v>536</v>
      </c>
      <c r="J732">
        <v>66.253140429961888</v>
      </c>
      <c r="K732">
        <v>20.230163395175687</v>
      </c>
      <c r="L732">
        <v>30.805077172869073</v>
      </c>
      <c r="M732">
        <f t="shared" si="34"/>
        <v>3</v>
      </c>
      <c r="N732">
        <f t="shared" si="35"/>
        <v>1</v>
      </c>
      <c r="O732">
        <f t="shared" si="36"/>
        <v>2</v>
      </c>
    </row>
    <row r="733" spans="1:15" x14ac:dyDescent="0.4">
      <c r="A733" t="s">
        <v>743</v>
      </c>
      <c r="B733" t="s">
        <v>1504</v>
      </c>
      <c r="C733" s="1">
        <v>41130</v>
      </c>
      <c r="D733">
        <v>3</v>
      </c>
      <c r="E733">
        <v>2</v>
      </c>
      <c r="F733">
        <v>3</v>
      </c>
      <c r="G733">
        <v>462</v>
      </c>
      <c r="H733">
        <v>440</v>
      </c>
      <c r="I733">
        <v>536</v>
      </c>
      <c r="J733">
        <v>68.652277255845647</v>
      </c>
      <c r="K733">
        <v>39.427210366502251</v>
      </c>
      <c r="L733">
        <v>24.834219346097139</v>
      </c>
      <c r="M733">
        <f t="shared" si="34"/>
        <v>3</v>
      </c>
      <c r="N733">
        <f t="shared" si="35"/>
        <v>2</v>
      </c>
      <c r="O733">
        <f t="shared" si="36"/>
        <v>1</v>
      </c>
    </row>
    <row r="734" spans="1:15" x14ac:dyDescent="0.4">
      <c r="A734" t="s">
        <v>744</v>
      </c>
      <c r="B734" t="s">
        <v>1505</v>
      </c>
      <c r="C734" s="1">
        <v>41305</v>
      </c>
      <c r="D734">
        <v>3</v>
      </c>
      <c r="E734">
        <v>2</v>
      </c>
      <c r="F734">
        <v>3</v>
      </c>
      <c r="G734">
        <v>462</v>
      </c>
      <c r="H734">
        <v>323</v>
      </c>
      <c r="I734">
        <v>536</v>
      </c>
      <c r="J734">
        <v>75.095162452498315</v>
      </c>
      <c r="K734">
        <v>37.214058478581059</v>
      </c>
      <c r="L734">
        <v>34.208591254388203</v>
      </c>
      <c r="M734">
        <f t="shared" si="34"/>
        <v>3</v>
      </c>
      <c r="N734">
        <f t="shared" si="35"/>
        <v>2</v>
      </c>
      <c r="O734">
        <f t="shared" si="36"/>
        <v>2</v>
      </c>
    </row>
    <row r="735" spans="1:15" x14ac:dyDescent="0.4">
      <c r="A735" t="s">
        <v>745</v>
      </c>
      <c r="B735" t="s">
        <v>1506</v>
      </c>
      <c r="C735" s="1">
        <v>40806</v>
      </c>
      <c r="D735">
        <v>4</v>
      </c>
      <c r="E735">
        <v>2</v>
      </c>
      <c r="F735">
        <v>3</v>
      </c>
      <c r="G735">
        <v>530</v>
      </c>
      <c r="H735">
        <v>585</v>
      </c>
      <c r="I735">
        <v>536</v>
      </c>
      <c r="J735">
        <v>67.155863279390729</v>
      </c>
      <c r="K735">
        <v>42.221536924660505</v>
      </c>
      <c r="L735">
        <v>47.089883266993617</v>
      </c>
      <c r="M735">
        <f t="shared" si="34"/>
        <v>3</v>
      </c>
      <c r="N735">
        <f t="shared" si="35"/>
        <v>2</v>
      </c>
      <c r="O735">
        <f t="shared" si="36"/>
        <v>2</v>
      </c>
    </row>
    <row r="736" spans="1:15" x14ac:dyDescent="0.4">
      <c r="A736" t="s">
        <v>746</v>
      </c>
      <c r="B736" t="s">
        <v>1507</v>
      </c>
      <c r="C736" s="1">
        <v>40807</v>
      </c>
      <c r="D736">
        <v>4</v>
      </c>
      <c r="E736">
        <v>2</v>
      </c>
      <c r="F736">
        <v>3</v>
      </c>
      <c r="G736">
        <v>529</v>
      </c>
      <c r="H736">
        <v>585</v>
      </c>
      <c r="I736">
        <v>536</v>
      </c>
      <c r="J736">
        <v>78.946422656794667</v>
      </c>
      <c r="K736">
        <v>50.321823093883921</v>
      </c>
      <c r="L736">
        <v>16.932604739926735</v>
      </c>
      <c r="M736">
        <f t="shared" si="34"/>
        <v>3</v>
      </c>
      <c r="N736">
        <f t="shared" si="35"/>
        <v>3</v>
      </c>
      <c r="O736">
        <f t="shared" si="36"/>
        <v>1</v>
      </c>
    </row>
    <row r="737" spans="1:15" x14ac:dyDescent="0.4">
      <c r="A737" t="s">
        <v>747</v>
      </c>
      <c r="B737" t="s">
        <v>1508</v>
      </c>
      <c r="C737" s="1">
        <v>41024</v>
      </c>
      <c r="D737">
        <v>3</v>
      </c>
      <c r="E737">
        <v>2</v>
      </c>
      <c r="F737">
        <v>3</v>
      </c>
      <c r="G737">
        <v>462</v>
      </c>
      <c r="H737">
        <v>512</v>
      </c>
      <c r="I737">
        <v>536</v>
      </c>
      <c r="J737">
        <v>85.047380659831191</v>
      </c>
      <c r="K737">
        <v>32.906888342086233</v>
      </c>
      <c r="L737">
        <v>7.9100535362907864</v>
      </c>
      <c r="M737">
        <f t="shared" si="34"/>
        <v>3</v>
      </c>
      <c r="N737">
        <f t="shared" si="35"/>
        <v>2</v>
      </c>
      <c r="O737">
        <f t="shared" si="36"/>
        <v>1</v>
      </c>
    </row>
    <row r="738" spans="1:15" x14ac:dyDescent="0.4">
      <c r="A738" t="s">
        <v>748</v>
      </c>
      <c r="B738" t="s">
        <v>1509</v>
      </c>
      <c r="C738" s="1">
        <v>40878</v>
      </c>
      <c r="D738">
        <v>4</v>
      </c>
      <c r="E738">
        <v>2</v>
      </c>
      <c r="F738">
        <v>3</v>
      </c>
      <c r="G738">
        <v>484</v>
      </c>
      <c r="H738">
        <v>585</v>
      </c>
      <c r="I738">
        <v>536</v>
      </c>
      <c r="J738">
        <v>80.529573236285557</v>
      </c>
      <c r="K738">
        <v>35.718348221307878</v>
      </c>
      <c r="L738">
        <v>23.058259243086123</v>
      </c>
      <c r="M738">
        <f t="shared" si="34"/>
        <v>3</v>
      </c>
      <c r="N738">
        <f t="shared" si="35"/>
        <v>2</v>
      </c>
      <c r="O738">
        <f t="shared" si="36"/>
        <v>1</v>
      </c>
    </row>
    <row r="739" spans="1:15" x14ac:dyDescent="0.4">
      <c r="A739" t="s">
        <v>749</v>
      </c>
      <c r="B739" t="s">
        <v>1510</v>
      </c>
      <c r="C739" s="1">
        <v>40903</v>
      </c>
      <c r="D739">
        <v>4</v>
      </c>
      <c r="E739">
        <v>2</v>
      </c>
      <c r="F739">
        <v>3</v>
      </c>
      <c r="G739">
        <v>466</v>
      </c>
      <c r="H739">
        <v>585</v>
      </c>
      <c r="I739">
        <v>536</v>
      </c>
      <c r="J739">
        <v>72.703614160822539</v>
      </c>
      <c r="K739">
        <v>82.936090713160198</v>
      </c>
      <c r="L739">
        <v>24.17722719603692</v>
      </c>
      <c r="M739">
        <f t="shared" si="34"/>
        <v>3</v>
      </c>
      <c r="N739">
        <f t="shared" si="35"/>
        <v>3</v>
      </c>
      <c r="O739">
        <f t="shared" si="36"/>
        <v>1</v>
      </c>
    </row>
    <row r="740" spans="1:15" x14ac:dyDescent="0.4">
      <c r="A740" t="s">
        <v>750</v>
      </c>
      <c r="B740" t="s">
        <v>1511</v>
      </c>
      <c r="C740" s="1">
        <v>40977</v>
      </c>
      <c r="D740">
        <v>3</v>
      </c>
      <c r="E740">
        <v>2</v>
      </c>
      <c r="F740">
        <v>3</v>
      </c>
      <c r="G740">
        <v>462</v>
      </c>
      <c r="H740">
        <v>543</v>
      </c>
      <c r="I740">
        <v>536</v>
      </c>
      <c r="J740">
        <v>80.363988024021765</v>
      </c>
      <c r="K740">
        <v>47.853324831578192</v>
      </c>
      <c r="L740">
        <v>15.704517900110185</v>
      </c>
      <c r="M740">
        <f t="shared" si="34"/>
        <v>3</v>
      </c>
      <c r="N740">
        <f t="shared" si="35"/>
        <v>2</v>
      </c>
      <c r="O740">
        <f t="shared" si="36"/>
        <v>1</v>
      </c>
    </row>
    <row r="741" spans="1:15" x14ac:dyDescent="0.4">
      <c r="A741" t="s">
        <v>751</v>
      </c>
      <c r="B741" t="s">
        <v>1512</v>
      </c>
      <c r="C741" s="1">
        <v>42366</v>
      </c>
      <c r="D741">
        <v>2</v>
      </c>
      <c r="E741">
        <v>1</v>
      </c>
      <c r="F741">
        <v>1</v>
      </c>
      <c r="G741">
        <v>181</v>
      </c>
      <c r="H741">
        <v>234</v>
      </c>
      <c r="I741">
        <v>201</v>
      </c>
      <c r="J741">
        <v>75.95371198554021</v>
      </c>
      <c r="K741">
        <v>8.8293001962066704</v>
      </c>
      <c r="L741">
        <v>2.0523497917906006</v>
      </c>
      <c r="M741">
        <f t="shared" si="34"/>
        <v>3</v>
      </c>
      <c r="N741">
        <f t="shared" si="35"/>
        <v>1</v>
      </c>
      <c r="O741">
        <f t="shared" si="36"/>
        <v>1</v>
      </c>
    </row>
    <row r="742" spans="1:15" x14ac:dyDescent="0.4">
      <c r="A742" t="s">
        <v>752</v>
      </c>
      <c r="B742" t="s">
        <v>1513</v>
      </c>
      <c r="C742" s="1">
        <v>42187</v>
      </c>
      <c r="D742">
        <v>2</v>
      </c>
      <c r="E742">
        <v>1</v>
      </c>
      <c r="F742">
        <v>1</v>
      </c>
      <c r="G742">
        <v>302</v>
      </c>
      <c r="H742">
        <v>234</v>
      </c>
      <c r="I742">
        <v>201</v>
      </c>
      <c r="J742">
        <v>89.450458679271975</v>
      </c>
      <c r="K742">
        <v>7.6302594288205805</v>
      </c>
      <c r="L742">
        <v>37.626412849494351</v>
      </c>
      <c r="M742">
        <f t="shared" si="34"/>
        <v>3</v>
      </c>
      <c r="N742">
        <f t="shared" si="35"/>
        <v>1</v>
      </c>
      <c r="O742">
        <f t="shared" si="36"/>
        <v>2</v>
      </c>
    </row>
    <row r="743" spans="1:15" x14ac:dyDescent="0.4">
      <c r="A743" t="s">
        <v>753</v>
      </c>
      <c r="B743" t="s">
        <v>1514</v>
      </c>
      <c r="C743" s="1">
        <v>42187</v>
      </c>
      <c r="D743">
        <v>2</v>
      </c>
      <c r="E743">
        <v>1</v>
      </c>
      <c r="F743">
        <v>1</v>
      </c>
      <c r="G743">
        <v>302</v>
      </c>
      <c r="H743">
        <v>234</v>
      </c>
      <c r="I743">
        <v>201</v>
      </c>
      <c r="K743">
        <v>34.42337039459342</v>
      </c>
      <c r="L743">
        <v>42.504461629982153</v>
      </c>
      <c r="M743">
        <f t="shared" si="34"/>
        <v>0</v>
      </c>
      <c r="N743">
        <f t="shared" si="35"/>
        <v>2</v>
      </c>
      <c r="O743">
        <f t="shared" si="36"/>
        <v>2</v>
      </c>
    </row>
    <row r="744" spans="1:15" x14ac:dyDescent="0.4">
      <c r="A744" t="s">
        <v>754</v>
      </c>
      <c r="B744" t="s">
        <v>1515</v>
      </c>
      <c r="C744" s="1">
        <v>42209</v>
      </c>
      <c r="D744">
        <v>2</v>
      </c>
      <c r="E744">
        <v>1</v>
      </c>
      <c r="F744">
        <v>1</v>
      </c>
      <c r="G744">
        <v>286</v>
      </c>
      <c r="H744">
        <v>234</v>
      </c>
      <c r="I744">
        <v>201</v>
      </c>
      <c r="J744">
        <v>75.649389102044992</v>
      </c>
      <c r="K744">
        <v>2.5942882057989971</v>
      </c>
      <c r="L744">
        <v>40.749553837001784</v>
      </c>
      <c r="M744">
        <f t="shared" si="34"/>
        <v>3</v>
      </c>
      <c r="N744">
        <f t="shared" si="35"/>
        <v>1</v>
      </c>
      <c r="O744">
        <f t="shared" si="36"/>
        <v>2</v>
      </c>
    </row>
    <row r="745" spans="1:15" x14ac:dyDescent="0.4">
      <c r="A745" t="s">
        <v>755</v>
      </c>
      <c r="B745" t="s">
        <v>1516</v>
      </c>
      <c r="C745" s="1">
        <v>42209</v>
      </c>
      <c r="D745">
        <v>2</v>
      </c>
      <c r="E745">
        <v>1</v>
      </c>
      <c r="F745">
        <v>1</v>
      </c>
      <c r="G745">
        <v>286</v>
      </c>
      <c r="H745">
        <v>234</v>
      </c>
      <c r="I745">
        <v>201</v>
      </c>
      <c r="J745">
        <v>76.989412805425133</v>
      </c>
      <c r="K745">
        <v>0.39241334205362982</v>
      </c>
      <c r="L745">
        <v>24.479476502082093</v>
      </c>
      <c r="M745">
        <f t="shared" si="34"/>
        <v>3</v>
      </c>
      <c r="N745">
        <f t="shared" si="35"/>
        <v>1</v>
      </c>
      <c r="O745">
        <f t="shared" si="36"/>
        <v>1</v>
      </c>
    </row>
    <row r="746" spans="1:15" x14ac:dyDescent="0.4">
      <c r="A746" t="s">
        <v>756</v>
      </c>
      <c r="B746" t="s">
        <v>1517</v>
      </c>
      <c r="C746" s="1">
        <v>42293</v>
      </c>
      <c r="D746">
        <v>2</v>
      </c>
      <c r="E746">
        <v>1</v>
      </c>
      <c r="F746">
        <v>1</v>
      </c>
      <c r="G746">
        <v>233</v>
      </c>
      <c r="H746">
        <v>234</v>
      </c>
      <c r="I746">
        <v>201</v>
      </c>
      <c r="J746">
        <v>66.684260786086696</v>
      </c>
      <c r="K746">
        <v>2.1582733812949639</v>
      </c>
      <c r="L746">
        <v>10.23200475907198</v>
      </c>
      <c r="M746">
        <f t="shared" si="34"/>
        <v>3</v>
      </c>
      <c r="N746">
        <f t="shared" si="35"/>
        <v>1</v>
      </c>
      <c r="O746">
        <f t="shared" si="36"/>
        <v>1</v>
      </c>
    </row>
    <row r="747" spans="1:15" x14ac:dyDescent="0.4">
      <c r="A747" t="s">
        <v>757</v>
      </c>
      <c r="B747" t="s">
        <v>1518</v>
      </c>
      <c r="C747" s="1">
        <v>42187</v>
      </c>
      <c r="D747">
        <v>2</v>
      </c>
      <c r="E747">
        <v>1</v>
      </c>
      <c r="F747">
        <v>1</v>
      </c>
      <c r="G747">
        <v>302</v>
      </c>
      <c r="H747">
        <v>234</v>
      </c>
      <c r="I747">
        <v>201</v>
      </c>
      <c r="M747">
        <f t="shared" si="34"/>
        <v>0</v>
      </c>
      <c r="N747">
        <f t="shared" si="35"/>
        <v>0</v>
      </c>
      <c r="O747">
        <f t="shared" si="36"/>
        <v>0</v>
      </c>
    </row>
    <row r="748" spans="1:15" x14ac:dyDescent="0.4">
      <c r="A748" t="s">
        <v>758</v>
      </c>
      <c r="B748" t="s">
        <v>1519</v>
      </c>
      <c r="C748" s="1">
        <v>42235</v>
      </c>
      <c r="D748">
        <v>2</v>
      </c>
      <c r="E748">
        <v>1</v>
      </c>
      <c r="F748">
        <v>1</v>
      </c>
      <c r="G748">
        <v>267</v>
      </c>
      <c r="H748">
        <v>234</v>
      </c>
      <c r="I748">
        <v>201</v>
      </c>
      <c r="K748">
        <v>95.051231741879221</v>
      </c>
      <c r="L748">
        <v>41.522903033908392</v>
      </c>
      <c r="M748">
        <f t="shared" si="34"/>
        <v>0</v>
      </c>
      <c r="N748">
        <f t="shared" si="35"/>
        <v>3</v>
      </c>
      <c r="O748">
        <f t="shared" si="36"/>
        <v>2</v>
      </c>
    </row>
    <row r="749" spans="1:15" x14ac:dyDescent="0.4">
      <c r="A749" t="s">
        <v>759</v>
      </c>
      <c r="B749" t="s">
        <v>1520</v>
      </c>
      <c r="C749" s="1">
        <v>42271</v>
      </c>
      <c r="D749">
        <v>2</v>
      </c>
      <c r="E749">
        <v>1</v>
      </c>
      <c r="F749">
        <v>1</v>
      </c>
      <c r="G749">
        <v>244</v>
      </c>
      <c r="H749">
        <v>234</v>
      </c>
      <c r="I749">
        <v>201</v>
      </c>
      <c r="K749">
        <v>65.947242206235018</v>
      </c>
      <c r="L749">
        <v>37.477691850089229</v>
      </c>
      <c r="M749">
        <f t="shared" si="34"/>
        <v>0</v>
      </c>
      <c r="N749">
        <f t="shared" si="35"/>
        <v>3</v>
      </c>
      <c r="O749">
        <f t="shared" si="36"/>
        <v>2</v>
      </c>
    </row>
    <row r="750" spans="1:15" x14ac:dyDescent="0.4">
      <c r="A750" t="s">
        <v>760</v>
      </c>
      <c r="B750" t="s">
        <v>1521</v>
      </c>
      <c r="C750" s="1">
        <v>42333</v>
      </c>
      <c r="D750">
        <v>2</v>
      </c>
      <c r="E750">
        <v>1</v>
      </c>
      <c r="F750">
        <v>1</v>
      </c>
      <c r="G750">
        <v>204</v>
      </c>
      <c r="H750">
        <v>234</v>
      </c>
      <c r="I750">
        <v>201</v>
      </c>
      <c r="M750">
        <f t="shared" si="34"/>
        <v>0</v>
      </c>
      <c r="N750">
        <f t="shared" si="35"/>
        <v>0</v>
      </c>
      <c r="O750">
        <f t="shared" si="36"/>
        <v>0</v>
      </c>
    </row>
    <row r="751" spans="1:15" x14ac:dyDescent="0.4">
      <c r="A751" t="s">
        <v>761</v>
      </c>
      <c r="B751" t="s">
        <v>1522</v>
      </c>
      <c r="C751" s="1">
        <v>42333</v>
      </c>
      <c r="D751">
        <v>2</v>
      </c>
      <c r="E751">
        <v>1</v>
      </c>
      <c r="F751">
        <v>1</v>
      </c>
      <c r="G751">
        <v>204</v>
      </c>
      <c r="H751">
        <v>234</v>
      </c>
      <c r="I751">
        <v>201</v>
      </c>
      <c r="M751">
        <f t="shared" si="34"/>
        <v>0</v>
      </c>
      <c r="N751">
        <f t="shared" si="35"/>
        <v>0</v>
      </c>
      <c r="O751">
        <f t="shared" si="36"/>
        <v>0</v>
      </c>
    </row>
    <row r="752" spans="1:15" x14ac:dyDescent="0.4">
      <c r="A752" t="s">
        <v>762</v>
      </c>
      <c r="B752" t="s">
        <v>1523</v>
      </c>
      <c r="C752" s="1">
        <v>42333</v>
      </c>
      <c r="D752">
        <v>2</v>
      </c>
      <c r="E752">
        <v>1</v>
      </c>
      <c r="F752">
        <v>1</v>
      </c>
      <c r="G752">
        <v>204</v>
      </c>
      <c r="H752">
        <v>234</v>
      </c>
      <c r="I752">
        <v>201</v>
      </c>
      <c r="M752">
        <f t="shared" si="34"/>
        <v>0</v>
      </c>
      <c r="N752">
        <f t="shared" si="35"/>
        <v>0</v>
      </c>
      <c r="O752">
        <f t="shared" si="36"/>
        <v>0</v>
      </c>
    </row>
    <row r="753" spans="1:15" x14ac:dyDescent="0.4">
      <c r="A753" t="s">
        <v>763</v>
      </c>
      <c r="B753" t="s">
        <v>1524</v>
      </c>
      <c r="C753" s="1">
        <v>42325</v>
      </c>
      <c r="D753">
        <v>2</v>
      </c>
      <c r="E753">
        <v>1</v>
      </c>
      <c r="F753">
        <v>1</v>
      </c>
      <c r="G753">
        <v>210</v>
      </c>
      <c r="H753">
        <v>234</v>
      </c>
      <c r="I753">
        <v>201</v>
      </c>
      <c r="K753">
        <v>96.468279921517336</v>
      </c>
      <c r="L753">
        <v>9.1314693634741229</v>
      </c>
      <c r="M753">
        <f t="shared" si="34"/>
        <v>0</v>
      </c>
      <c r="N753">
        <f t="shared" si="35"/>
        <v>3</v>
      </c>
      <c r="O753">
        <f t="shared" si="36"/>
        <v>1</v>
      </c>
    </row>
    <row r="754" spans="1:15" x14ac:dyDescent="0.4">
      <c r="A754" t="s">
        <v>764</v>
      </c>
      <c r="B754" t="s">
        <v>1525</v>
      </c>
      <c r="C754" s="1">
        <v>42345</v>
      </c>
      <c r="D754">
        <v>2</v>
      </c>
      <c r="E754">
        <v>1</v>
      </c>
      <c r="F754">
        <v>1</v>
      </c>
      <c r="G754">
        <v>196</v>
      </c>
      <c r="H754">
        <v>234</v>
      </c>
      <c r="I754">
        <v>201</v>
      </c>
      <c r="M754">
        <f t="shared" si="34"/>
        <v>0</v>
      </c>
      <c r="N754">
        <f t="shared" si="35"/>
        <v>0</v>
      </c>
      <c r="O754">
        <f t="shared" si="36"/>
        <v>0</v>
      </c>
    </row>
    <row r="755" spans="1:15" x14ac:dyDescent="0.4">
      <c r="A755" t="s">
        <v>765</v>
      </c>
      <c r="B755" t="s">
        <v>1526</v>
      </c>
      <c r="C755" s="1">
        <v>42207</v>
      </c>
      <c r="D755">
        <v>2</v>
      </c>
      <c r="E755">
        <v>1</v>
      </c>
      <c r="F755">
        <v>1</v>
      </c>
      <c r="G755">
        <v>287</v>
      </c>
      <c r="H755">
        <v>234</v>
      </c>
      <c r="I755">
        <v>201</v>
      </c>
      <c r="K755">
        <v>18.596032265097012</v>
      </c>
      <c r="L755">
        <v>42.65318262938726</v>
      </c>
      <c r="M755">
        <f t="shared" si="34"/>
        <v>0</v>
      </c>
      <c r="N755">
        <f t="shared" si="35"/>
        <v>1</v>
      </c>
      <c r="O755">
        <f t="shared" si="36"/>
        <v>2</v>
      </c>
    </row>
    <row r="756" spans="1:15" x14ac:dyDescent="0.4">
      <c r="A756" t="s">
        <v>766</v>
      </c>
      <c r="B756" t="s">
        <v>1527</v>
      </c>
      <c r="C756" s="1">
        <v>42369</v>
      </c>
      <c r="D756">
        <v>2</v>
      </c>
      <c r="E756">
        <v>1</v>
      </c>
      <c r="F756">
        <v>1</v>
      </c>
      <c r="G756">
        <v>179</v>
      </c>
      <c r="H756">
        <v>234</v>
      </c>
      <c r="I756">
        <v>201</v>
      </c>
      <c r="M756">
        <f t="shared" si="34"/>
        <v>0</v>
      </c>
      <c r="N756">
        <f t="shared" si="35"/>
        <v>0</v>
      </c>
      <c r="O756">
        <f t="shared" si="36"/>
        <v>0</v>
      </c>
    </row>
    <row r="757" spans="1:15" x14ac:dyDescent="0.4">
      <c r="A757" t="s">
        <v>767</v>
      </c>
      <c r="B757" t="s">
        <v>1528</v>
      </c>
      <c r="C757" s="1">
        <v>42291</v>
      </c>
      <c r="D757">
        <v>2</v>
      </c>
      <c r="E757">
        <v>1</v>
      </c>
      <c r="F757">
        <v>1</v>
      </c>
      <c r="G757">
        <v>234</v>
      </c>
      <c r="H757">
        <v>234</v>
      </c>
      <c r="I757">
        <v>201</v>
      </c>
      <c r="K757">
        <v>10.224547634619578</v>
      </c>
      <c r="L757">
        <v>96.757882212968468</v>
      </c>
      <c r="M757">
        <f t="shared" si="34"/>
        <v>0</v>
      </c>
      <c r="N757">
        <f t="shared" si="35"/>
        <v>1</v>
      </c>
      <c r="O757">
        <f t="shared" si="36"/>
        <v>3</v>
      </c>
    </row>
    <row r="758" spans="1:15" x14ac:dyDescent="0.4">
      <c r="A758" t="s">
        <v>768</v>
      </c>
      <c r="B758" t="s">
        <v>1529</v>
      </c>
      <c r="C758" s="1">
        <v>42235</v>
      </c>
      <c r="D758">
        <v>2</v>
      </c>
      <c r="E758">
        <v>1</v>
      </c>
      <c r="F758">
        <v>1</v>
      </c>
      <c r="G758">
        <v>267</v>
      </c>
      <c r="H758">
        <v>234</v>
      </c>
      <c r="I758">
        <v>201</v>
      </c>
      <c r="K758">
        <v>98.146936995857857</v>
      </c>
      <c r="L758">
        <v>98.988697204045209</v>
      </c>
      <c r="M758">
        <f t="shared" si="34"/>
        <v>0</v>
      </c>
      <c r="N758">
        <f t="shared" si="35"/>
        <v>3</v>
      </c>
      <c r="O758">
        <f t="shared" si="36"/>
        <v>3</v>
      </c>
    </row>
    <row r="759" spans="1:15" x14ac:dyDescent="0.4">
      <c r="A759" t="s">
        <v>769</v>
      </c>
      <c r="B759" t="s">
        <v>1530</v>
      </c>
      <c r="C759" s="1">
        <v>42342</v>
      </c>
      <c r="D759">
        <v>2</v>
      </c>
      <c r="E759">
        <v>1</v>
      </c>
      <c r="F759">
        <v>1</v>
      </c>
      <c r="G759">
        <v>198</v>
      </c>
      <c r="H759">
        <v>234</v>
      </c>
      <c r="I759">
        <v>201</v>
      </c>
      <c r="M759">
        <f t="shared" si="34"/>
        <v>0</v>
      </c>
      <c r="N759">
        <f t="shared" si="35"/>
        <v>0</v>
      </c>
      <c r="O759">
        <f t="shared" si="36"/>
        <v>0</v>
      </c>
    </row>
    <row r="760" spans="1:15" x14ac:dyDescent="0.4">
      <c r="A760" t="s">
        <v>770</v>
      </c>
      <c r="B760" t="s">
        <v>1531</v>
      </c>
      <c r="C760" s="1">
        <v>42291</v>
      </c>
      <c r="D760">
        <v>2</v>
      </c>
      <c r="E760">
        <v>1</v>
      </c>
      <c r="F760">
        <v>1</v>
      </c>
      <c r="G760">
        <v>234</v>
      </c>
      <c r="H760">
        <v>234</v>
      </c>
      <c r="I760">
        <v>201</v>
      </c>
      <c r="M760">
        <f t="shared" si="34"/>
        <v>0</v>
      </c>
      <c r="N760">
        <f t="shared" si="35"/>
        <v>0</v>
      </c>
      <c r="O760">
        <f t="shared" si="36"/>
        <v>0</v>
      </c>
    </row>
    <row r="761" spans="1:15" x14ac:dyDescent="0.4">
      <c r="A761" t="s">
        <v>771</v>
      </c>
      <c r="B761" t="s">
        <v>1532</v>
      </c>
      <c r="C761" s="1">
        <v>42310</v>
      </c>
      <c r="D761">
        <v>2</v>
      </c>
      <c r="E761">
        <v>1</v>
      </c>
      <c r="F761">
        <v>1</v>
      </c>
      <c r="G761">
        <v>221</v>
      </c>
      <c r="H761">
        <v>234</v>
      </c>
      <c r="I761">
        <v>201</v>
      </c>
      <c r="M761">
        <f t="shared" si="34"/>
        <v>0</v>
      </c>
      <c r="N761">
        <f t="shared" si="35"/>
        <v>0</v>
      </c>
      <c r="O761">
        <f t="shared" si="36"/>
        <v>0</v>
      </c>
    </row>
    <row r="762" spans="1:15" x14ac:dyDescent="0.4">
      <c r="A762" t="s">
        <v>772</v>
      </c>
      <c r="B762" t="s">
        <v>1533</v>
      </c>
      <c r="C762" s="1">
        <v>42363</v>
      </c>
      <c r="D762">
        <v>2</v>
      </c>
      <c r="E762">
        <v>1</v>
      </c>
      <c r="F762">
        <v>1</v>
      </c>
      <c r="G762">
        <v>183</v>
      </c>
      <c r="H762">
        <v>234</v>
      </c>
      <c r="I762">
        <v>201</v>
      </c>
      <c r="M762">
        <f t="shared" si="34"/>
        <v>0</v>
      </c>
      <c r="N762">
        <f t="shared" si="35"/>
        <v>0</v>
      </c>
      <c r="O762">
        <f t="shared" si="3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2018-07-12T09:19:35Z</dcterms:created>
  <dcterms:modified xsi:type="dcterms:W3CDTF">2018-07-12T16:15:22Z</dcterms:modified>
</cp:coreProperties>
</file>