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angheng\Dropbox\暑期实习\代码\mutual-fund-analysis\"/>
    </mc:Choice>
  </mc:AlternateContent>
  <bookViews>
    <workbookView xWindow="0" yWindow="0" windowWidth="17835" windowHeight="6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O3" i="1"/>
  <c r="P3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75" i="1"/>
  <c r="O75" i="1"/>
  <c r="P75" i="1"/>
  <c r="N76" i="1"/>
  <c r="O76" i="1"/>
  <c r="P76" i="1"/>
  <c r="N77" i="1"/>
  <c r="O77" i="1"/>
  <c r="P77" i="1"/>
  <c r="N78" i="1"/>
  <c r="O78" i="1"/>
  <c r="P78" i="1"/>
  <c r="N79" i="1"/>
  <c r="O79" i="1"/>
  <c r="P79" i="1"/>
  <c r="N80" i="1"/>
  <c r="O80" i="1"/>
  <c r="P80" i="1"/>
  <c r="N81" i="1"/>
  <c r="O81" i="1"/>
  <c r="P81" i="1"/>
  <c r="N82" i="1"/>
  <c r="O82" i="1"/>
  <c r="P82" i="1"/>
  <c r="N83" i="1"/>
  <c r="O83" i="1"/>
  <c r="P83" i="1"/>
  <c r="N84" i="1"/>
  <c r="O84" i="1"/>
  <c r="P84" i="1"/>
  <c r="N85" i="1"/>
  <c r="O85" i="1"/>
  <c r="P85" i="1"/>
  <c r="N86" i="1"/>
  <c r="O86" i="1"/>
  <c r="P86" i="1"/>
  <c r="N87" i="1"/>
  <c r="O87" i="1"/>
  <c r="P87" i="1"/>
  <c r="N88" i="1"/>
  <c r="O88" i="1"/>
  <c r="P88" i="1"/>
  <c r="N89" i="1"/>
  <c r="O89" i="1"/>
  <c r="P89" i="1"/>
  <c r="N90" i="1"/>
  <c r="O90" i="1"/>
  <c r="P90" i="1"/>
  <c r="N91" i="1"/>
  <c r="O91" i="1"/>
  <c r="P91" i="1"/>
  <c r="N92" i="1"/>
  <c r="O92" i="1"/>
  <c r="P92" i="1"/>
  <c r="N93" i="1"/>
  <c r="O93" i="1"/>
  <c r="P93" i="1"/>
  <c r="N94" i="1"/>
  <c r="O94" i="1"/>
  <c r="P94" i="1"/>
  <c r="N95" i="1"/>
  <c r="O95" i="1"/>
  <c r="P95" i="1"/>
  <c r="N96" i="1"/>
  <c r="O96" i="1"/>
  <c r="P96" i="1"/>
  <c r="N97" i="1"/>
  <c r="O97" i="1"/>
  <c r="P97" i="1"/>
  <c r="N98" i="1"/>
  <c r="O98" i="1"/>
  <c r="P98" i="1"/>
  <c r="N99" i="1"/>
  <c r="O99" i="1"/>
  <c r="P99" i="1"/>
  <c r="N100" i="1"/>
  <c r="O100" i="1"/>
  <c r="P100" i="1"/>
  <c r="N101" i="1"/>
  <c r="O101" i="1"/>
  <c r="P101" i="1"/>
  <c r="N102" i="1"/>
  <c r="O102" i="1"/>
  <c r="P102" i="1"/>
  <c r="N103" i="1"/>
  <c r="O103" i="1"/>
  <c r="P103" i="1"/>
  <c r="N104" i="1"/>
  <c r="O104" i="1"/>
  <c r="P104" i="1"/>
  <c r="N105" i="1"/>
  <c r="O105" i="1"/>
  <c r="P105" i="1"/>
  <c r="N106" i="1"/>
  <c r="O106" i="1"/>
  <c r="P106" i="1"/>
  <c r="N107" i="1"/>
  <c r="O107" i="1"/>
  <c r="P107" i="1"/>
  <c r="N108" i="1"/>
  <c r="O108" i="1"/>
  <c r="P108" i="1"/>
  <c r="N109" i="1"/>
  <c r="O109" i="1"/>
  <c r="P109" i="1"/>
  <c r="N110" i="1"/>
  <c r="O110" i="1"/>
  <c r="P110" i="1"/>
  <c r="N111" i="1"/>
  <c r="O111" i="1"/>
  <c r="P111" i="1"/>
  <c r="N112" i="1"/>
  <c r="O112" i="1"/>
  <c r="P112" i="1"/>
  <c r="N113" i="1"/>
  <c r="O113" i="1"/>
  <c r="P113" i="1"/>
  <c r="N114" i="1"/>
  <c r="O114" i="1"/>
  <c r="P114" i="1"/>
  <c r="N115" i="1"/>
  <c r="O115" i="1"/>
  <c r="P115" i="1"/>
  <c r="N116" i="1"/>
  <c r="O116" i="1"/>
  <c r="P116" i="1"/>
  <c r="N117" i="1"/>
  <c r="O117" i="1"/>
  <c r="P117" i="1"/>
  <c r="N118" i="1"/>
  <c r="O118" i="1"/>
  <c r="P118" i="1"/>
  <c r="N119" i="1"/>
  <c r="O119" i="1"/>
  <c r="P119" i="1"/>
  <c r="N120" i="1"/>
  <c r="O120" i="1"/>
  <c r="P120" i="1"/>
  <c r="N121" i="1"/>
  <c r="O121" i="1"/>
  <c r="P121" i="1"/>
  <c r="N122" i="1"/>
  <c r="O122" i="1"/>
  <c r="P122" i="1"/>
  <c r="N123" i="1"/>
  <c r="O123" i="1"/>
  <c r="P123" i="1"/>
  <c r="N124" i="1"/>
  <c r="O124" i="1"/>
  <c r="P124" i="1"/>
  <c r="N125" i="1"/>
  <c r="O125" i="1"/>
  <c r="P125" i="1"/>
  <c r="N126" i="1"/>
  <c r="O126" i="1"/>
  <c r="P126" i="1"/>
  <c r="N127" i="1"/>
  <c r="O127" i="1"/>
  <c r="P127" i="1"/>
  <c r="N128" i="1"/>
  <c r="O128" i="1"/>
  <c r="P128" i="1"/>
  <c r="N129" i="1"/>
  <c r="O129" i="1"/>
  <c r="P129" i="1"/>
  <c r="N130" i="1"/>
  <c r="O130" i="1"/>
  <c r="P130" i="1"/>
  <c r="N131" i="1"/>
  <c r="O131" i="1"/>
  <c r="P131" i="1"/>
  <c r="N132" i="1"/>
  <c r="O132" i="1"/>
  <c r="P132" i="1"/>
  <c r="N133" i="1"/>
  <c r="O133" i="1"/>
  <c r="P133" i="1"/>
  <c r="N134" i="1"/>
  <c r="O134" i="1"/>
  <c r="P134" i="1"/>
  <c r="N135" i="1"/>
  <c r="O135" i="1"/>
  <c r="P135" i="1"/>
  <c r="N136" i="1"/>
  <c r="O136" i="1"/>
  <c r="P136" i="1"/>
  <c r="N137" i="1"/>
  <c r="O137" i="1"/>
  <c r="P137" i="1"/>
  <c r="N138" i="1"/>
  <c r="O138" i="1"/>
  <c r="P138" i="1"/>
  <c r="N139" i="1"/>
  <c r="O139" i="1"/>
  <c r="P139" i="1"/>
  <c r="N140" i="1"/>
  <c r="O140" i="1"/>
  <c r="P140" i="1"/>
  <c r="N141" i="1"/>
  <c r="O141" i="1"/>
  <c r="P141" i="1"/>
  <c r="N142" i="1"/>
  <c r="O142" i="1"/>
  <c r="P142" i="1"/>
  <c r="N143" i="1"/>
  <c r="O143" i="1"/>
  <c r="P143" i="1"/>
  <c r="N144" i="1"/>
  <c r="O144" i="1"/>
  <c r="P144" i="1"/>
  <c r="N145" i="1"/>
  <c r="O145" i="1"/>
  <c r="P145" i="1"/>
  <c r="N146" i="1"/>
  <c r="O146" i="1"/>
  <c r="P146" i="1"/>
  <c r="N147" i="1"/>
  <c r="O147" i="1"/>
  <c r="P147" i="1"/>
  <c r="N148" i="1"/>
  <c r="O148" i="1"/>
  <c r="P148" i="1"/>
  <c r="N149" i="1"/>
  <c r="O149" i="1"/>
  <c r="P149" i="1"/>
  <c r="N150" i="1"/>
  <c r="O150" i="1"/>
  <c r="P150" i="1"/>
  <c r="N151" i="1"/>
  <c r="O151" i="1"/>
  <c r="P151" i="1"/>
  <c r="N152" i="1"/>
  <c r="O152" i="1"/>
  <c r="P152" i="1"/>
  <c r="N153" i="1"/>
  <c r="O153" i="1"/>
  <c r="P153" i="1"/>
  <c r="N154" i="1"/>
  <c r="O154" i="1"/>
  <c r="P154" i="1"/>
  <c r="N155" i="1"/>
  <c r="O155" i="1"/>
  <c r="P155" i="1"/>
  <c r="N156" i="1"/>
  <c r="O156" i="1"/>
  <c r="P156" i="1"/>
  <c r="N157" i="1"/>
  <c r="O157" i="1"/>
  <c r="P157" i="1"/>
  <c r="N158" i="1"/>
  <c r="O158" i="1"/>
  <c r="P158" i="1"/>
  <c r="N159" i="1"/>
  <c r="O159" i="1"/>
  <c r="P159" i="1"/>
  <c r="N160" i="1"/>
  <c r="O160" i="1"/>
  <c r="P160" i="1"/>
  <c r="N161" i="1"/>
  <c r="O161" i="1"/>
  <c r="P161" i="1"/>
  <c r="N162" i="1"/>
  <c r="O162" i="1"/>
  <c r="P162" i="1"/>
  <c r="N163" i="1"/>
  <c r="O163" i="1"/>
  <c r="P163" i="1"/>
  <c r="N164" i="1"/>
  <c r="O164" i="1"/>
  <c r="P164" i="1"/>
  <c r="N165" i="1"/>
  <c r="O165" i="1"/>
  <c r="P165" i="1"/>
  <c r="N166" i="1"/>
  <c r="O166" i="1"/>
  <c r="P166" i="1"/>
  <c r="N167" i="1"/>
  <c r="O167" i="1"/>
  <c r="P167" i="1"/>
  <c r="N168" i="1"/>
  <c r="O168" i="1"/>
  <c r="P168" i="1"/>
  <c r="N169" i="1"/>
  <c r="O169" i="1"/>
  <c r="P169" i="1"/>
  <c r="N170" i="1"/>
  <c r="O170" i="1"/>
  <c r="P170" i="1"/>
  <c r="N171" i="1"/>
  <c r="O171" i="1"/>
  <c r="P171" i="1"/>
  <c r="N172" i="1"/>
  <c r="O172" i="1"/>
  <c r="P172" i="1"/>
  <c r="N173" i="1"/>
  <c r="O173" i="1"/>
  <c r="P173" i="1"/>
  <c r="N174" i="1"/>
  <c r="O174" i="1"/>
  <c r="P174" i="1"/>
  <c r="N175" i="1"/>
  <c r="O175" i="1"/>
  <c r="P175" i="1"/>
  <c r="N176" i="1"/>
  <c r="O176" i="1"/>
  <c r="P176" i="1"/>
  <c r="N177" i="1"/>
  <c r="O177" i="1"/>
  <c r="P177" i="1"/>
  <c r="N178" i="1"/>
  <c r="O178" i="1"/>
  <c r="P178" i="1"/>
  <c r="N179" i="1"/>
  <c r="O179" i="1"/>
  <c r="P179" i="1"/>
  <c r="N180" i="1"/>
  <c r="O180" i="1"/>
  <c r="P180" i="1"/>
  <c r="N181" i="1"/>
  <c r="O181" i="1"/>
  <c r="P181" i="1"/>
  <c r="N182" i="1"/>
  <c r="O182" i="1"/>
  <c r="P182" i="1"/>
  <c r="N183" i="1"/>
  <c r="O183" i="1"/>
  <c r="P183" i="1"/>
  <c r="N184" i="1"/>
  <c r="O184" i="1"/>
  <c r="P184" i="1"/>
  <c r="N185" i="1"/>
  <c r="O185" i="1"/>
  <c r="P185" i="1"/>
  <c r="N186" i="1"/>
  <c r="O186" i="1"/>
  <c r="P186" i="1"/>
  <c r="N187" i="1"/>
  <c r="O187" i="1"/>
  <c r="P187" i="1"/>
  <c r="N188" i="1"/>
  <c r="O188" i="1"/>
  <c r="P188" i="1"/>
  <c r="N189" i="1"/>
  <c r="O189" i="1"/>
  <c r="P189" i="1"/>
  <c r="N190" i="1"/>
  <c r="O190" i="1"/>
  <c r="P190" i="1"/>
  <c r="N191" i="1"/>
  <c r="O191" i="1"/>
  <c r="P191" i="1"/>
  <c r="N192" i="1"/>
  <c r="O192" i="1"/>
  <c r="P192" i="1"/>
  <c r="N193" i="1"/>
  <c r="O193" i="1"/>
  <c r="P193" i="1"/>
  <c r="N194" i="1"/>
  <c r="O194" i="1"/>
  <c r="P194" i="1"/>
  <c r="N195" i="1"/>
  <c r="O195" i="1"/>
  <c r="P195" i="1"/>
  <c r="N196" i="1"/>
  <c r="O196" i="1"/>
  <c r="P196" i="1"/>
  <c r="N197" i="1"/>
  <c r="O197" i="1"/>
  <c r="P197" i="1"/>
  <c r="N198" i="1"/>
  <c r="O198" i="1"/>
  <c r="P198" i="1"/>
  <c r="N199" i="1"/>
  <c r="O199" i="1"/>
  <c r="P199" i="1"/>
  <c r="N200" i="1"/>
  <c r="O200" i="1"/>
  <c r="P200" i="1"/>
  <c r="N201" i="1"/>
  <c r="O201" i="1"/>
  <c r="P201" i="1"/>
  <c r="N202" i="1"/>
  <c r="O202" i="1"/>
  <c r="P202" i="1"/>
  <c r="N203" i="1"/>
  <c r="O203" i="1"/>
  <c r="P203" i="1"/>
  <c r="N204" i="1"/>
  <c r="O204" i="1"/>
  <c r="P204" i="1"/>
  <c r="N205" i="1"/>
  <c r="O205" i="1"/>
  <c r="P205" i="1"/>
  <c r="N206" i="1"/>
  <c r="O206" i="1"/>
  <c r="P206" i="1"/>
  <c r="N207" i="1"/>
  <c r="O207" i="1"/>
  <c r="P207" i="1"/>
  <c r="N208" i="1"/>
  <c r="O208" i="1"/>
  <c r="P208" i="1"/>
  <c r="N209" i="1"/>
  <c r="O209" i="1"/>
  <c r="P209" i="1"/>
  <c r="N210" i="1"/>
  <c r="O210" i="1"/>
  <c r="P210" i="1"/>
  <c r="N211" i="1"/>
  <c r="O211" i="1"/>
  <c r="P211" i="1"/>
  <c r="N212" i="1"/>
  <c r="O212" i="1"/>
  <c r="P212" i="1"/>
  <c r="N213" i="1"/>
  <c r="O213" i="1"/>
  <c r="P213" i="1"/>
  <c r="N214" i="1"/>
  <c r="O214" i="1"/>
  <c r="P214" i="1"/>
  <c r="N215" i="1"/>
  <c r="O215" i="1"/>
  <c r="P215" i="1"/>
  <c r="N216" i="1"/>
  <c r="O216" i="1"/>
  <c r="P216" i="1"/>
  <c r="N217" i="1"/>
  <c r="O217" i="1"/>
  <c r="P217" i="1"/>
  <c r="N218" i="1"/>
  <c r="O218" i="1"/>
  <c r="P218" i="1"/>
  <c r="N219" i="1"/>
  <c r="O219" i="1"/>
  <c r="P219" i="1"/>
  <c r="N220" i="1"/>
  <c r="O220" i="1"/>
  <c r="P220" i="1"/>
  <c r="N221" i="1"/>
  <c r="O221" i="1"/>
  <c r="P221" i="1"/>
  <c r="N222" i="1"/>
  <c r="O222" i="1"/>
  <c r="P222" i="1"/>
  <c r="N223" i="1"/>
  <c r="O223" i="1"/>
  <c r="P223" i="1"/>
  <c r="N224" i="1"/>
  <c r="O224" i="1"/>
  <c r="P224" i="1"/>
  <c r="N225" i="1"/>
  <c r="O225" i="1"/>
  <c r="P225" i="1"/>
  <c r="N226" i="1"/>
  <c r="O226" i="1"/>
  <c r="P226" i="1"/>
  <c r="N227" i="1"/>
  <c r="O227" i="1"/>
  <c r="P227" i="1"/>
  <c r="N228" i="1"/>
  <c r="O228" i="1"/>
  <c r="P228" i="1"/>
  <c r="N229" i="1"/>
  <c r="O229" i="1"/>
  <c r="P229" i="1"/>
  <c r="N230" i="1"/>
  <c r="O230" i="1"/>
  <c r="P230" i="1"/>
  <c r="N231" i="1"/>
  <c r="O231" i="1"/>
  <c r="P231" i="1"/>
  <c r="N232" i="1"/>
  <c r="O232" i="1"/>
  <c r="P232" i="1"/>
  <c r="N233" i="1"/>
  <c r="O233" i="1"/>
  <c r="P233" i="1"/>
  <c r="N234" i="1"/>
  <c r="O234" i="1"/>
  <c r="P234" i="1"/>
  <c r="N235" i="1"/>
  <c r="O235" i="1"/>
  <c r="P235" i="1"/>
  <c r="N236" i="1"/>
  <c r="O236" i="1"/>
  <c r="P236" i="1"/>
  <c r="N237" i="1"/>
  <c r="O237" i="1"/>
  <c r="P237" i="1"/>
  <c r="N238" i="1"/>
  <c r="O238" i="1"/>
  <c r="P238" i="1"/>
  <c r="N239" i="1"/>
  <c r="O239" i="1"/>
  <c r="P239" i="1"/>
  <c r="N240" i="1"/>
  <c r="O240" i="1"/>
  <c r="P240" i="1"/>
  <c r="N241" i="1"/>
  <c r="O241" i="1"/>
  <c r="P241" i="1"/>
  <c r="N242" i="1"/>
  <c r="O242" i="1"/>
  <c r="P242" i="1"/>
  <c r="N243" i="1"/>
  <c r="O243" i="1"/>
  <c r="P243" i="1"/>
  <c r="N244" i="1"/>
  <c r="O244" i="1"/>
  <c r="P244" i="1"/>
  <c r="N245" i="1"/>
  <c r="O245" i="1"/>
  <c r="P245" i="1"/>
  <c r="N246" i="1"/>
  <c r="O246" i="1"/>
  <c r="P246" i="1"/>
  <c r="N247" i="1"/>
  <c r="O247" i="1"/>
  <c r="P247" i="1"/>
  <c r="N248" i="1"/>
  <c r="O248" i="1"/>
  <c r="P248" i="1"/>
  <c r="N249" i="1"/>
  <c r="O249" i="1"/>
  <c r="P249" i="1"/>
  <c r="N250" i="1"/>
  <c r="O250" i="1"/>
  <c r="P250" i="1"/>
  <c r="N251" i="1"/>
  <c r="O251" i="1"/>
  <c r="P251" i="1"/>
  <c r="N252" i="1"/>
  <c r="O252" i="1"/>
  <c r="P252" i="1"/>
  <c r="N253" i="1"/>
  <c r="O253" i="1"/>
  <c r="P253" i="1"/>
  <c r="N254" i="1"/>
  <c r="O254" i="1"/>
  <c r="P254" i="1"/>
  <c r="N255" i="1"/>
  <c r="O255" i="1"/>
  <c r="P255" i="1"/>
  <c r="N256" i="1"/>
  <c r="O256" i="1"/>
  <c r="P256" i="1"/>
  <c r="N257" i="1"/>
  <c r="O257" i="1"/>
  <c r="P257" i="1"/>
  <c r="N258" i="1"/>
  <c r="O258" i="1"/>
  <c r="P258" i="1"/>
  <c r="N259" i="1"/>
  <c r="O259" i="1"/>
  <c r="P259" i="1"/>
  <c r="N260" i="1"/>
  <c r="O260" i="1"/>
  <c r="P260" i="1"/>
  <c r="N261" i="1"/>
  <c r="O261" i="1"/>
  <c r="P261" i="1"/>
  <c r="N262" i="1"/>
  <c r="O262" i="1"/>
  <c r="P262" i="1"/>
  <c r="N263" i="1"/>
  <c r="O263" i="1"/>
  <c r="P263" i="1"/>
  <c r="N264" i="1"/>
  <c r="O264" i="1"/>
  <c r="P264" i="1"/>
  <c r="N265" i="1"/>
  <c r="O265" i="1"/>
  <c r="P265" i="1"/>
  <c r="N266" i="1"/>
  <c r="O266" i="1"/>
  <c r="P266" i="1"/>
  <c r="N267" i="1"/>
  <c r="O267" i="1"/>
  <c r="P267" i="1"/>
  <c r="N268" i="1"/>
  <c r="O268" i="1"/>
  <c r="P268" i="1"/>
  <c r="N269" i="1"/>
  <c r="O269" i="1"/>
  <c r="P269" i="1"/>
  <c r="N270" i="1"/>
  <c r="O270" i="1"/>
  <c r="P270" i="1"/>
  <c r="N271" i="1"/>
  <c r="O271" i="1"/>
  <c r="P271" i="1"/>
  <c r="N272" i="1"/>
  <c r="O272" i="1"/>
  <c r="P272" i="1"/>
  <c r="N273" i="1"/>
  <c r="O273" i="1"/>
  <c r="P273" i="1"/>
  <c r="N274" i="1"/>
  <c r="O274" i="1"/>
  <c r="P274" i="1"/>
  <c r="N275" i="1"/>
  <c r="O275" i="1"/>
  <c r="P275" i="1"/>
  <c r="N276" i="1"/>
  <c r="O276" i="1"/>
  <c r="P276" i="1"/>
  <c r="N277" i="1"/>
  <c r="O277" i="1"/>
  <c r="P277" i="1"/>
  <c r="N278" i="1"/>
  <c r="O278" i="1"/>
  <c r="P278" i="1"/>
  <c r="N279" i="1"/>
  <c r="O279" i="1"/>
  <c r="P279" i="1"/>
  <c r="N280" i="1"/>
  <c r="O280" i="1"/>
  <c r="P280" i="1"/>
  <c r="N281" i="1"/>
  <c r="O281" i="1"/>
  <c r="P281" i="1"/>
  <c r="N282" i="1"/>
  <c r="O282" i="1"/>
  <c r="P282" i="1"/>
  <c r="N283" i="1"/>
  <c r="O283" i="1"/>
  <c r="P283" i="1"/>
  <c r="N284" i="1"/>
  <c r="O284" i="1"/>
  <c r="P284" i="1"/>
  <c r="N285" i="1"/>
  <c r="O285" i="1"/>
  <c r="P285" i="1"/>
  <c r="N286" i="1"/>
  <c r="O286" i="1"/>
  <c r="P286" i="1"/>
  <c r="N287" i="1"/>
  <c r="O287" i="1"/>
  <c r="P287" i="1"/>
  <c r="N288" i="1"/>
  <c r="O288" i="1"/>
  <c r="P288" i="1"/>
  <c r="N289" i="1"/>
  <c r="O289" i="1"/>
  <c r="P289" i="1"/>
  <c r="N290" i="1"/>
  <c r="O290" i="1"/>
  <c r="P290" i="1"/>
  <c r="N291" i="1"/>
  <c r="O291" i="1"/>
  <c r="P291" i="1"/>
  <c r="N292" i="1"/>
  <c r="O292" i="1"/>
  <c r="P292" i="1"/>
  <c r="N293" i="1"/>
  <c r="O293" i="1"/>
  <c r="P293" i="1"/>
  <c r="N294" i="1"/>
  <c r="O294" i="1"/>
  <c r="P294" i="1"/>
  <c r="N295" i="1"/>
  <c r="O295" i="1"/>
  <c r="P295" i="1"/>
  <c r="N296" i="1"/>
  <c r="O296" i="1"/>
  <c r="P296" i="1"/>
  <c r="N297" i="1"/>
  <c r="O297" i="1"/>
  <c r="P297" i="1"/>
  <c r="N298" i="1"/>
  <c r="O298" i="1"/>
  <c r="P298" i="1"/>
  <c r="N299" i="1"/>
  <c r="O299" i="1"/>
  <c r="P299" i="1"/>
  <c r="N300" i="1"/>
  <c r="O300" i="1"/>
  <c r="P300" i="1"/>
  <c r="N301" i="1"/>
  <c r="O301" i="1"/>
  <c r="P301" i="1"/>
  <c r="N302" i="1"/>
  <c r="O302" i="1"/>
  <c r="P302" i="1"/>
  <c r="N303" i="1"/>
  <c r="O303" i="1"/>
  <c r="P303" i="1"/>
  <c r="N304" i="1"/>
  <c r="O304" i="1"/>
  <c r="P304" i="1"/>
  <c r="N305" i="1"/>
  <c r="O305" i="1"/>
  <c r="P305" i="1"/>
  <c r="N306" i="1"/>
  <c r="O306" i="1"/>
  <c r="P306" i="1"/>
  <c r="N307" i="1"/>
  <c r="O307" i="1"/>
  <c r="P307" i="1"/>
  <c r="N308" i="1"/>
  <c r="O308" i="1"/>
  <c r="P308" i="1"/>
  <c r="N309" i="1"/>
  <c r="O309" i="1"/>
  <c r="P309" i="1"/>
  <c r="N310" i="1"/>
  <c r="O310" i="1"/>
  <c r="P310" i="1"/>
  <c r="N311" i="1"/>
  <c r="O311" i="1"/>
  <c r="P311" i="1"/>
  <c r="N312" i="1"/>
  <c r="O312" i="1"/>
  <c r="P312" i="1"/>
  <c r="N313" i="1"/>
  <c r="O313" i="1"/>
  <c r="P313" i="1"/>
  <c r="N314" i="1"/>
  <c r="O314" i="1"/>
  <c r="P314" i="1"/>
  <c r="N315" i="1"/>
  <c r="O315" i="1"/>
  <c r="P315" i="1"/>
  <c r="N316" i="1"/>
  <c r="O316" i="1"/>
  <c r="P316" i="1"/>
  <c r="N317" i="1"/>
  <c r="O317" i="1"/>
  <c r="P317" i="1"/>
  <c r="N318" i="1"/>
  <c r="O318" i="1"/>
  <c r="P318" i="1"/>
  <c r="N319" i="1"/>
  <c r="O319" i="1"/>
  <c r="P319" i="1"/>
  <c r="N320" i="1"/>
  <c r="O320" i="1"/>
  <c r="P320" i="1"/>
  <c r="N321" i="1"/>
  <c r="O321" i="1"/>
  <c r="P321" i="1"/>
  <c r="N322" i="1"/>
  <c r="O322" i="1"/>
  <c r="P322" i="1"/>
  <c r="N323" i="1"/>
  <c r="O323" i="1"/>
  <c r="P323" i="1"/>
  <c r="N324" i="1"/>
  <c r="O324" i="1"/>
  <c r="P324" i="1"/>
  <c r="N325" i="1"/>
  <c r="O325" i="1"/>
  <c r="P325" i="1"/>
  <c r="N326" i="1"/>
  <c r="O326" i="1"/>
  <c r="P326" i="1"/>
  <c r="N327" i="1"/>
  <c r="O327" i="1"/>
  <c r="P327" i="1"/>
  <c r="N328" i="1"/>
  <c r="O328" i="1"/>
  <c r="P328" i="1"/>
  <c r="N329" i="1"/>
  <c r="O329" i="1"/>
  <c r="P329" i="1"/>
  <c r="N330" i="1"/>
  <c r="O330" i="1"/>
  <c r="P330" i="1"/>
  <c r="N331" i="1"/>
  <c r="O331" i="1"/>
  <c r="P331" i="1"/>
  <c r="N332" i="1"/>
  <c r="O332" i="1"/>
  <c r="P332" i="1"/>
  <c r="N333" i="1"/>
  <c r="O333" i="1"/>
  <c r="P333" i="1"/>
  <c r="N334" i="1"/>
  <c r="O334" i="1"/>
  <c r="P334" i="1"/>
  <c r="N335" i="1"/>
  <c r="O335" i="1"/>
  <c r="P335" i="1"/>
  <c r="N336" i="1"/>
  <c r="O336" i="1"/>
  <c r="P336" i="1"/>
  <c r="N337" i="1"/>
  <c r="O337" i="1"/>
  <c r="P337" i="1"/>
  <c r="N338" i="1"/>
  <c r="O338" i="1"/>
  <c r="P338" i="1"/>
  <c r="N339" i="1"/>
  <c r="O339" i="1"/>
  <c r="P339" i="1"/>
  <c r="N340" i="1"/>
  <c r="O340" i="1"/>
  <c r="P340" i="1"/>
  <c r="N341" i="1"/>
  <c r="O341" i="1"/>
  <c r="P341" i="1"/>
  <c r="N342" i="1"/>
  <c r="O342" i="1"/>
  <c r="P342" i="1"/>
  <c r="N343" i="1"/>
  <c r="O343" i="1"/>
  <c r="P343" i="1"/>
  <c r="N344" i="1"/>
  <c r="O344" i="1"/>
  <c r="P344" i="1"/>
  <c r="N345" i="1"/>
  <c r="O345" i="1"/>
  <c r="P345" i="1"/>
  <c r="N346" i="1"/>
  <c r="O346" i="1"/>
  <c r="P346" i="1"/>
  <c r="N347" i="1"/>
  <c r="O347" i="1"/>
  <c r="P347" i="1"/>
  <c r="N348" i="1"/>
  <c r="O348" i="1"/>
  <c r="P348" i="1"/>
  <c r="N349" i="1"/>
  <c r="O349" i="1"/>
  <c r="P349" i="1"/>
  <c r="N350" i="1"/>
  <c r="O350" i="1"/>
  <c r="P350" i="1"/>
  <c r="N351" i="1"/>
  <c r="O351" i="1"/>
  <c r="P351" i="1"/>
  <c r="N352" i="1"/>
  <c r="O352" i="1"/>
  <c r="P352" i="1"/>
  <c r="N353" i="1"/>
  <c r="O353" i="1"/>
  <c r="P353" i="1"/>
  <c r="N354" i="1"/>
  <c r="O354" i="1"/>
  <c r="P354" i="1"/>
  <c r="N355" i="1"/>
  <c r="O355" i="1"/>
  <c r="P355" i="1"/>
  <c r="N356" i="1"/>
  <c r="O356" i="1"/>
  <c r="P356" i="1"/>
  <c r="N357" i="1"/>
  <c r="O357" i="1"/>
  <c r="P357" i="1"/>
  <c r="N358" i="1"/>
  <c r="O358" i="1"/>
  <c r="P358" i="1"/>
  <c r="N359" i="1"/>
  <c r="O359" i="1"/>
  <c r="P359" i="1"/>
  <c r="N360" i="1"/>
  <c r="O360" i="1"/>
  <c r="P360" i="1"/>
  <c r="N361" i="1"/>
  <c r="O361" i="1"/>
  <c r="P361" i="1"/>
  <c r="N362" i="1"/>
  <c r="O362" i="1"/>
  <c r="P362" i="1"/>
  <c r="N363" i="1"/>
  <c r="O363" i="1"/>
  <c r="P363" i="1"/>
  <c r="N364" i="1"/>
  <c r="O364" i="1"/>
  <c r="P364" i="1"/>
  <c r="N365" i="1"/>
  <c r="O365" i="1"/>
  <c r="P365" i="1"/>
  <c r="N366" i="1"/>
  <c r="O366" i="1"/>
  <c r="P366" i="1"/>
  <c r="N367" i="1"/>
  <c r="O367" i="1"/>
  <c r="P367" i="1"/>
  <c r="N368" i="1"/>
  <c r="O368" i="1"/>
  <c r="P368" i="1"/>
  <c r="N369" i="1"/>
  <c r="O369" i="1"/>
  <c r="P369" i="1"/>
  <c r="N370" i="1"/>
  <c r="O370" i="1"/>
  <c r="P370" i="1"/>
  <c r="N371" i="1"/>
  <c r="O371" i="1"/>
  <c r="P371" i="1"/>
  <c r="N372" i="1"/>
  <c r="O372" i="1"/>
  <c r="P372" i="1"/>
  <c r="N373" i="1"/>
  <c r="O373" i="1"/>
  <c r="P373" i="1"/>
  <c r="N374" i="1"/>
  <c r="O374" i="1"/>
  <c r="P374" i="1"/>
  <c r="N375" i="1"/>
  <c r="O375" i="1"/>
  <c r="P375" i="1"/>
  <c r="N376" i="1"/>
  <c r="O376" i="1"/>
  <c r="P376" i="1"/>
  <c r="N377" i="1"/>
  <c r="O377" i="1"/>
  <c r="P377" i="1"/>
  <c r="N378" i="1"/>
  <c r="O378" i="1"/>
  <c r="P378" i="1"/>
  <c r="N379" i="1"/>
  <c r="O379" i="1"/>
  <c r="P379" i="1"/>
  <c r="N380" i="1"/>
  <c r="O380" i="1"/>
  <c r="P380" i="1"/>
  <c r="N381" i="1"/>
  <c r="O381" i="1"/>
  <c r="P381" i="1"/>
  <c r="N382" i="1"/>
  <c r="O382" i="1"/>
  <c r="P382" i="1"/>
  <c r="N383" i="1"/>
  <c r="O383" i="1"/>
  <c r="P383" i="1"/>
  <c r="N384" i="1"/>
  <c r="O384" i="1"/>
  <c r="P384" i="1"/>
  <c r="N385" i="1"/>
  <c r="O385" i="1"/>
  <c r="P385" i="1"/>
  <c r="N386" i="1"/>
  <c r="O386" i="1"/>
  <c r="P386" i="1"/>
  <c r="N387" i="1"/>
  <c r="O387" i="1"/>
  <c r="P387" i="1"/>
  <c r="N388" i="1"/>
  <c r="O388" i="1"/>
  <c r="P388" i="1"/>
  <c r="N389" i="1"/>
  <c r="O389" i="1"/>
  <c r="P389" i="1"/>
  <c r="N390" i="1"/>
  <c r="O390" i="1"/>
  <c r="P390" i="1"/>
  <c r="N391" i="1"/>
  <c r="O391" i="1"/>
  <c r="P391" i="1"/>
  <c r="N392" i="1"/>
  <c r="O392" i="1"/>
  <c r="P392" i="1"/>
  <c r="N393" i="1"/>
  <c r="O393" i="1"/>
  <c r="P393" i="1"/>
  <c r="N394" i="1"/>
  <c r="O394" i="1"/>
  <c r="P394" i="1"/>
  <c r="N395" i="1"/>
  <c r="O395" i="1"/>
  <c r="P395" i="1"/>
  <c r="N396" i="1"/>
  <c r="O396" i="1"/>
  <c r="P396" i="1"/>
  <c r="N397" i="1"/>
  <c r="O397" i="1"/>
  <c r="P397" i="1"/>
  <c r="N398" i="1"/>
  <c r="O398" i="1"/>
  <c r="P398" i="1"/>
  <c r="N399" i="1"/>
  <c r="O399" i="1"/>
  <c r="P399" i="1"/>
  <c r="N400" i="1"/>
  <c r="O400" i="1"/>
  <c r="P400" i="1"/>
  <c r="N401" i="1"/>
  <c r="O401" i="1"/>
  <c r="P401" i="1"/>
  <c r="N402" i="1"/>
  <c r="O402" i="1"/>
  <c r="P402" i="1"/>
  <c r="N403" i="1"/>
  <c r="O403" i="1"/>
  <c r="P403" i="1"/>
  <c r="N404" i="1"/>
  <c r="O404" i="1"/>
  <c r="P404" i="1"/>
  <c r="N405" i="1"/>
  <c r="O405" i="1"/>
  <c r="P405" i="1"/>
  <c r="N406" i="1"/>
  <c r="O406" i="1"/>
  <c r="P406" i="1"/>
  <c r="N407" i="1"/>
  <c r="O407" i="1"/>
  <c r="P407" i="1"/>
  <c r="N408" i="1"/>
  <c r="O408" i="1"/>
  <c r="P408" i="1"/>
  <c r="N409" i="1"/>
  <c r="O409" i="1"/>
  <c r="P409" i="1"/>
  <c r="N410" i="1"/>
  <c r="O410" i="1"/>
  <c r="P410" i="1"/>
  <c r="N411" i="1"/>
  <c r="O411" i="1"/>
  <c r="P411" i="1"/>
  <c r="N412" i="1"/>
  <c r="O412" i="1"/>
  <c r="P412" i="1"/>
  <c r="N413" i="1"/>
  <c r="O413" i="1"/>
  <c r="P413" i="1"/>
  <c r="N414" i="1"/>
  <c r="O414" i="1"/>
  <c r="P414" i="1"/>
  <c r="N415" i="1"/>
  <c r="O415" i="1"/>
  <c r="P415" i="1"/>
  <c r="N416" i="1"/>
  <c r="O416" i="1"/>
  <c r="P416" i="1"/>
  <c r="N417" i="1"/>
  <c r="O417" i="1"/>
  <c r="P417" i="1"/>
  <c r="N418" i="1"/>
  <c r="O418" i="1"/>
  <c r="P418" i="1"/>
  <c r="N419" i="1"/>
  <c r="O419" i="1"/>
  <c r="P419" i="1"/>
  <c r="N420" i="1"/>
  <c r="O420" i="1"/>
  <c r="P420" i="1"/>
  <c r="N421" i="1"/>
  <c r="O421" i="1"/>
  <c r="P421" i="1"/>
  <c r="N422" i="1"/>
  <c r="O422" i="1"/>
  <c r="P422" i="1"/>
  <c r="N423" i="1"/>
  <c r="O423" i="1"/>
  <c r="P423" i="1"/>
  <c r="N424" i="1"/>
  <c r="O424" i="1"/>
  <c r="P424" i="1"/>
  <c r="N425" i="1"/>
  <c r="O425" i="1"/>
  <c r="P425" i="1"/>
  <c r="N426" i="1"/>
  <c r="O426" i="1"/>
  <c r="P426" i="1"/>
  <c r="N427" i="1"/>
  <c r="O427" i="1"/>
  <c r="P427" i="1"/>
  <c r="N428" i="1"/>
  <c r="O428" i="1"/>
  <c r="P428" i="1"/>
  <c r="N429" i="1"/>
  <c r="O429" i="1"/>
  <c r="P429" i="1"/>
  <c r="N430" i="1"/>
  <c r="O430" i="1"/>
  <c r="P430" i="1"/>
  <c r="N431" i="1"/>
  <c r="O431" i="1"/>
  <c r="P431" i="1"/>
  <c r="N432" i="1"/>
  <c r="O432" i="1"/>
  <c r="P432" i="1"/>
  <c r="N433" i="1"/>
  <c r="O433" i="1"/>
  <c r="P433" i="1"/>
  <c r="N434" i="1"/>
  <c r="O434" i="1"/>
  <c r="P434" i="1"/>
  <c r="N435" i="1"/>
  <c r="O435" i="1"/>
  <c r="P435" i="1"/>
  <c r="N436" i="1"/>
  <c r="O436" i="1"/>
  <c r="P436" i="1"/>
  <c r="N437" i="1"/>
  <c r="O437" i="1"/>
  <c r="P437" i="1"/>
  <c r="N438" i="1"/>
  <c r="O438" i="1"/>
  <c r="P438" i="1"/>
  <c r="N439" i="1"/>
  <c r="O439" i="1"/>
  <c r="P439" i="1"/>
  <c r="N440" i="1"/>
  <c r="O440" i="1"/>
  <c r="P440" i="1"/>
  <c r="N441" i="1"/>
  <c r="O441" i="1"/>
  <c r="P441" i="1"/>
  <c r="N442" i="1"/>
  <c r="O442" i="1"/>
  <c r="P442" i="1"/>
  <c r="N443" i="1"/>
  <c r="O443" i="1"/>
  <c r="P443" i="1"/>
  <c r="N444" i="1"/>
  <c r="O444" i="1"/>
  <c r="P444" i="1"/>
  <c r="N445" i="1"/>
  <c r="O445" i="1"/>
  <c r="P445" i="1"/>
  <c r="N446" i="1"/>
  <c r="O446" i="1"/>
  <c r="P446" i="1"/>
  <c r="N447" i="1"/>
  <c r="O447" i="1"/>
  <c r="P447" i="1"/>
  <c r="N448" i="1"/>
  <c r="O448" i="1"/>
  <c r="P448" i="1"/>
  <c r="N449" i="1"/>
  <c r="O449" i="1"/>
  <c r="P449" i="1"/>
  <c r="N450" i="1"/>
  <c r="O450" i="1"/>
  <c r="P450" i="1"/>
  <c r="N451" i="1"/>
  <c r="O451" i="1"/>
  <c r="P451" i="1"/>
  <c r="N452" i="1"/>
  <c r="O452" i="1"/>
  <c r="P452" i="1"/>
  <c r="N453" i="1"/>
  <c r="O453" i="1"/>
  <c r="P453" i="1"/>
  <c r="N454" i="1"/>
  <c r="O454" i="1"/>
  <c r="P454" i="1"/>
  <c r="N455" i="1"/>
  <c r="O455" i="1"/>
  <c r="P455" i="1"/>
  <c r="N456" i="1"/>
  <c r="O456" i="1"/>
  <c r="P456" i="1"/>
  <c r="N457" i="1"/>
  <c r="O457" i="1"/>
  <c r="P457" i="1"/>
  <c r="N458" i="1"/>
  <c r="O458" i="1"/>
  <c r="P458" i="1"/>
  <c r="N459" i="1"/>
  <c r="O459" i="1"/>
  <c r="P459" i="1"/>
  <c r="N460" i="1"/>
  <c r="O460" i="1"/>
  <c r="P460" i="1"/>
  <c r="N461" i="1"/>
  <c r="O461" i="1"/>
  <c r="P461" i="1"/>
  <c r="N462" i="1"/>
  <c r="O462" i="1"/>
  <c r="P462" i="1"/>
  <c r="N463" i="1"/>
  <c r="O463" i="1"/>
  <c r="P463" i="1"/>
  <c r="N464" i="1"/>
  <c r="O464" i="1"/>
  <c r="P464" i="1"/>
  <c r="N465" i="1"/>
  <c r="O465" i="1"/>
  <c r="P465" i="1"/>
  <c r="N466" i="1"/>
  <c r="O466" i="1"/>
  <c r="P466" i="1"/>
  <c r="N467" i="1"/>
  <c r="O467" i="1"/>
  <c r="P467" i="1"/>
  <c r="N468" i="1"/>
  <c r="O468" i="1"/>
  <c r="P468" i="1"/>
  <c r="N469" i="1"/>
  <c r="O469" i="1"/>
  <c r="P469" i="1"/>
  <c r="N470" i="1"/>
  <c r="O470" i="1"/>
  <c r="P470" i="1"/>
  <c r="N471" i="1"/>
  <c r="O471" i="1"/>
  <c r="P471" i="1"/>
  <c r="N472" i="1"/>
  <c r="O472" i="1"/>
  <c r="P472" i="1"/>
  <c r="N473" i="1"/>
  <c r="O473" i="1"/>
  <c r="P473" i="1"/>
  <c r="N474" i="1"/>
  <c r="O474" i="1"/>
  <c r="P474" i="1"/>
  <c r="N475" i="1"/>
  <c r="O475" i="1"/>
  <c r="P475" i="1"/>
  <c r="N476" i="1"/>
  <c r="O476" i="1"/>
  <c r="P476" i="1"/>
  <c r="N477" i="1"/>
  <c r="O477" i="1"/>
  <c r="P477" i="1"/>
  <c r="N478" i="1"/>
  <c r="O478" i="1"/>
  <c r="P478" i="1"/>
  <c r="N479" i="1"/>
  <c r="O479" i="1"/>
  <c r="P479" i="1"/>
  <c r="N480" i="1"/>
  <c r="O480" i="1"/>
  <c r="P480" i="1"/>
  <c r="N481" i="1"/>
  <c r="O481" i="1"/>
  <c r="P481" i="1"/>
  <c r="N482" i="1"/>
  <c r="O482" i="1"/>
  <c r="P482" i="1"/>
  <c r="N483" i="1"/>
  <c r="O483" i="1"/>
  <c r="P483" i="1"/>
  <c r="N484" i="1"/>
  <c r="O484" i="1"/>
  <c r="P484" i="1"/>
  <c r="N485" i="1"/>
  <c r="O485" i="1"/>
  <c r="P485" i="1"/>
  <c r="N486" i="1"/>
  <c r="O486" i="1"/>
  <c r="P486" i="1"/>
  <c r="N487" i="1"/>
  <c r="O487" i="1"/>
  <c r="P487" i="1"/>
  <c r="N488" i="1"/>
  <c r="O488" i="1"/>
  <c r="P488" i="1"/>
  <c r="N489" i="1"/>
  <c r="O489" i="1"/>
  <c r="P489" i="1"/>
  <c r="N490" i="1"/>
  <c r="O490" i="1"/>
  <c r="P490" i="1"/>
  <c r="N491" i="1"/>
  <c r="O491" i="1"/>
  <c r="P491" i="1"/>
  <c r="N492" i="1"/>
  <c r="O492" i="1"/>
  <c r="P492" i="1"/>
  <c r="N493" i="1"/>
  <c r="O493" i="1"/>
  <c r="P493" i="1"/>
  <c r="N494" i="1"/>
  <c r="O494" i="1"/>
  <c r="P494" i="1"/>
  <c r="N495" i="1"/>
  <c r="O495" i="1"/>
  <c r="P495" i="1"/>
  <c r="N496" i="1"/>
  <c r="O496" i="1"/>
  <c r="P496" i="1"/>
  <c r="N497" i="1"/>
  <c r="O497" i="1"/>
  <c r="P497" i="1"/>
  <c r="N498" i="1"/>
  <c r="O498" i="1"/>
  <c r="P498" i="1"/>
  <c r="N499" i="1"/>
  <c r="O499" i="1"/>
  <c r="P499" i="1"/>
  <c r="N500" i="1"/>
  <c r="O500" i="1"/>
  <c r="P500" i="1"/>
  <c r="N501" i="1"/>
  <c r="O501" i="1"/>
  <c r="P501" i="1"/>
  <c r="N502" i="1"/>
  <c r="O502" i="1"/>
  <c r="P502" i="1"/>
  <c r="N503" i="1"/>
  <c r="O503" i="1"/>
  <c r="P503" i="1"/>
  <c r="N504" i="1"/>
  <c r="O504" i="1"/>
  <c r="P504" i="1"/>
  <c r="N505" i="1"/>
  <c r="O505" i="1"/>
  <c r="P505" i="1"/>
  <c r="N506" i="1"/>
  <c r="O506" i="1"/>
  <c r="P506" i="1"/>
  <c r="N507" i="1"/>
  <c r="O507" i="1"/>
  <c r="P507" i="1"/>
  <c r="N508" i="1"/>
  <c r="O508" i="1"/>
  <c r="P508" i="1"/>
  <c r="N509" i="1"/>
  <c r="O509" i="1"/>
  <c r="P509" i="1"/>
  <c r="N510" i="1"/>
  <c r="O510" i="1"/>
  <c r="P510" i="1"/>
  <c r="N511" i="1"/>
  <c r="O511" i="1"/>
  <c r="P511" i="1"/>
  <c r="N512" i="1"/>
  <c r="O512" i="1"/>
  <c r="P512" i="1"/>
  <c r="N513" i="1"/>
  <c r="O513" i="1"/>
  <c r="P513" i="1"/>
  <c r="N514" i="1"/>
  <c r="O514" i="1"/>
  <c r="P514" i="1"/>
  <c r="N515" i="1"/>
  <c r="O515" i="1"/>
  <c r="P515" i="1"/>
  <c r="N516" i="1"/>
  <c r="O516" i="1"/>
  <c r="P516" i="1"/>
  <c r="N517" i="1"/>
  <c r="O517" i="1"/>
  <c r="P517" i="1"/>
  <c r="N518" i="1"/>
  <c r="O518" i="1"/>
  <c r="P518" i="1"/>
  <c r="N519" i="1"/>
  <c r="O519" i="1"/>
  <c r="P519" i="1"/>
  <c r="N520" i="1"/>
  <c r="O520" i="1"/>
  <c r="P520" i="1"/>
  <c r="N521" i="1"/>
  <c r="O521" i="1"/>
  <c r="P521" i="1"/>
  <c r="N522" i="1"/>
  <c r="O522" i="1"/>
  <c r="P522" i="1"/>
  <c r="N523" i="1"/>
  <c r="O523" i="1"/>
  <c r="P523" i="1"/>
  <c r="N524" i="1"/>
  <c r="O524" i="1"/>
  <c r="P524" i="1"/>
  <c r="N525" i="1"/>
  <c r="O525" i="1"/>
  <c r="P525" i="1"/>
  <c r="N526" i="1"/>
  <c r="O526" i="1"/>
  <c r="P526" i="1"/>
  <c r="N527" i="1"/>
  <c r="O527" i="1"/>
  <c r="P527" i="1"/>
  <c r="N528" i="1"/>
  <c r="O528" i="1"/>
  <c r="P528" i="1"/>
  <c r="N529" i="1"/>
  <c r="O529" i="1"/>
  <c r="P529" i="1"/>
  <c r="N530" i="1"/>
  <c r="O530" i="1"/>
  <c r="P530" i="1"/>
  <c r="N531" i="1"/>
  <c r="O531" i="1"/>
  <c r="P531" i="1"/>
  <c r="N532" i="1"/>
  <c r="O532" i="1"/>
  <c r="P532" i="1"/>
  <c r="N533" i="1"/>
  <c r="O533" i="1"/>
  <c r="P533" i="1"/>
  <c r="N534" i="1"/>
  <c r="O534" i="1"/>
  <c r="P534" i="1"/>
  <c r="N535" i="1"/>
  <c r="O535" i="1"/>
  <c r="P535" i="1"/>
  <c r="N536" i="1"/>
  <c r="O536" i="1"/>
  <c r="P536" i="1"/>
  <c r="O2" i="1"/>
  <c r="P2" i="1"/>
  <c r="N2" i="1"/>
  <c r="T16" i="1" s="1"/>
  <c r="T5" i="1"/>
  <c r="T4" i="1" l="1"/>
  <c r="T29" i="1"/>
  <c r="T13" i="1"/>
  <c r="T12" i="1"/>
  <c r="T9" i="1"/>
  <c r="T24" i="1"/>
  <c r="T25" i="1"/>
  <c r="T8" i="1"/>
  <c r="T21" i="1"/>
  <c r="T28" i="1"/>
  <c r="T27" i="1"/>
  <c r="T17" i="1"/>
  <c r="V35" i="1"/>
  <c r="T37" i="1"/>
  <c r="U37" i="1"/>
  <c r="V37" i="1"/>
  <c r="T35" i="1"/>
  <c r="V36" i="1"/>
  <c r="U35" i="1"/>
  <c r="T36" i="1"/>
  <c r="U36" i="1"/>
  <c r="T20" i="1"/>
  <c r="T6" i="1"/>
  <c r="T22" i="1"/>
  <c r="T10" i="1"/>
  <c r="T14" i="1"/>
  <c r="T18" i="1"/>
  <c r="T26" i="1"/>
  <c r="T3" i="1"/>
  <c r="T7" i="1"/>
  <c r="T11" i="1"/>
  <c r="T15" i="1"/>
  <c r="T19" i="1"/>
  <c r="T23" i="1"/>
  <c r="T30" i="1" l="1"/>
  <c r="V43" i="1" s="1"/>
  <c r="T42" i="1" l="1"/>
  <c r="U42" i="1"/>
  <c r="U43" i="1"/>
  <c r="T41" i="1"/>
  <c r="T43" i="1"/>
  <c r="U41" i="1"/>
  <c r="V41" i="1"/>
  <c r="V42" i="1"/>
</calcChain>
</file>

<file path=xl/sharedStrings.xml><?xml version="1.0" encoding="utf-8"?>
<sst xmlns="http://schemas.openxmlformats.org/spreadsheetml/2006/main" count="1661" uniqueCount="1122">
  <si>
    <t>基金名称</t>
    <phoneticPr fontId="1" type="noConversion"/>
  </si>
  <si>
    <t>熊市经历几次</t>
    <phoneticPr fontId="1" type="noConversion"/>
  </si>
  <si>
    <t>震荡市经历几次</t>
    <phoneticPr fontId="1" type="noConversion"/>
  </si>
  <si>
    <t>熊市经历总天数</t>
    <phoneticPr fontId="1" type="noConversion"/>
  </si>
  <si>
    <t>牛市经历总天数</t>
    <phoneticPr fontId="1" type="noConversion"/>
  </si>
  <si>
    <t>熊市经历平均排名</t>
    <phoneticPr fontId="1" type="noConversion"/>
  </si>
  <si>
    <t>震荡市经历平均排名</t>
    <phoneticPr fontId="1" type="noConversion"/>
  </si>
  <si>
    <t>牛市平均排名</t>
    <phoneticPr fontId="1" type="noConversion"/>
  </si>
  <si>
    <t>基金代码</t>
    <phoneticPr fontId="1" type="noConversion"/>
  </si>
  <si>
    <t>成立日期</t>
    <phoneticPr fontId="1" type="noConversion"/>
  </si>
  <si>
    <t>熊高震荡高牛高</t>
    <phoneticPr fontId="1" type="noConversion"/>
  </si>
  <si>
    <t>熊高震荡高牛中</t>
    <phoneticPr fontId="1" type="noConversion"/>
  </si>
  <si>
    <t>熊高震荡高牛低</t>
    <phoneticPr fontId="1" type="noConversion"/>
  </si>
  <si>
    <t>熊高震荡中牛高</t>
    <phoneticPr fontId="1" type="noConversion"/>
  </si>
  <si>
    <t>熊高震荡中牛中</t>
    <phoneticPr fontId="1" type="noConversion"/>
  </si>
  <si>
    <t>熊高震荡中牛低</t>
    <phoneticPr fontId="1" type="noConversion"/>
  </si>
  <si>
    <t>熊高震荡低牛高</t>
    <phoneticPr fontId="1" type="noConversion"/>
  </si>
  <si>
    <t>熊高震荡低牛中</t>
    <phoneticPr fontId="1" type="noConversion"/>
  </si>
  <si>
    <t>熊高震荡低牛低</t>
    <phoneticPr fontId="1" type="noConversion"/>
  </si>
  <si>
    <t>熊中震荡高牛高</t>
  </si>
  <si>
    <t>熊中震荡高牛中</t>
  </si>
  <si>
    <t>熊中震荡高牛低</t>
  </si>
  <si>
    <t>熊中震荡中牛高</t>
  </si>
  <si>
    <t>熊中震荡中牛中</t>
  </si>
  <si>
    <t>熊中震荡中牛低</t>
  </si>
  <si>
    <t>熊中震荡低牛高</t>
  </si>
  <si>
    <t>熊中震荡低牛中</t>
  </si>
  <si>
    <t>熊中震荡低牛低</t>
  </si>
  <si>
    <t>熊低震荡高牛高</t>
  </si>
  <si>
    <t>熊低震荡高牛中</t>
  </si>
  <si>
    <t>熊低震荡高牛低</t>
  </si>
  <si>
    <t>熊低震荡中牛高</t>
  </si>
  <si>
    <t>熊低震荡中牛中</t>
  </si>
  <si>
    <t>熊低震荡中牛低</t>
  </si>
  <si>
    <t>熊低震荡低牛高</t>
  </si>
  <si>
    <t>熊低震荡低牛中</t>
  </si>
  <si>
    <t>熊低震荡低牛低</t>
  </si>
  <si>
    <t>熊市经历平均排名(1:x&lt;33,     2: 33=&lt;x&lt;66,    3:66=&lt;x)</t>
    <phoneticPr fontId="1" type="noConversion"/>
  </si>
  <si>
    <t>表现</t>
    <phoneticPr fontId="1" type="noConversion"/>
  </si>
  <si>
    <t>高</t>
    <phoneticPr fontId="1" type="noConversion"/>
  </si>
  <si>
    <t>中</t>
    <phoneticPr fontId="1" type="noConversion"/>
  </si>
  <si>
    <t>低</t>
    <phoneticPr fontId="1" type="noConversion"/>
  </si>
  <si>
    <t>熊</t>
    <phoneticPr fontId="1" type="noConversion"/>
  </si>
  <si>
    <t>震荡</t>
    <phoneticPr fontId="1" type="noConversion"/>
  </si>
  <si>
    <t>牛</t>
    <phoneticPr fontId="1" type="noConversion"/>
  </si>
  <si>
    <t>基金投资类型</t>
    <phoneticPr fontId="1" type="noConversion"/>
  </si>
  <si>
    <t>牛市经历几次</t>
    <phoneticPr fontId="1" type="noConversion"/>
  </si>
  <si>
    <t>震荡市经历总天数</t>
    <phoneticPr fontId="1" type="noConversion"/>
  </si>
  <si>
    <t>牛市平均排名</t>
    <phoneticPr fontId="1" type="noConversion"/>
  </si>
  <si>
    <t>000017.OF</t>
  </si>
  <si>
    <t>000020.OF</t>
  </si>
  <si>
    <t>000021.OF</t>
  </si>
  <si>
    <t>000029.OF</t>
  </si>
  <si>
    <t>000031.OF</t>
  </si>
  <si>
    <t>000039.OF</t>
  </si>
  <si>
    <t>000056.OF</t>
  </si>
  <si>
    <t>000057.OF</t>
  </si>
  <si>
    <t>000061.OF</t>
  </si>
  <si>
    <t>000063.OF</t>
  </si>
  <si>
    <t>000073.OF</t>
  </si>
  <si>
    <t>000082.OF</t>
  </si>
  <si>
    <t>000083.OF</t>
  </si>
  <si>
    <t>000117.OF</t>
  </si>
  <si>
    <t>000120.OF</t>
  </si>
  <si>
    <t>000124.OF</t>
  </si>
  <si>
    <t>000127.OF</t>
  </si>
  <si>
    <t>000136.OF</t>
  </si>
  <si>
    <t>000167.OF</t>
  </si>
  <si>
    <t>000172.OF</t>
  </si>
  <si>
    <t>000173.OF</t>
  </si>
  <si>
    <t>000209.OF</t>
  </si>
  <si>
    <t>000219.OF</t>
  </si>
  <si>
    <t>000220.OF</t>
  </si>
  <si>
    <t>000251.OF</t>
  </si>
  <si>
    <t>000263.OF</t>
  </si>
  <si>
    <t>000294.OF</t>
  </si>
  <si>
    <t>000308.OF</t>
  </si>
  <si>
    <t>000309.OF</t>
  </si>
  <si>
    <t>000328.OF</t>
  </si>
  <si>
    <t>000336.OF</t>
  </si>
  <si>
    <t>000339.OF</t>
  </si>
  <si>
    <t>000404.OF</t>
  </si>
  <si>
    <t>000409.OF</t>
  </si>
  <si>
    <t>000411.OF</t>
  </si>
  <si>
    <t>000418.OF</t>
  </si>
  <si>
    <t>000432.OF</t>
  </si>
  <si>
    <t>000433.OF</t>
  </si>
  <si>
    <t>000457.OF</t>
  </si>
  <si>
    <t>000458.OF</t>
  </si>
  <si>
    <t>000471.OF</t>
  </si>
  <si>
    <t>000477.OF</t>
  </si>
  <si>
    <t>000480.OF</t>
  </si>
  <si>
    <t>000513.OF</t>
  </si>
  <si>
    <t>000520.OF</t>
  </si>
  <si>
    <t>000522.OF</t>
  </si>
  <si>
    <t>000523.OF</t>
  </si>
  <si>
    <t>000524.OF</t>
  </si>
  <si>
    <t>000527.OF</t>
  </si>
  <si>
    <t>000529.OF</t>
  </si>
  <si>
    <t>000532.OF</t>
  </si>
  <si>
    <t>000534.OF</t>
  </si>
  <si>
    <t>000535.OF</t>
  </si>
  <si>
    <t>000541.OF</t>
  </si>
  <si>
    <t>000545.OF</t>
  </si>
  <si>
    <t>000547.OF</t>
  </si>
  <si>
    <t>000549.OF</t>
  </si>
  <si>
    <t>000550.OF</t>
  </si>
  <si>
    <t>000551.OF</t>
  </si>
  <si>
    <t>000554.OF</t>
  </si>
  <si>
    <t>000566.OF</t>
  </si>
  <si>
    <t>000574.OF</t>
  </si>
  <si>
    <t>000577.OF</t>
  </si>
  <si>
    <t>000586.OF</t>
  </si>
  <si>
    <t>000587.OF</t>
  </si>
  <si>
    <t>000589.OF</t>
  </si>
  <si>
    <t>000591.OF</t>
  </si>
  <si>
    <t>000592.OF</t>
  </si>
  <si>
    <t>000594.OF</t>
  </si>
  <si>
    <t>000598.OF</t>
  </si>
  <si>
    <t>000601.OF</t>
  </si>
  <si>
    <t>000612.OF</t>
  </si>
  <si>
    <t>000619.OF</t>
  </si>
  <si>
    <t>000634.OF</t>
  </si>
  <si>
    <t>000646.OF</t>
  </si>
  <si>
    <t>000652.OF</t>
  </si>
  <si>
    <t>000654.OF</t>
  </si>
  <si>
    <t>000663.OF</t>
  </si>
  <si>
    <t>000684.OF</t>
  </si>
  <si>
    <t>000688.OF</t>
  </si>
  <si>
    <t>000690.OF</t>
  </si>
  <si>
    <t>000696.OF</t>
  </si>
  <si>
    <t>000697.OF</t>
  </si>
  <si>
    <t>000698.OF</t>
  </si>
  <si>
    <t>000711.OF</t>
  </si>
  <si>
    <t>000727.OF</t>
  </si>
  <si>
    <t>000729.OF</t>
  </si>
  <si>
    <t>000746.OF</t>
  </si>
  <si>
    <t>000751.OF</t>
  </si>
  <si>
    <t>000756.OF</t>
  </si>
  <si>
    <t>000757.OF</t>
  </si>
  <si>
    <t>000761.OF</t>
  </si>
  <si>
    <t>000778.OF</t>
  </si>
  <si>
    <t>000780.OF</t>
  </si>
  <si>
    <t>000788.OF</t>
  </si>
  <si>
    <t>000793.OF</t>
  </si>
  <si>
    <t>000794.OF</t>
  </si>
  <si>
    <t>000796.OF</t>
  </si>
  <si>
    <t>000800.OF</t>
  </si>
  <si>
    <t>000803.OF</t>
  </si>
  <si>
    <t>000805.OF</t>
  </si>
  <si>
    <t>000823.OF</t>
  </si>
  <si>
    <t>000828.OF</t>
  </si>
  <si>
    <t>000831.OF</t>
  </si>
  <si>
    <t>000854.OF</t>
  </si>
  <si>
    <t>000866.OF</t>
  </si>
  <si>
    <t>000870.OF</t>
  </si>
  <si>
    <t>000877.OF</t>
  </si>
  <si>
    <t>000878.OF</t>
  </si>
  <si>
    <t>000879.OF</t>
  </si>
  <si>
    <t>000880.OF</t>
  </si>
  <si>
    <t>000884.OF</t>
  </si>
  <si>
    <t>000893.OF</t>
  </si>
  <si>
    <t>000924.OF</t>
  </si>
  <si>
    <t>000925.OF</t>
  </si>
  <si>
    <t>000935.OF</t>
  </si>
  <si>
    <t>000939.OF</t>
  </si>
  <si>
    <t>002011.OF</t>
  </si>
  <si>
    <t>020001.OF</t>
  </si>
  <si>
    <t>020009.OF</t>
  </si>
  <si>
    <t>020010.OF</t>
  </si>
  <si>
    <t>020015.OF</t>
  </si>
  <si>
    <t>020023.OF</t>
  </si>
  <si>
    <t>020026.OF</t>
  </si>
  <si>
    <t>040005.OF</t>
  </si>
  <si>
    <t>040007.OF</t>
  </si>
  <si>
    <t>040008.OF</t>
  </si>
  <si>
    <t>040011.OF</t>
  </si>
  <si>
    <t>040016.OF</t>
  </si>
  <si>
    <t>040020.OF</t>
  </si>
  <si>
    <t>040025.OF</t>
  </si>
  <si>
    <t>040035.OF</t>
  </si>
  <si>
    <t>050004.OF</t>
  </si>
  <si>
    <t>050008.OF</t>
  </si>
  <si>
    <t>050009.OF</t>
  </si>
  <si>
    <t>050010.OF</t>
  </si>
  <si>
    <t>050014.OF</t>
  </si>
  <si>
    <t>050018.OF</t>
  </si>
  <si>
    <t>050026.OF</t>
  </si>
  <si>
    <t>070006.OF</t>
  </si>
  <si>
    <t>070010.OF</t>
  </si>
  <si>
    <t>070011.OF</t>
  </si>
  <si>
    <t>070013.OF</t>
  </si>
  <si>
    <t>070017.OF</t>
  </si>
  <si>
    <t>070019.OF</t>
  </si>
  <si>
    <t>070021.OF</t>
  </si>
  <si>
    <t>070022.OF</t>
  </si>
  <si>
    <t>070027.OF</t>
  </si>
  <si>
    <t>070032.OF</t>
  </si>
  <si>
    <t>070099.OF</t>
  </si>
  <si>
    <t>080007.OF</t>
  </si>
  <si>
    <t>090003.OF</t>
  </si>
  <si>
    <t>090004.OF</t>
  </si>
  <si>
    <t>090007.OF</t>
  </si>
  <si>
    <t>090009.OF</t>
  </si>
  <si>
    <t>090015.OF</t>
  </si>
  <si>
    <t>090016.OF</t>
  </si>
  <si>
    <t>090018.OF</t>
  </si>
  <si>
    <t>090020.OF</t>
  </si>
  <si>
    <t>100020.OF</t>
  </si>
  <si>
    <t>100022.OF</t>
  </si>
  <si>
    <t>100026.OF</t>
  </si>
  <si>
    <t>100039.OF</t>
  </si>
  <si>
    <t>100056.OF</t>
  </si>
  <si>
    <t>100060.OF</t>
  </si>
  <si>
    <t>110002.OF</t>
  </si>
  <si>
    <t>110005.OF</t>
  </si>
  <si>
    <t>110009.OF</t>
  </si>
  <si>
    <t>110010.OF</t>
  </si>
  <si>
    <t>110011.OF</t>
  </si>
  <si>
    <t>110013.OF</t>
  </si>
  <si>
    <t>110015.OF</t>
  </si>
  <si>
    <t>110022.OF</t>
  </si>
  <si>
    <t>110023.OF</t>
  </si>
  <si>
    <t>110025.OF</t>
  </si>
  <si>
    <t>110029.OF</t>
  </si>
  <si>
    <t>112002.OF</t>
  </si>
  <si>
    <t>121003.OF</t>
  </si>
  <si>
    <t>121005.OF</t>
  </si>
  <si>
    <t>121006.OF</t>
  </si>
  <si>
    <t>121008.OF</t>
  </si>
  <si>
    <t>160105.OF</t>
  </si>
  <si>
    <t>160106.OF</t>
  </si>
  <si>
    <t>160127.OF</t>
  </si>
  <si>
    <t>160133.OF</t>
  </si>
  <si>
    <t>160211.OF</t>
  </si>
  <si>
    <t>160212.OF</t>
  </si>
  <si>
    <t>160215.OF</t>
  </si>
  <si>
    <t>160311.OF</t>
  </si>
  <si>
    <t>160314.OF</t>
  </si>
  <si>
    <t>160505.OF</t>
  </si>
  <si>
    <t>160512.OF</t>
  </si>
  <si>
    <t>160605.OF</t>
  </si>
  <si>
    <t>160607.OF</t>
  </si>
  <si>
    <t>160611.OF</t>
  </si>
  <si>
    <t>160613.OF</t>
  </si>
  <si>
    <t>160624.OF</t>
  </si>
  <si>
    <t>160627.OF</t>
  </si>
  <si>
    <t>160812.OF</t>
  </si>
  <si>
    <t>160813.OF</t>
  </si>
  <si>
    <t>160910.OF</t>
  </si>
  <si>
    <t>160916.OF</t>
  </si>
  <si>
    <t>160918.OF</t>
  </si>
  <si>
    <t>160919.OF</t>
  </si>
  <si>
    <t>161005.OF</t>
  </si>
  <si>
    <t>161219.OF</t>
  </si>
  <si>
    <t>161606.OF</t>
  </si>
  <si>
    <t>161609.OF</t>
  </si>
  <si>
    <t>161610.OF</t>
  </si>
  <si>
    <t>161611.OF</t>
  </si>
  <si>
    <t>161616.OF</t>
  </si>
  <si>
    <t>161706.OF</t>
  </si>
  <si>
    <t>161810.OF</t>
  </si>
  <si>
    <t>161818.OF</t>
  </si>
  <si>
    <t>161903.OF</t>
  </si>
  <si>
    <t>162006.OF</t>
  </si>
  <si>
    <t>162204.OF</t>
  </si>
  <si>
    <t>162209.OF</t>
  </si>
  <si>
    <t>162214.OF</t>
  </si>
  <si>
    <t>162605.OF</t>
  </si>
  <si>
    <t>162607.OF</t>
  </si>
  <si>
    <t>162703.OF</t>
  </si>
  <si>
    <t>163001.OF</t>
  </si>
  <si>
    <t>163110.OF</t>
  </si>
  <si>
    <t>163302.OF</t>
  </si>
  <si>
    <t>163406.OF</t>
  </si>
  <si>
    <t>163409.OF</t>
  </si>
  <si>
    <t>163412.OF</t>
  </si>
  <si>
    <t>163503.OF</t>
  </si>
  <si>
    <t>163803.OF</t>
  </si>
  <si>
    <t>163805.OF</t>
  </si>
  <si>
    <t>163807.OF</t>
  </si>
  <si>
    <t>163809.OF</t>
  </si>
  <si>
    <t>163810.OF</t>
  </si>
  <si>
    <t>163818.OF</t>
  </si>
  <si>
    <t>163822.OF</t>
  </si>
  <si>
    <t>165310.OF</t>
  </si>
  <si>
    <t>165313.OF</t>
  </si>
  <si>
    <t>165508.OF</t>
  </si>
  <si>
    <t>165512.OF</t>
  </si>
  <si>
    <t>165516.OF</t>
  </si>
  <si>
    <t>166001.OF</t>
  </si>
  <si>
    <t>166002.OF</t>
  </si>
  <si>
    <t>166005.OF</t>
  </si>
  <si>
    <t>166006.OF</t>
  </si>
  <si>
    <t>166009.OF</t>
  </si>
  <si>
    <t>166011.OF</t>
  </si>
  <si>
    <t>169101.OF</t>
  </si>
  <si>
    <t>180010.OF</t>
  </si>
  <si>
    <t>180012.OF</t>
  </si>
  <si>
    <t>180013.OF</t>
  </si>
  <si>
    <t>180031.OF</t>
  </si>
  <si>
    <t>200006.OF</t>
  </si>
  <si>
    <t>200008.OF</t>
  </si>
  <si>
    <t>200010.OF</t>
  </si>
  <si>
    <t>200011.OF</t>
  </si>
  <si>
    <t>200012.OF</t>
  </si>
  <si>
    <t>200015.OF</t>
  </si>
  <si>
    <t>202003.OF</t>
  </si>
  <si>
    <t>202005.OF</t>
  </si>
  <si>
    <t>202007.OF</t>
  </si>
  <si>
    <t>202009.OF</t>
  </si>
  <si>
    <t>202011.OF</t>
  </si>
  <si>
    <t>202019.OF</t>
  </si>
  <si>
    <t>202027.OF</t>
  </si>
  <si>
    <t>206002.OF</t>
  </si>
  <si>
    <t>206007.OF</t>
  </si>
  <si>
    <t>206009.OF</t>
  </si>
  <si>
    <t>206012.OF</t>
  </si>
  <si>
    <t>210003.OF</t>
  </si>
  <si>
    <t>210004.OF</t>
  </si>
  <si>
    <t>210005.OF</t>
  </si>
  <si>
    <t>210008.OF</t>
  </si>
  <si>
    <t>210009.OF</t>
  </si>
  <si>
    <t>213001.OF</t>
  </si>
  <si>
    <t>213002.OF</t>
  </si>
  <si>
    <t>213003.OF</t>
  </si>
  <si>
    <t>213008.OF</t>
  </si>
  <si>
    <t>217009.OF</t>
  </si>
  <si>
    <t>217010.OF</t>
  </si>
  <si>
    <t>217012.OF</t>
  </si>
  <si>
    <t>217013.OF</t>
  </si>
  <si>
    <t>229002.OF</t>
  </si>
  <si>
    <t>233001.OF</t>
  </si>
  <si>
    <t>233006.OF</t>
  </si>
  <si>
    <t>233007.OF</t>
  </si>
  <si>
    <t>233009.OF</t>
  </si>
  <si>
    <t>233011.OF</t>
  </si>
  <si>
    <t>233015.OF</t>
  </si>
  <si>
    <t>240004.OF</t>
  </si>
  <si>
    <t>240008.OF</t>
  </si>
  <si>
    <t>240009.OF</t>
  </si>
  <si>
    <t>240010.OF</t>
  </si>
  <si>
    <t>240011.OF</t>
  </si>
  <si>
    <t>240017.OF</t>
  </si>
  <si>
    <t>240020.OF</t>
  </si>
  <si>
    <t>240022.OF</t>
  </si>
  <si>
    <t>257020.OF</t>
  </si>
  <si>
    <t>257030.OF</t>
  </si>
  <si>
    <t>257040.OF</t>
  </si>
  <si>
    <t>257050.OF</t>
  </si>
  <si>
    <t>257070.OF</t>
  </si>
  <si>
    <t>260108.OF</t>
  </si>
  <si>
    <t>260110.OF</t>
  </si>
  <si>
    <t>260112.OF</t>
  </si>
  <si>
    <t>260116.OF</t>
  </si>
  <si>
    <t>260117.OF</t>
  </si>
  <si>
    <t>270005.OF</t>
  </si>
  <si>
    <t>270006.OF</t>
  </si>
  <si>
    <t>270008.OF</t>
  </si>
  <si>
    <t>270021.OF</t>
  </si>
  <si>
    <t>270025.OF</t>
  </si>
  <si>
    <t>270028.OF</t>
  </si>
  <si>
    <t>270041.OF</t>
  </si>
  <si>
    <t>270050.OF</t>
  </si>
  <si>
    <t>288002.OF</t>
  </si>
  <si>
    <t>290004.OF</t>
  </si>
  <si>
    <t>290005.OF</t>
  </si>
  <si>
    <t>290006.OF</t>
  </si>
  <si>
    <t>290008.OF</t>
  </si>
  <si>
    <t>290011.OF</t>
  </si>
  <si>
    <t>290014.OF</t>
  </si>
  <si>
    <t>310328.OF</t>
  </si>
  <si>
    <t>310358.OF</t>
  </si>
  <si>
    <t>310368.OF</t>
  </si>
  <si>
    <t>310388.OF</t>
  </si>
  <si>
    <t>320003.OF</t>
  </si>
  <si>
    <t>320005.OF</t>
  </si>
  <si>
    <t>320007.OF</t>
  </si>
  <si>
    <t>320011.OF</t>
  </si>
  <si>
    <t>320012.OF</t>
  </si>
  <si>
    <t>320016.OF</t>
  </si>
  <si>
    <t>320018.OF</t>
  </si>
  <si>
    <t>340006.OF</t>
  </si>
  <si>
    <t>340007.OF</t>
  </si>
  <si>
    <t>350002.OF</t>
  </si>
  <si>
    <t>350008.OF</t>
  </si>
  <si>
    <t>360001.OF</t>
  </si>
  <si>
    <t>360005.OF</t>
  </si>
  <si>
    <t>360006.OF</t>
  </si>
  <si>
    <t>360007.OF</t>
  </si>
  <si>
    <t>360010.OF</t>
  </si>
  <si>
    <t>360012.OF</t>
  </si>
  <si>
    <t>360016.OF</t>
  </si>
  <si>
    <t>370024.OF</t>
  </si>
  <si>
    <t>370027.OF</t>
  </si>
  <si>
    <t>375010.OF</t>
  </si>
  <si>
    <t>376510.OF</t>
  </si>
  <si>
    <t>377010.OF</t>
  </si>
  <si>
    <t>377020.OF</t>
  </si>
  <si>
    <t>377150.OF</t>
  </si>
  <si>
    <t>377240.OF</t>
  </si>
  <si>
    <t>377530.OF</t>
  </si>
  <si>
    <t>378010.OF</t>
  </si>
  <si>
    <t>379010.OF</t>
  </si>
  <si>
    <t>398001.OF</t>
  </si>
  <si>
    <t>398011.OF</t>
  </si>
  <si>
    <t>398021.OF</t>
  </si>
  <si>
    <t>398041.OF</t>
  </si>
  <si>
    <t>398061.OF</t>
  </si>
  <si>
    <t>399011.OF</t>
  </si>
  <si>
    <t>400001.OF</t>
  </si>
  <si>
    <t>400003.OF</t>
  </si>
  <si>
    <t>400007.OF</t>
  </si>
  <si>
    <t>400011.OF</t>
  </si>
  <si>
    <t>400025.OF</t>
  </si>
  <si>
    <t>410001.OF</t>
  </si>
  <si>
    <t>410003.OF</t>
  </si>
  <si>
    <t>410006.OF</t>
  </si>
  <si>
    <t>410009.OF</t>
  </si>
  <si>
    <t>420001.OF</t>
  </si>
  <si>
    <t>420003.OF</t>
  </si>
  <si>
    <t>420005.OF</t>
  </si>
  <si>
    <t>450002.OF</t>
  </si>
  <si>
    <t>450003.OF</t>
  </si>
  <si>
    <t>450004.OF</t>
  </si>
  <si>
    <t>450007.OF</t>
  </si>
  <si>
    <t>450009.OF</t>
  </si>
  <si>
    <t>450010.OF</t>
  </si>
  <si>
    <t>450011.OF</t>
  </si>
  <si>
    <t>460001.OF</t>
  </si>
  <si>
    <t>460002.OF</t>
  </si>
  <si>
    <t>460005.OF</t>
  </si>
  <si>
    <t>460007.OF</t>
  </si>
  <si>
    <t>460009.OF</t>
  </si>
  <si>
    <t>470006.OF</t>
  </si>
  <si>
    <t>470008.OF</t>
  </si>
  <si>
    <t>470009.OF</t>
  </si>
  <si>
    <t>470028.OF</t>
  </si>
  <si>
    <t>470098.OF</t>
  </si>
  <si>
    <t>481001.OF</t>
  </si>
  <si>
    <t>481004.OF</t>
  </si>
  <si>
    <t>481006.OF</t>
  </si>
  <si>
    <t>481008.OF</t>
  </si>
  <si>
    <t>481010.OF</t>
  </si>
  <si>
    <t>481013.OF</t>
  </si>
  <si>
    <t>481015.OF</t>
  </si>
  <si>
    <t>481017.OF</t>
  </si>
  <si>
    <t>519001.OF</t>
  </si>
  <si>
    <t>519002.OF</t>
  </si>
  <si>
    <t>519005.OF</t>
  </si>
  <si>
    <t>519008.OF</t>
  </si>
  <si>
    <t>519013.OF</t>
  </si>
  <si>
    <t>519017.OF</t>
  </si>
  <si>
    <t>519018.OF</t>
  </si>
  <si>
    <t>519019.OF</t>
  </si>
  <si>
    <t>519021.OF</t>
  </si>
  <si>
    <t>519025.OF</t>
  </si>
  <si>
    <t>519026.OF</t>
  </si>
  <si>
    <t>519029.OF</t>
  </si>
  <si>
    <t>519033.OF</t>
  </si>
  <si>
    <t>519035.OF</t>
  </si>
  <si>
    <t>519039.OF</t>
  </si>
  <si>
    <t>519056.OF</t>
  </si>
  <si>
    <t>519068.OF</t>
  </si>
  <si>
    <t>519069.OF</t>
  </si>
  <si>
    <t>519089.OF</t>
  </si>
  <si>
    <t>519091.OF</t>
  </si>
  <si>
    <t>519093.OF</t>
  </si>
  <si>
    <t>519095.OF</t>
  </si>
  <si>
    <t>519097.OF</t>
  </si>
  <si>
    <t>519099.OF</t>
  </si>
  <si>
    <t>519110.OF</t>
  </si>
  <si>
    <t>519113.OF</t>
  </si>
  <si>
    <t>519115.OF</t>
  </si>
  <si>
    <t>519120.OF</t>
  </si>
  <si>
    <t>519125.OF</t>
  </si>
  <si>
    <t>519126.OF</t>
  </si>
  <si>
    <t>519150.OF</t>
  </si>
  <si>
    <t>519156.OF</t>
  </si>
  <si>
    <t>519158.OF</t>
  </si>
  <si>
    <t>519165.OF</t>
  </si>
  <si>
    <t>519181.OF</t>
  </si>
  <si>
    <t>519185.OF</t>
  </si>
  <si>
    <t>519606.OF</t>
  </si>
  <si>
    <t>519656.OF</t>
  </si>
  <si>
    <t>519657.OF</t>
  </si>
  <si>
    <t>519664.OF</t>
  </si>
  <si>
    <t>519665.OF</t>
  </si>
  <si>
    <t>519668.OF</t>
  </si>
  <si>
    <t>519670.OF</t>
  </si>
  <si>
    <t>519672.OF</t>
  </si>
  <si>
    <t>519673.OF</t>
  </si>
  <si>
    <t>519674.OF</t>
  </si>
  <si>
    <t>519678.OF</t>
  </si>
  <si>
    <t>519679.OF</t>
  </si>
  <si>
    <t>519690.OF</t>
  </si>
  <si>
    <t>519692.OF</t>
  </si>
  <si>
    <t>519694.OF</t>
  </si>
  <si>
    <t>519698.OF</t>
  </si>
  <si>
    <t>519700.OF</t>
  </si>
  <si>
    <t>519702.OF</t>
  </si>
  <si>
    <t>519704.OF</t>
  </si>
  <si>
    <t>519712.OF</t>
  </si>
  <si>
    <t>519727.OF</t>
  </si>
  <si>
    <t>519736.OF</t>
  </si>
  <si>
    <t>519908.OF</t>
  </si>
  <si>
    <t>519909.OF</t>
  </si>
  <si>
    <t>519915.OF</t>
  </si>
  <si>
    <t>519918.OF</t>
  </si>
  <si>
    <t>519979.OF</t>
  </si>
  <si>
    <t>519983.OF</t>
  </si>
  <si>
    <t>519987.OF</t>
  </si>
  <si>
    <t>519993.OF</t>
  </si>
  <si>
    <t>519994.OF</t>
  </si>
  <si>
    <t>530001.OF</t>
  </si>
  <si>
    <t>530003.OF</t>
  </si>
  <si>
    <t>530005.OF</t>
  </si>
  <si>
    <t>530006.OF</t>
  </si>
  <si>
    <t>530011.OF</t>
  </si>
  <si>
    <t>530016.OF</t>
  </si>
  <si>
    <t>530019.OF</t>
  </si>
  <si>
    <t>540002.OF</t>
  </si>
  <si>
    <t>540006.OF</t>
  </si>
  <si>
    <t>540007.OF</t>
  </si>
  <si>
    <t>540008.OF</t>
  </si>
  <si>
    <t>540009.OF</t>
  </si>
  <si>
    <t>540010.OF</t>
  </si>
  <si>
    <t>550002.OF</t>
  </si>
  <si>
    <t>550003.OF</t>
  </si>
  <si>
    <t>550008.OF</t>
  </si>
  <si>
    <t>550009.OF</t>
  </si>
  <si>
    <t>560003.OF</t>
  </si>
  <si>
    <t>560006.OF</t>
  </si>
  <si>
    <t>570001.OF</t>
  </si>
  <si>
    <t>570005.OF</t>
  </si>
  <si>
    <t>570006.OF</t>
  </si>
  <si>
    <t>570007.OF</t>
  </si>
  <si>
    <t>570008.OF</t>
  </si>
  <si>
    <t>580001.OF</t>
  </si>
  <si>
    <t>580002.OF</t>
  </si>
  <si>
    <t>580003.OF</t>
  </si>
  <si>
    <t>580006.OF</t>
  </si>
  <si>
    <t>580008.OF</t>
  </si>
  <si>
    <t>590001.OF</t>
  </si>
  <si>
    <t>590002.OF</t>
  </si>
  <si>
    <t>590005.OF</t>
  </si>
  <si>
    <t>590006.OF</t>
  </si>
  <si>
    <t>590008.OF</t>
  </si>
  <si>
    <t>610001.OF</t>
  </si>
  <si>
    <t>610004.OF</t>
  </si>
  <si>
    <t>610005.OF</t>
  </si>
  <si>
    <t>610006.OF</t>
  </si>
  <si>
    <t>610007.OF</t>
  </si>
  <si>
    <t>620004.OF</t>
  </si>
  <si>
    <t>620005.OF</t>
  </si>
  <si>
    <t>620006.OF</t>
  </si>
  <si>
    <t>620008.OF</t>
  </si>
  <si>
    <t>630001.OF</t>
  </si>
  <si>
    <t>630002.OF</t>
  </si>
  <si>
    <t>630006.OF</t>
  </si>
  <si>
    <t>630010.OF</t>
  </si>
  <si>
    <t>630011.OF</t>
  </si>
  <si>
    <t>630015.OF</t>
  </si>
  <si>
    <t>630016.OF</t>
  </si>
  <si>
    <t>660001.OF</t>
  </si>
  <si>
    <t>660004.OF</t>
  </si>
  <si>
    <t>660005.OF</t>
  </si>
  <si>
    <t>660006.OF</t>
  </si>
  <si>
    <t>660010.OF</t>
  </si>
  <si>
    <t>660012.OF</t>
  </si>
  <si>
    <t>660015.OF</t>
  </si>
  <si>
    <t>688888.OF</t>
  </si>
  <si>
    <t>690003.OF</t>
  </si>
  <si>
    <t>690004.OF</t>
  </si>
  <si>
    <t>690005.OF</t>
  </si>
  <si>
    <t>690007.OF</t>
  </si>
  <si>
    <t>690009.OF</t>
  </si>
  <si>
    <t>690011.OF</t>
  </si>
  <si>
    <t>700001.OF</t>
  </si>
  <si>
    <t>710001.OF</t>
  </si>
  <si>
    <t>710002.OF</t>
  </si>
  <si>
    <t>720001.OF</t>
  </si>
  <si>
    <t>730001.OF</t>
  </si>
  <si>
    <t>740001.OF</t>
  </si>
  <si>
    <t>财通可持续发展主题</t>
  </si>
  <si>
    <t>景顺长城品质投资</t>
  </si>
  <si>
    <t>华夏优势增长</t>
  </si>
  <si>
    <t>富国宏观策略</t>
  </si>
  <si>
    <t>华夏复兴</t>
  </si>
  <si>
    <t>农银汇理低估值高增长</t>
  </si>
  <si>
    <t>建信消费升级</t>
  </si>
  <si>
    <t>中银消费主题</t>
  </si>
  <si>
    <t>华夏盛世精选</t>
  </si>
  <si>
    <t>长盛电子信息主题</t>
  </si>
  <si>
    <t>上投摩根成长动力</t>
  </si>
  <si>
    <t>嘉实研究阿尔法</t>
  </si>
  <si>
    <t>汇添富消费行业</t>
  </si>
  <si>
    <t>广发轮动配置</t>
  </si>
  <si>
    <t>中银美丽中国</t>
  </si>
  <si>
    <t>华宝服务优选</t>
  </si>
  <si>
    <t>农银汇理行业领先</t>
  </si>
  <si>
    <t>民生加银策略精选</t>
  </si>
  <si>
    <t>广发聚优A</t>
  </si>
  <si>
    <t>华泰柏瑞量化A</t>
  </si>
  <si>
    <t>汇添富美丽30</t>
  </si>
  <si>
    <t>信诚新兴产业</t>
  </si>
  <si>
    <t>博时裕益灵活配置</t>
  </si>
  <si>
    <t>富国医疗保健行业</t>
  </si>
  <si>
    <t>工银瑞信金融地产</t>
  </si>
  <si>
    <t>工银瑞信信息产业</t>
  </si>
  <si>
    <t>华安生态优先</t>
  </si>
  <si>
    <t>建信创新中国</t>
  </si>
  <si>
    <t>大摩品质生活精选</t>
  </si>
  <si>
    <t>上投摩根转型动力</t>
  </si>
  <si>
    <t>农银汇理研究精选</t>
  </si>
  <si>
    <t>长城医疗保健</t>
  </si>
  <si>
    <t>易方达新兴成长</t>
  </si>
  <si>
    <t>鹏华环保产业</t>
  </si>
  <si>
    <t>景顺长城优质成长</t>
  </si>
  <si>
    <t>景顺长城成长之星</t>
  </si>
  <si>
    <t>中银优秀企业</t>
  </si>
  <si>
    <t>安信鑫发优选</t>
  </si>
  <si>
    <t>上投摩根核心成长</t>
  </si>
  <si>
    <t>英大领先回报</t>
  </si>
  <si>
    <t>富国城镇发展</t>
  </si>
  <si>
    <t>广发主题领先</t>
  </si>
  <si>
    <t>东方红新动力</t>
  </si>
  <si>
    <t>富国高端制造行业</t>
  </si>
  <si>
    <t>上银新兴价值成长</t>
  </si>
  <si>
    <t>华润元大信息传媒科技</t>
  </si>
  <si>
    <t>国投瑞银医疗保健行业</t>
  </si>
  <si>
    <t>上投摩根民生需求</t>
  </si>
  <si>
    <t>南方新优享</t>
  </si>
  <si>
    <t>广发竞争优势</t>
  </si>
  <si>
    <t>景顺长城优势企业</t>
  </si>
  <si>
    <t>长盛高端装备制造</t>
  </si>
  <si>
    <t>长盛航天海工装备</t>
  </si>
  <si>
    <t>华商创新成长</t>
  </si>
  <si>
    <t>中邮核心竞争力</t>
  </si>
  <si>
    <t>建信健康民生</t>
  </si>
  <si>
    <t>华安大国新经济</t>
  </si>
  <si>
    <t>广发新动力</t>
  </si>
  <si>
    <t>信诚幸福消费</t>
  </si>
  <si>
    <t>南方中国梦</t>
  </si>
  <si>
    <t>华泰柏瑞创新升级</t>
  </si>
  <si>
    <t>宝盈新价值</t>
  </si>
  <si>
    <t>安信价值精选</t>
  </si>
  <si>
    <t>景顺长城中小板创业板</t>
  </si>
  <si>
    <t>大成灵活配置</t>
  </si>
  <si>
    <t>光大银发商机主题</t>
  </si>
  <si>
    <t>中银健康生活</t>
  </si>
  <si>
    <t>建信改革红利</t>
  </si>
  <si>
    <t>大摩进取优选</t>
  </si>
  <si>
    <t>长盛生态环境主题</t>
  </si>
  <si>
    <t>华宝创新优选</t>
  </si>
  <si>
    <t>华宝生态中国</t>
  </si>
  <si>
    <t>东方红产业升级</t>
  </si>
  <si>
    <t>富国天盛</t>
  </si>
  <si>
    <t>华润元大医疗保健量化</t>
  </si>
  <si>
    <t>博时裕隆</t>
  </si>
  <si>
    <t>华商新锐产业</t>
  </si>
  <si>
    <t>国投瑞银美丽中国</t>
  </si>
  <si>
    <t>长盛养老健康产业</t>
  </si>
  <si>
    <t>景顺长城研究精选</t>
  </si>
  <si>
    <t>前海开源大海洋</t>
  </si>
  <si>
    <t>汇添富环保行业</t>
  </si>
  <si>
    <t>汇添富移动互联</t>
  </si>
  <si>
    <t>宝盈科技30</t>
  </si>
  <si>
    <t>嘉实医疗保健</t>
  </si>
  <si>
    <t>融通健康产业</t>
  </si>
  <si>
    <t>建信中小盘</t>
  </si>
  <si>
    <t>招商行业精选</t>
  </si>
  <si>
    <t>嘉实新兴产业</t>
  </si>
  <si>
    <t>建信潜力新蓝筹</t>
  </si>
  <si>
    <t>华富智慧城市</t>
  </si>
  <si>
    <t>国富健康优质生活</t>
  </si>
  <si>
    <t>鹏华先进制造</t>
  </si>
  <si>
    <t>鹏华医疗保健</t>
  </si>
  <si>
    <t>前海开源中国成长</t>
  </si>
  <si>
    <t>工银瑞信高端制造行业</t>
  </si>
  <si>
    <t>宝盈睿丰创新AB</t>
  </si>
  <si>
    <t>宝盈睿丰创新C</t>
  </si>
  <si>
    <t>华商未来主题</t>
  </si>
  <si>
    <t>工银瑞信研究精选</t>
  </si>
  <si>
    <t>中银新经济</t>
  </si>
  <si>
    <t>银华高端制造业</t>
  </si>
  <si>
    <t>泰达宏利转型机遇</t>
  </si>
  <si>
    <t>工银瑞信医疗保健行业</t>
  </si>
  <si>
    <t>鹏华养老产业</t>
  </si>
  <si>
    <t>华宝高端制造</t>
  </si>
  <si>
    <t>嘉实新收益</t>
  </si>
  <si>
    <t>华泰柏瑞量化优选</t>
  </si>
  <si>
    <t>中海医药健康产业A</t>
  </si>
  <si>
    <t>中海医药健康产业C</t>
  </si>
  <si>
    <t>富国研究精选</t>
  </si>
  <si>
    <t>民生加银优选</t>
  </si>
  <si>
    <t>工银瑞信创新动力</t>
  </si>
  <si>
    <t>宝盈先进制造</t>
  </si>
  <si>
    <t>汇添富外延增长主题</t>
  </si>
  <si>
    <t>浙商汇金转型成长</t>
  </si>
  <si>
    <t>中银研究精选</t>
  </si>
  <si>
    <t>华夏红利</t>
  </si>
  <si>
    <t>国泰金鹰增长</t>
  </si>
  <si>
    <t>国泰金鹏蓝筹价值</t>
  </si>
  <si>
    <t>国泰金牛创新成长</t>
  </si>
  <si>
    <t>国泰区位优势</t>
  </si>
  <si>
    <t>国泰事件驱动</t>
  </si>
  <si>
    <t>国泰成长优选</t>
  </si>
  <si>
    <t>华安宏利</t>
  </si>
  <si>
    <t>华安中小盘成长</t>
  </si>
  <si>
    <t>华安策略优选</t>
  </si>
  <si>
    <t>华安核心优选</t>
  </si>
  <si>
    <t>华安行业轮动</t>
  </si>
  <si>
    <t>华安升级主题</t>
  </si>
  <si>
    <t>华安科技动力</t>
  </si>
  <si>
    <t>华安逆向策略</t>
  </si>
  <si>
    <t>博时精选A</t>
  </si>
  <si>
    <t>博时第三产业成长</t>
  </si>
  <si>
    <t>博时新兴成长</t>
  </si>
  <si>
    <t>博时特许价值A</t>
  </si>
  <si>
    <t>博时创业成长A</t>
  </si>
  <si>
    <t>博时行业轮动</t>
  </si>
  <si>
    <t>博时医疗保健行业A</t>
  </si>
  <si>
    <t>嘉实服务增值行业</t>
  </si>
  <si>
    <t>嘉实主题精选</t>
  </si>
  <si>
    <t>嘉实策略增长</t>
  </si>
  <si>
    <t>嘉实研究精选A</t>
  </si>
  <si>
    <t>嘉实量化阿尔法</t>
  </si>
  <si>
    <t>嘉实价值优势</t>
  </si>
  <si>
    <t>嘉实主题新动力</t>
  </si>
  <si>
    <t>嘉实领先成长</t>
  </si>
  <si>
    <t>嘉实周期优选</t>
  </si>
  <si>
    <t>嘉实优化红利</t>
  </si>
  <si>
    <t>嘉实优质企业</t>
  </si>
  <si>
    <t>长盛同鑫行业配置</t>
  </si>
  <si>
    <t>大成蓝筹稳健</t>
  </si>
  <si>
    <t>大成精选增值</t>
  </si>
  <si>
    <t>大成策略回报</t>
  </si>
  <si>
    <t>大成行业轮动</t>
  </si>
  <si>
    <t>大成内需增长A</t>
  </si>
  <si>
    <t>大成消费主题</t>
  </si>
  <si>
    <t>大成新锐产业</t>
  </si>
  <si>
    <t>大成健康产业</t>
  </si>
  <si>
    <t>富国天益价值</t>
  </si>
  <si>
    <t>富国天瑞强势精选</t>
  </si>
  <si>
    <t>富国天合稳健优选</t>
  </si>
  <si>
    <t>富国通胀通缩主题</t>
  </si>
  <si>
    <t>富国低碳环保</t>
  </si>
  <si>
    <t>富国高新技术产业</t>
  </si>
  <si>
    <t>易方达策略成长</t>
  </si>
  <si>
    <t>易方达积极成长</t>
  </si>
  <si>
    <t>易方达价值精选</t>
  </si>
  <si>
    <t>易方达价值成长</t>
  </si>
  <si>
    <t>易方达中小盘</t>
  </si>
  <si>
    <t>易方达科翔</t>
  </si>
  <si>
    <t>易方达行业领先</t>
  </si>
  <si>
    <t>易方达消费行业</t>
  </si>
  <si>
    <t>易方达医疗保健</t>
  </si>
  <si>
    <t>易方达资源行业</t>
  </si>
  <si>
    <t>易方达科讯</t>
  </si>
  <si>
    <t>易方达策略2号</t>
  </si>
  <si>
    <t>国投瑞银核心企业</t>
  </si>
  <si>
    <t>国投瑞银创新动力</t>
  </si>
  <si>
    <t>国投瑞银稳健增长</t>
  </si>
  <si>
    <t>国投瑞银成长优选</t>
  </si>
  <si>
    <t>南方积极配置</t>
  </si>
  <si>
    <t>南方高增长</t>
  </si>
  <si>
    <t>南方新兴消费增长</t>
  </si>
  <si>
    <t>南方天元新产业</t>
  </si>
  <si>
    <t>国泰中小盘成长</t>
  </si>
  <si>
    <t>国泰估值优势</t>
  </si>
  <si>
    <t>国泰价值经典</t>
  </si>
  <si>
    <t>华夏蓝筹核心</t>
  </si>
  <si>
    <t>华夏行业精选</t>
  </si>
  <si>
    <t>博时主题行业</t>
  </si>
  <si>
    <t>博时卓越品牌</t>
  </si>
  <si>
    <t>鹏华中国50</t>
  </si>
  <si>
    <t>鹏华价值优势</t>
  </si>
  <si>
    <t>鹏华优质治理</t>
  </si>
  <si>
    <t>鹏华盛世创新</t>
  </si>
  <si>
    <t>鹏华消费领先</t>
  </si>
  <si>
    <t>鹏华策略优选</t>
  </si>
  <si>
    <t>长盛同益成长回报</t>
  </si>
  <si>
    <t>长盛同盛成长优选</t>
  </si>
  <si>
    <t>大成创新成长</t>
  </si>
  <si>
    <t>大成优选</t>
  </si>
  <si>
    <t>大成中小盘</t>
  </si>
  <si>
    <t>大成产业升级</t>
  </si>
  <si>
    <t>富国天惠精选成长A</t>
  </si>
  <si>
    <t>国投瑞银新兴产业</t>
  </si>
  <si>
    <t>融通行业景气</t>
  </si>
  <si>
    <t>融通动力先锋</t>
  </si>
  <si>
    <t>融通领先成长</t>
  </si>
  <si>
    <t>融通内需驱动</t>
  </si>
  <si>
    <t>融通医疗保健行业A</t>
  </si>
  <si>
    <t>招商优质成长</t>
  </si>
  <si>
    <t>银华内需精选</t>
  </si>
  <si>
    <t>银华消费主题分级</t>
  </si>
  <si>
    <t>万家行业优选</t>
  </si>
  <si>
    <t>长城久富</t>
  </si>
  <si>
    <t>泰达宏利行业精选</t>
  </si>
  <si>
    <t>泰达宏利市值优选</t>
  </si>
  <si>
    <t>泰达宏利领先中小盘</t>
  </si>
  <si>
    <t>景顺长城鼎益</t>
  </si>
  <si>
    <t>景顺长城资源垄断</t>
  </si>
  <si>
    <t>广发小盘成长</t>
  </si>
  <si>
    <t>长信医疗保健行业</t>
  </si>
  <si>
    <t>申万菱信量化小盘</t>
  </si>
  <si>
    <t>大摩资源优选混合</t>
  </si>
  <si>
    <t>兴全合润分级</t>
  </si>
  <si>
    <t>兴全绿色投资</t>
  </si>
  <si>
    <t>兴全轻资产</t>
  </si>
  <si>
    <t>天治核心成长</t>
  </si>
  <si>
    <t>中银持续增长A</t>
  </si>
  <si>
    <t>中银动态策略</t>
  </si>
  <si>
    <t>中银行业优选</t>
  </si>
  <si>
    <t>中银蓝筹精选</t>
  </si>
  <si>
    <t>中银价值精选</t>
  </si>
  <si>
    <t>中银中小盘成长</t>
  </si>
  <si>
    <t>中银主题策略</t>
  </si>
  <si>
    <t>建信双利策略主题</t>
  </si>
  <si>
    <t>建信优势动力</t>
  </si>
  <si>
    <t>信诚深度价值</t>
  </si>
  <si>
    <t>信诚新机遇</t>
  </si>
  <si>
    <t>信诚周期轮动</t>
  </si>
  <si>
    <t>中欧新趋势A</t>
  </si>
  <si>
    <t>中欧新蓝筹A</t>
  </si>
  <si>
    <t>中欧价值发现A</t>
  </si>
  <si>
    <t>中欧行业成长A</t>
  </si>
  <si>
    <t>中欧新动力A</t>
  </si>
  <si>
    <t>中欧盛世成长A</t>
  </si>
  <si>
    <t>东方红睿丰</t>
  </si>
  <si>
    <t>银华优质增长</t>
  </si>
  <si>
    <t>银华富裕主题</t>
  </si>
  <si>
    <t>银华领先策略</t>
  </si>
  <si>
    <t>银华中小盘精选</t>
  </si>
  <si>
    <t>长城消费增值</t>
  </si>
  <si>
    <t>长城品牌优选</t>
  </si>
  <si>
    <t>长城双动力</t>
  </si>
  <si>
    <t>长城景气行业龙头</t>
  </si>
  <si>
    <t>长城中小盘成长</t>
  </si>
  <si>
    <t>长城优化升级</t>
  </si>
  <si>
    <t>南方绩优成长A</t>
  </si>
  <si>
    <t>南方成份精选</t>
  </si>
  <si>
    <t>南方隆元产业主题</t>
  </si>
  <si>
    <t>南方盛元红利</t>
  </si>
  <si>
    <t>南方优选价值A</t>
  </si>
  <si>
    <t>南方策略优化</t>
  </si>
  <si>
    <t>南方高端装备A</t>
  </si>
  <si>
    <t>鹏华精选成长</t>
  </si>
  <si>
    <t>鹏华消费优选</t>
  </si>
  <si>
    <t>鹏华新兴产业</t>
  </si>
  <si>
    <t>鹏华价值精选</t>
  </si>
  <si>
    <t>金鹰行业优势</t>
  </si>
  <si>
    <t>金鹰稳健成长</t>
  </si>
  <si>
    <t>金鹰主题优势</t>
  </si>
  <si>
    <t>金鹰策略配置</t>
  </si>
  <si>
    <t>金鹰核心资源</t>
  </si>
  <si>
    <t>宝盈鸿利收益</t>
  </si>
  <si>
    <t>宝盈泛沿海增长</t>
  </si>
  <si>
    <t>宝盈策略增长</t>
  </si>
  <si>
    <t>宝盈资源优选</t>
  </si>
  <si>
    <t>招商核心价值</t>
  </si>
  <si>
    <t>招商大盘蓝筹</t>
  </si>
  <si>
    <t>招商行业领先A</t>
  </si>
  <si>
    <t>招商中小盘精选</t>
  </si>
  <si>
    <t>泰达宏利逆向策略</t>
  </si>
  <si>
    <t>大摩基础行业混合</t>
  </si>
  <si>
    <t>大摩领先优势</t>
  </si>
  <si>
    <t>大摩卓越成长</t>
  </si>
  <si>
    <t>大摩多因子策略</t>
  </si>
  <si>
    <t>大摩主题优选</t>
  </si>
  <si>
    <t>大摩量化配置</t>
  </si>
  <si>
    <t>华宝动力组合</t>
  </si>
  <si>
    <t>华宝收益增长</t>
  </si>
  <si>
    <t>华宝先进成长</t>
  </si>
  <si>
    <t>华宝行业精选</t>
  </si>
  <si>
    <t>华宝大盘精选</t>
  </si>
  <si>
    <t>华宝新兴产业</t>
  </si>
  <si>
    <t>华宝医药生物</t>
  </si>
  <si>
    <t>华宝资源优选</t>
  </si>
  <si>
    <t>国联安精选</t>
  </si>
  <si>
    <t>国联安优势</t>
  </si>
  <si>
    <t>国联安红利</t>
  </si>
  <si>
    <t>国联安主题驱动</t>
  </si>
  <si>
    <t>国联安优选行业</t>
  </si>
  <si>
    <t>景顺长城新兴成长</t>
  </si>
  <si>
    <t>景顺长城精选蓝筹</t>
  </si>
  <si>
    <t>景顺长城能源基建</t>
  </si>
  <si>
    <t>景顺长城核心竞争力A</t>
  </si>
  <si>
    <t>景顺长城支柱产业</t>
  </si>
  <si>
    <t>广发聚丰</t>
  </si>
  <si>
    <t>广发策略优选</t>
  </si>
  <si>
    <t>广发核心精选</t>
  </si>
  <si>
    <t>广发聚瑞</t>
  </si>
  <si>
    <t>广发行业领先A</t>
  </si>
  <si>
    <t>广发制造业精选</t>
  </si>
  <si>
    <t>广发消费品精选</t>
  </si>
  <si>
    <t>广发新经济</t>
  </si>
  <si>
    <t>华夏收入</t>
  </si>
  <si>
    <t>泰信优质生活</t>
  </si>
  <si>
    <t>泰信优势增长</t>
  </si>
  <si>
    <t>泰信蓝筹精选</t>
  </si>
  <si>
    <t>泰信发展主题</t>
  </si>
  <si>
    <t>泰信中小盘精选</t>
  </si>
  <si>
    <t>泰信现代服务业</t>
  </si>
  <si>
    <t>申万菱信新动力</t>
  </si>
  <si>
    <t>申万菱信新经济</t>
  </si>
  <si>
    <t>申万菱信竞争优势</t>
  </si>
  <si>
    <t>申万菱信消费增长</t>
  </si>
  <si>
    <t>诺安先锋</t>
  </si>
  <si>
    <t>诺安价值增长</t>
  </si>
  <si>
    <t>诺安成长</t>
  </si>
  <si>
    <t>诺安中小盘精选</t>
  </si>
  <si>
    <t>诺安主题精选</t>
  </si>
  <si>
    <t>诺安多策略</t>
  </si>
  <si>
    <t>诺安新动力</t>
  </si>
  <si>
    <t>兴全全球视野</t>
  </si>
  <si>
    <t>兴全社会责任</t>
  </si>
  <si>
    <t>天治低碳经济</t>
  </si>
  <si>
    <t>天治新消费</t>
  </si>
  <si>
    <t>光大核心</t>
  </si>
  <si>
    <t>光大红利</t>
  </si>
  <si>
    <t>光大新增长</t>
  </si>
  <si>
    <t>光大优势</t>
  </si>
  <si>
    <t>光大精选</t>
  </si>
  <si>
    <t>光大中小盘</t>
  </si>
  <si>
    <t>光大行业轮动</t>
  </si>
  <si>
    <t>上投摩根核心优选</t>
  </si>
  <si>
    <t>上投摩根智选30</t>
  </si>
  <si>
    <t>上投摩根中国优势</t>
  </si>
  <si>
    <t>上投摩根大盘蓝筹</t>
  </si>
  <si>
    <t>上投摩根阿尔法</t>
  </si>
  <si>
    <t>上投摩根内需动力</t>
  </si>
  <si>
    <t>上投摩根健康品质生活</t>
  </si>
  <si>
    <t>上投摩根新兴动力A</t>
  </si>
  <si>
    <t>上投摩根行业轮动A</t>
  </si>
  <si>
    <t>上投摩根成长先锋</t>
  </si>
  <si>
    <t>上投摩根中小盘</t>
  </si>
  <si>
    <t>中海优质成长</t>
  </si>
  <si>
    <t>中海分红增利</t>
  </si>
  <si>
    <t>中海能源策略</t>
  </si>
  <si>
    <t>中海量化策略</t>
  </si>
  <si>
    <t>中海消费主题精选</t>
  </si>
  <si>
    <t>中海医疗保健</t>
  </si>
  <si>
    <t>东方龙混合</t>
  </si>
  <si>
    <t>东方精选</t>
  </si>
  <si>
    <t>东方策略成长</t>
  </si>
  <si>
    <t>东方核心动力</t>
  </si>
  <si>
    <t>东方新兴成长</t>
  </si>
  <si>
    <t>华富竞争力优选</t>
  </si>
  <si>
    <t>华富成长趋势</t>
  </si>
  <si>
    <t>华富策略精选</t>
  </si>
  <si>
    <t>华富量子生命力</t>
  </si>
  <si>
    <t>天弘精选</t>
  </si>
  <si>
    <t>天弘永定成长</t>
  </si>
  <si>
    <t>天弘周期策略</t>
  </si>
  <si>
    <t>国富弹性市值</t>
  </si>
  <si>
    <t>国富潜力组合A人民币</t>
  </si>
  <si>
    <t>国富深化价值</t>
  </si>
  <si>
    <t>国富成长动力</t>
  </si>
  <si>
    <t>国富中小盘</t>
  </si>
  <si>
    <t>国富策略回报</t>
  </si>
  <si>
    <t>国富研究精选</t>
  </si>
  <si>
    <t>华泰柏瑞盛世中国</t>
  </si>
  <si>
    <t>华泰柏瑞积极成长A</t>
  </si>
  <si>
    <t>华泰柏瑞价值增长</t>
  </si>
  <si>
    <t>华泰柏瑞行业领先</t>
  </si>
  <si>
    <t>华泰柏瑞量化先行</t>
  </si>
  <si>
    <t>汇添富医药保健A</t>
  </si>
  <si>
    <t>汇添富策略回报</t>
  </si>
  <si>
    <t>汇添富民营活力A</t>
  </si>
  <si>
    <t>汇添富社会责任</t>
  </si>
  <si>
    <t>汇添富逆向投资</t>
  </si>
  <si>
    <t>工银瑞信核心价值A</t>
  </si>
  <si>
    <t>工银瑞信稳健成长A</t>
  </si>
  <si>
    <t>工银瑞信红利</t>
  </si>
  <si>
    <t>工银瑞信大盘蓝筹</t>
  </si>
  <si>
    <t>工银瑞信中小盘成长</t>
  </si>
  <si>
    <t>工银瑞信消费服务</t>
  </si>
  <si>
    <t>工银瑞信主题策略</t>
  </si>
  <si>
    <t>工银瑞信量化策略</t>
  </si>
  <si>
    <t>银华核心价值优选</t>
  </si>
  <si>
    <t>华安安信消费服务</t>
  </si>
  <si>
    <t>海富通股票</t>
  </si>
  <si>
    <t>汇添富优势精选</t>
  </si>
  <si>
    <t>海富通风格优势</t>
  </si>
  <si>
    <t>大成积极成长</t>
  </si>
  <si>
    <t>汇添富均衡增长</t>
  </si>
  <si>
    <t>大成景阳领先</t>
  </si>
  <si>
    <t>国泰金鼎价值精选</t>
  </si>
  <si>
    <t>海富通领先成长</t>
  </si>
  <si>
    <t>海富通中小盘</t>
  </si>
  <si>
    <t>华夏平稳增长</t>
  </si>
  <si>
    <t>海富通国策导向</t>
  </si>
  <si>
    <t>富国天博创新主题</t>
  </si>
  <si>
    <t>长盛同德</t>
  </si>
  <si>
    <t>海富通内需热点</t>
  </si>
  <si>
    <t>汇添富成长焦点</t>
  </si>
  <si>
    <t>汇添富价值精选A</t>
  </si>
  <si>
    <t>新华优选成长</t>
  </si>
  <si>
    <t>新华泛资源优势</t>
  </si>
  <si>
    <t>新华钻石品质企业</t>
  </si>
  <si>
    <t>新华行业周期轮换</t>
  </si>
  <si>
    <t>新华中小市值优选</t>
  </si>
  <si>
    <t>新华灵活主题</t>
  </si>
  <si>
    <t>浦银安盛价值成长A</t>
  </si>
  <si>
    <t>浦银安盛精致生活</t>
  </si>
  <si>
    <t>浦银安盛红利精选</t>
  </si>
  <si>
    <t>浦银安盛战略新兴产业</t>
  </si>
  <si>
    <t>浦银安盛消费升级A</t>
  </si>
  <si>
    <t>浦银安盛新经济结构</t>
  </si>
  <si>
    <t>新华优选消费</t>
  </si>
  <si>
    <t>新华行业轮换配置A</t>
  </si>
  <si>
    <t>新华趋势领航</t>
  </si>
  <si>
    <t>新华鑫利</t>
  </si>
  <si>
    <t>万家和谐增长</t>
  </si>
  <si>
    <t>万家精选</t>
  </si>
  <si>
    <t>国泰金鑫</t>
  </si>
  <si>
    <t>银河灵活配置A</t>
  </si>
  <si>
    <t>银河灵活配置C</t>
  </si>
  <si>
    <t>银河美丽优萃A</t>
  </si>
  <si>
    <t>银河美丽优萃C</t>
  </si>
  <si>
    <t>银河竞争优势成长</t>
  </si>
  <si>
    <t>银河行业优选</t>
  </si>
  <si>
    <t>银河蓝筹精选</t>
  </si>
  <si>
    <t>银河康乐</t>
  </si>
  <si>
    <t>银河创新成长</t>
  </si>
  <si>
    <t>银河消费驱动</t>
  </si>
  <si>
    <t>银河主题策略</t>
  </si>
  <si>
    <t>交银稳健配置混合A</t>
  </si>
  <si>
    <t>交银成长A</t>
  </si>
  <si>
    <t>交银蓝筹</t>
  </si>
  <si>
    <t>交银先锋</t>
  </si>
  <si>
    <t>交银主题优选</t>
  </si>
  <si>
    <t>交银趋势优先</t>
  </si>
  <si>
    <t>交银先进制造</t>
  </si>
  <si>
    <t>交银阿尔法</t>
  </si>
  <si>
    <t>交银成长30</t>
  </si>
  <si>
    <t>交银新成长</t>
  </si>
  <si>
    <t>华夏兴华A</t>
  </si>
  <si>
    <t>华安安顺</t>
  </si>
  <si>
    <t>富国消费主题</t>
  </si>
  <si>
    <t>华夏兴和</t>
  </si>
  <si>
    <t>长信内需成长</t>
  </si>
  <si>
    <t>长信量化先锋A</t>
  </si>
  <si>
    <t>长信恒利优势</t>
  </si>
  <si>
    <t>长信增利策略</t>
  </si>
  <si>
    <t>长信金利趋势</t>
  </si>
  <si>
    <t>建信恒久价值</t>
  </si>
  <si>
    <t>建信优选成长A</t>
  </si>
  <si>
    <t>建信优化配置</t>
  </si>
  <si>
    <t>建信核心精选</t>
  </si>
  <si>
    <t>建信内生动力</t>
  </si>
  <si>
    <t>建信恒稳价值</t>
  </si>
  <si>
    <t>建信社会责任</t>
  </si>
  <si>
    <t>汇丰晋信龙腾</t>
  </si>
  <si>
    <t>汇丰晋信大盘A</t>
  </si>
  <si>
    <t>汇丰晋信中小盘</t>
  </si>
  <si>
    <t>汇丰晋信低碳先锋</t>
  </si>
  <si>
    <t>汇丰晋信消费红利</t>
  </si>
  <si>
    <t>汇丰晋信科技先锋</t>
  </si>
  <si>
    <t>信诚精萃成长</t>
  </si>
  <si>
    <t>信诚盛世蓝筹</t>
  </si>
  <si>
    <t>信诚优胜精选</t>
  </si>
  <si>
    <t>信诚中小盘</t>
  </si>
  <si>
    <t>益民创新优势</t>
  </si>
  <si>
    <t>益民核心增长</t>
  </si>
  <si>
    <t>诺德价值优势</t>
  </si>
  <si>
    <t>诺德成长优势</t>
  </si>
  <si>
    <t>诺德中小盘</t>
  </si>
  <si>
    <t>诺德优选30</t>
  </si>
  <si>
    <t>诺德周期策略</t>
  </si>
  <si>
    <t>东吴嘉禾优势</t>
  </si>
  <si>
    <t>东吴价值成长</t>
  </si>
  <si>
    <t>东吴行业轮动</t>
  </si>
  <si>
    <t>东吴新经济</t>
  </si>
  <si>
    <t>东吴新产业精选</t>
  </si>
  <si>
    <t>中邮核心优选</t>
  </si>
  <si>
    <t>中邮核心成长</t>
  </si>
  <si>
    <t>中邮核心主题</t>
  </si>
  <si>
    <t>中邮中小盘灵活配置</t>
  </si>
  <si>
    <t>中邮战略新兴产业</t>
  </si>
  <si>
    <t>信达澳银领先增长</t>
  </si>
  <si>
    <t>信达澳银中小盘</t>
  </si>
  <si>
    <t>信达澳银红利回报</t>
  </si>
  <si>
    <t>信达澳银产业升级</t>
  </si>
  <si>
    <t>信达澳银消费优选</t>
  </si>
  <si>
    <t>金元顺安价值增长</t>
  </si>
  <si>
    <t>金元顺安核心动力</t>
  </si>
  <si>
    <t>金元顺安消费主题</t>
  </si>
  <si>
    <t>金元顺安新经济主题</t>
  </si>
  <si>
    <t>华商领先企业</t>
  </si>
  <si>
    <t>华商盛世成长</t>
  </si>
  <si>
    <t>华商产业升级</t>
  </si>
  <si>
    <t>华商价值精选</t>
  </si>
  <si>
    <t>华商主题精选</t>
  </si>
  <si>
    <t>华商大盘量化精选</t>
  </si>
  <si>
    <t>华商价值共享灵活配置</t>
  </si>
  <si>
    <t>农银汇理行业成长A</t>
  </si>
  <si>
    <t>农银汇理策略价值</t>
  </si>
  <si>
    <t>农银汇理中小盘</t>
  </si>
  <si>
    <t>农银汇理大盘蓝筹</t>
  </si>
  <si>
    <t>农银汇理策略精选</t>
  </si>
  <si>
    <t>农银汇理消费主题A</t>
  </si>
  <si>
    <t>农银汇理行业轮动</t>
  </si>
  <si>
    <t>浙商聚潮产业成长</t>
  </si>
  <si>
    <t>民生加银精选</t>
  </si>
  <si>
    <t>民生加银稳健成长</t>
  </si>
  <si>
    <t>民生加银内需增长</t>
  </si>
  <si>
    <t>民生加银景气行业</t>
  </si>
  <si>
    <t>民生加银红利回报</t>
  </si>
  <si>
    <t>民生加银积极成长</t>
  </si>
  <si>
    <t>平安大华行业先锋</t>
  </si>
  <si>
    <t>富安达优势成长</t>
  </si>
  <si>
    <t>富安达策略精选</t>
  </si>
  <si>
    <t>财通价值动量</t>
  </si>
  <si>
    <t>方正富邦创新动力</t>
  </si>
  <si>
    <t>长安宏观策略</t>
  </si>
  <si>
    <t>偏</t>
  </si>
  <si>
    <t>灵</t>
  </si>
  <si>
    <t>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</si>
</sst>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762"/>
  <sheetViews>
    <sheetView tabSelected="1" topLeftCell="L88" workbookViewId="0">
      <selection activeCell="P120" sqref="P120"/>
    </sheetView>
  </sheetViews>
  <sheetFormatPr defaultRowHeight="13.9" x14ac:dyDescent="0.4"/>
  <cols>
    <col min="2" max="2" width="22" customWidth="1"/>
    <col min="3" max="3" width="12" customWidth="1"/>
    <col min="4" max="4" width="15.1328125" customWidth="1"/>
    <col min="5" max="5" width="18.73046875" customWidth="1"/>
    <col min="6" max="6" width="14.1328125" customWidth="1"/>
    <col min="7" max="7" width="17.265625" customWidth="1"/>
    <col min="8" max="8" width="15.46484375" customWidth="1"/>
    <col min="9" max="11" width="16.1328125" customWidth="1"/>
    <col min="12" max="12" width="20" customWidth="1"/>
    <col min="13" max="13" width="18.86328125" customWidth="1"/>
    <col min="14" max="14" width="24.46484375" customWidth="1"/>
    <col min="15" max="15" width="14.3984375" customWidth="1"/>
    <col min="16" max="17" width="13.86328125" customWidth="1"/>
    <col min="19" max="19" width="15.59765625" customWidth="1"/>
  </cols>
  <sheetData>
    <row r="1" spans="1:20" x14ac:dyDescent="0.4">
      <c r="A1" t="s">
        <v>8</v>
      </c>
      <c r="B1" t="s">
        <v>0</v>
      </c>
      <c r="C1" t="s">
        <v>45</v>
      </c>
      <c r="D1" t="s">
        <v>9</v>
      </c>
      <c r="E1" t="s">
        <v>1</v>
      </c>
      <c r="F1" t="s">
        <v>2</v>
      </c>
      <c r="G1" t="s">
        <v>46</v>
      </c>
      <c r="H1" t="s">
        <v>3</v>
      </c>
      <c r="I1" t="s">
        <v>47</v>
      </c>
      <c r="J1" t="s">
        <v>4</v>
      </c>
      <c r="K1" t="s">
        <v>5</v>
      </c>
      <c r="L1" t="s">
        <v>6</v>
      </c>
      <c r="M1" t="s">
        <v>48</v>
      </c>
      <c r="N1" t="s">
        <v>37</v>
      </c>
      <c r="O1" t="s">
        <v>6</v>
      </c>
      <c r="P1" t="s">
        <v>7</v>
      </c>
    </row>
    <row r="2" spans="1:20" x14ac:dyDescent="0.4">
      <c r="A2" t="s">
        <v>49</v>
      </c>
      <c r="B2" t="s">
        <v>584</v>
      </c>
      <c r="C2" s="1" t="s">
        <v>1119</v>
      </c>
      <c r="D2" s="1">
        <v>41360</v>
      </c>
      <c r="E2">
        <v>2</v>
      </c>
      <c r="F2">
        <v>1</v>
      </c>
      <c r="G2">
        <v>2</v>
      </c>
      <c r="H2">
        <v>166</v>
      </c>
      <c r="I2">
        <v>103</v>
      </c>
      <c r="J2">
        <v>587</v>
      </c>
      <c r="K2">
        <v>76.876939100935942</v>
      </c>
      <c r="L2">
        <v>49.148936170212764</v>
      </c>
      <c r="M2">
        <v>48.127121545816941</v>
      </c>
      <c r="N2">
        <f>IF(AND(K2&gt;0,K2&lt;30),1,IF(AND(K2&gt;=30,K2&lt;50),2,IF(K2&gt;=50,3,0)))</f>
        <v>3</v>
      </c>
      <c r="O2">
        <f t="shared" ref="O2:P2" si="0">IF(AND(L2&gt;0,L2&lt;30),1,IF(AND(L2&gt;=30,L2&lt;50),2,IF(L2&gt;=50,3,0)))</f>
        <v>2</v>
      </c>
      <c r="P2">
        <f t="shared" si="0"/>
        <v>2</v>
      </c>
      <c r="S2" t="s">
        <v>38</v>
      </c>
    </row>
    <row r="3" spans="1:20" x14ac:dyDescent="0.4">
      <c r="A3" t="s">
        <v>50</v>
      </c>
      <c r="B3" t="s">
        <v>585</v>
      </c>
      <c r="C3" s="1" t="s">
        <v>1119</v>
      </c>
      <c r="D3" s="1">
        <v>41352</v>
      </c>
      <c r="E3">
        <v>2</v>
      </c>
      <c r="F3">
        <v>1</v>
      </c>
      <c r="G3">
        <v>2</v>
      </c>
      <c r="H3">
        <v>166</v>
      </c>
      <c r="I3">
        <v>103</v>
      </c>
      <c r="J3">
        <v>587</v>
      </c>
      <c r="K3">
        <v>38.309235550361478</v>
      </c>
      <c r="L3">
        <v>72.765957446808514</v>
      </c>
      <c r="M3">
        <v>18.852358031666999</v>
      </c>
      <c r="N3">
        <f t="shared" ref="N3:N66" si="1">IF(AND(K3&gt;0,K3&lt;30),1,IF(AND(K3&gt;=30,K3&lt;50),2,IF(K3&gt;=50,3,0)))</f>
        <v>2</v>
      </c>
      <c r="O3">
        <f t="shared" ref="O3:O66" si="2">IF(AND(L3&gt;0,L3&lt;30),1,IF(AND(L3&gt;=30,L3&lt;50),2,IF(L3&gt;=50,3,0)))</f>
        <v>3</v>
      </c>
      <c r="P3">
        <f t="shared" ref="P3:P66" si="3">IF(AND(M3&gt;0,M3&lt;30),1,IF(AND(M3&gt;=30,M3&lt;50),2,IF(M3&gt;=50,3,0)))</f>
        <v>1</v>
      </c>
      <c r="S3" s="2" t="s">
        <v>10</v>
      </c>
      <c r="T3" s="3">
        <f>COUNTIFS(N2:N762,"=1",O2:O762,"=1",P2:P762,"=1")</f>
        <v>9</v>
      </c>
    </row>
    <row r="4" spans="1:20" x14ac:dyDescent="0.4">
      <c r="A4" t="s">
        <v>51</v>
      </c>
      <c r="B4" t="s">
        <v>586</v>
      </c>
      <c r="C4" s="1" t="s">
        <v>1119</v>
      </c>
      <c r="D4" s="1">
        <v>39045</v>
      </c>
      <c r="E4">
        <v>2</v>
      </c>
      <c r="F4">
        <v>1</v>
      </c>
      <c r="G4">
        <v>2</v>
      </c>
      <c r="H4">
        <v>166</v>
      </c>
      <c r="I4">
        <v>103</v>
      </c>
      <c r="J4">
        <v>587</v>
      </c>
      <c r="K4">
        <v>49.7637600515705</v>
      </c>
      <c r="L4">
        <v>77.021276595744681</v>
      </c>
      <c r="M4">
        <v>59.220431281760078</v>
      </c>
      <c r="N4">
        <f t="shared" si="1"/>
        <v>2</v>
      </c>
      <c r="O4">
        <f t="shared" si="2"/>
        <v>3</v>
      </c>
      <c r="P4">
        <f t="shared" si="3"/>
        <v>3</v>
      </c>
      <c r="S4" s="2" t="s">
        <v>11</v>
      </c>
      <c r="T4" s="3">
        <f>COUNTIFS(N2:N762,"=1",O2:O762,"=1",P2:P762,"=2")</f>
        <v>6</v>
      </c>
    </row>
    <row r="5" spans="1:20" x14ac:dyDescent="0.4">
      <c r="A5" t="s">
        <v>52</v>
      </c>
      <c r="B5" t="s">
        <v>587</v>
      </c>
      <c r="C5" s="1" t="s">
        <v>1120</v>
      </c>
      <c r="D5" s="1">
        <v>41376</v>
      </c>
      <c r="E5">
        <v>2</v>
      </c>
      <c r="F5">
        <v>1</v>
      </c>
      <c r="G5">
        <v>2</v>
      </c>
      <c r="H5">
        <v>166</v>
      </c>
      <c r="I5">
        <v>103</v>
      </c>
      <c r="J5">
        <v>587</v>
      </c>
      <c r="K5">
        <v>71.799652838168114</v>
      </c>
      <c r="L5">
        <v>85.204991087344027</v>
      </c>
      <c r="M5">
        <v>18.188883108003726</v>
      </c>
      <c r="N5">
        <f t="shared" si="1"/>
        <v>3</v>
      </c>
      <c r="O5">
        <f t="shared" si="2"/>
        <v>3</v>
      </c>
      <c r="P5">
        <f t="shared" si="3"/>
        <v>1</v>
      </c>
      <c r="S5" t="s">
        <v>12</v>
      </c>
      <c r="T5">
        <f>COUNTIFS(N2:N762,"=1",O2:O762,"=1",P2:P762,"=3")</f>
        <v>9</v>
      </c>
    </row>
    <row r="6" spans="1:20" x14ac:dyDescent="0.4">
      <c r="A6" t="s">
        <v>53</v>
      </c>
      <c r="B6" t="s">
        <v>588</v>
      </c>
      <c r="C6" s="1" t="s">
        <v>1119</v>
      </c>
      <c r="D6" s="1">
        <v>39335</v>
      </c>
      <c r="E6">
        <v>2</v>
      </c>
      <c r="F6">
        <v>1</v>
      </c>
      <c r="G6">
        <v>2</v>
      </c>
      <c r="H6">
        <v>166</v>
      </c>
      <c r="I6">
        <v>103</v>
      </c>
      <c r="J6">
        <v>587</v>
      </c>
      <c r="K6">
        <v>48.478453284386426</v>
      </c>
      <c r="L6">
        <v>61.702127659574465</v>
      </c>
      <c r="M6">
        <v>78.610411204847551</v>
      </c>
      <c r="N6">
        <f t="shared" si="1"/>
        <v>2</v>
      </c>
      <c r="O6">
        <f t="shared" si="2"/>
        <v>3</v>
      </c>
      <c r="P6">
        <f t="shared" si="3"/>
        <v>3</v>
      </c>
      <c r="S6" s="2" t="s">
        <v>13</v>
      </c>
      <c r="T6" s="3">
        <f>COUNTIFS(N2:N762,"=1",O2:O762,"=2",P2:P762,"=1")</f>
        <v>11</v>
      </c>
    </row>
    <row r="7" spans="1:20" x14ac:dyDescent="0.4">
      <c r="A7" t="s">
        <v>54</v>
      </c>
      <c r="B7" t="s">
        <v>589</v>
      </c>
      <c r="C7" s="1" t="s">
        <v>1119</v>
      </c>
      <c r="D7" s="1">
        <v>41359</v>
      </c>
      <c r="E7">
        <v>2</v>
      </c>
      <c r="F7">
        <v>1</v>
      </c>
      <c r="G7">
        <v>2</v>
      </c>
      <c r="H7">
        <v>166</v>
      </c>
      <c r="I7">
        <v>103</v>
      </c>
      <c r="J7">
        <v>587</v>
      </c>
      <c r="K7">
        <v>57.314460658890468</v>
      </c>
      <c r="L7">
        <v>18.51063829787234</v>
      </c>
      <c r="M7">
        <v>67.646435624263688</v>
      </c>
      <c r="N7">
        <f t="shared" si="1"/>
        <v>3</v>
      </c>
      <c r="O7">
        <f t="shared" si="2"/>
        <v>1</v>
      </c>
      <c r="P7">
        <f t="shared" si="3"/>
        <v>3</v>
      </c>
      <c r="S7" t="s">
        <v>14</v>
      </c>
      <c r="T7">
        <f>COUNTIFS(N2:N762,"=1",O2:O762,"=2",P2:P762,"=2")</f>
        <v>5</v>
      </c>
    </row>
    <row r="8" spans="1:20" x14ac:dyDescent="0.4">
      <c r="A8" t="s">
        <v>55</v>
      </c>
      <c r="B8" t="s">
        <v>590</v>
      </c>
      <c r="C8" s="1" t="s">
        <v>1119</v>
      </c>
      <c r="D8" s="1">
        <v>41439</v>
      </c>
      <c r="E8">
        <v>2</v>
      </c>
      <c r="F8">
        <v>1</v>
      </c>
      <c r="G8">
        <v>2</v>
      </c>
      <c r="H8">
        <v>166</v>
      </c>
      <c r="I8">
        <v>103</v>
      </c>
      <c r="J8">
        <v>587</v>
      </c>
      <c r="K8">
        <v>42.618574213194314</v>
      </c>
      <c r="L8">
        <v>47.446808510638299</v>
      </c>
      <c r="M8">
        <v>34.232351352474339</v>
      </c>
      <c r="N8">
        <f t="shared" si="1"/>
        <v>2</v>
      </c>
      <c r="O8">
        <f t="shared" si="2"/>
        <v>2</v>
      </c>
      <c r="P8">
        <f t="shared" si="3"/>
        <v>2</v>
      </c>
      <c r="S8" t="s">
        <v>15</v>
      </c>
      <c r="T8">
        <f>COUNTIFS(N2:N762,"=1",O2:O762,"=2",P2:P762,"=3")</f>
        <v>7</v>
      </c>
    </row>
    <row r="9" spans="1:20" x14ac:dyDescent="0.4">
      <c r="A9" t="s">
        <v>56</v>
      </c>
      <c r="B9" t="s">
        <v>591</v>
      </c>
      <c r="C9" s="1" t="s">
        <v>1119</v>
      </c>
      <c r="D9" s="1">
        <v>41389</v>
      </c>
      <c r="E9">
        <v>2</v>
      </c>
      <c r="F9">
        <v>1</v>
      </c>
      <c r="G9">
        <v>2</v>
      </c>
      <c r="H9">
        <v>166</v>
      </c>
      <c r="I9">
        <v>103</v>
      </c>
      <c r="J9">
        <v>587</v>
      </c>
      <c r="K9">
        <v>71.195722901823999</v>
      </c>
      <c r="L9">
        <v>30.851063829787233</v>
      </c>
      <c r="M9">
        <v>69.676320272572397</v>
      </c>
      <c r="N9">
        <f t="shared" si="1"/>
        <v>3</v>
      </c>
      <c r="O9">
        <f t="shared" si="2"/>
        <v>2</v>
      </c>
      <c r="P9">
        <f t="shared" si="3"/>
        <v>3</v>
      </c>
      <c r="S9" t="s">
        <v>16</v>
      </c>
      <c r="T9">
        <f>COUNTIFS(N2:N762,"=1",O2:O762,"=3",P2:P762,"=1")</f>
        <v>5</v>
      </c>
    </row>
    <row r="10" spans="1:20" x14ac:dyDescent="0.4">
      <c r="A10" t="s">
        <v>57</v>
      </c>
      <c r="B10" t="s">
        <v>592</v>
      </c>
      <c r="C10" s="1" t="s">
        <v>1119</v>
      </c>
      <c r="D10" s="1">
        <v>40158</v>
      </c>
      <c r="E10">
        <v>2</v>
      </c>
      <c r="F10">
        <v>1</v>
      </c>
      <c r="G10">
        <v>2</v>
      </c>
      <c r="H10">
        <v>166</v>
      </c>
      <c r="I10">
        <v>103</v>
      </c>
      <c r="J10">
        <v>587</v>
      </c>
      <c r="K10">
        <v>84.792837144109214</v>
      </c>
      <c r="L10">
        <v>86.17021276595743</v>
      </c>
      <c r="M10">
        <v>94.278589877452319</v>
      </c>
      <c r="N10">
        <f t="shared" si="1"/>
        <v>3</v>
      </c>
      <c r="O10">
        <f t="shared" si="2"/>
        <v>3</v>
      </c>
      <c r="P10">
        <f t="shared" si="3"/>
        <v>3</v>
      </c>
      <c r="S10" t="s">
        <v>17</v>
      </c>
      <c r="T10">
        <f>COUNTIFS(N2:N762,"=1",O2:O762,"=3",P2:P762,"=2")</f>
        <v>4</v>
      </c>
    </row>
    <row r="11" spans="1:20" x14ac:dyDescent="0.4">
      <c r="A11" t="s">
        <v>58</v>
      </c>
      <c r="B11" t="s">
        <v>593</v>
      </c>
      <c r="C11" s="1" t="s">
        <v>1120</v>
      </c>
      <c r="D11" s="1">
        <v>41404</v>
      </c>
      <c r="E11">
        <v>2</v>
      </c>
      <c r="F11">
        <v>1</v>
      </c>
      <c r="G11">
        <v>2</v>
      </c>
      <c r="H11">
        <v>166</v>
      </c>
      <c r="I11">
        <v>103</v>
      </c>
      <c r="J11">
        <v>587</v>
      </c>
      <c r="K11">
        <v>67.524975973240814</v>
      </c>
      <c r="L11">
        <v>70.053475935828871</v>
      </c>
      <c r="M11">
        <v>91.096005465301999</v>
      </c>
      <c r="N11">
        <f t="shared" si="1"/>
        <v>3</v>
      </c>
      <c r="O11">
        <f t="shared" si="2"/>
        <v>3</v>
      </c>
      <c r="P11">
        <f t="shared" si="3"/>
        <v>3</v>
      </c>
      <c r="S11" t="s">
        <v>18</v>
      </c>
      <c r="T11">
        <f>COUNTIFS(N2:N762,"=1",O2:O762,"=3",P2:P762,"=3")</f>
        <v>17</v>
      </c>
    </row>
    <row r="12" spans="1:20" x14ac:dyDescent="0.4">
      <c r="A12" t="s">
        <v>59</v>
      </c>
      <c r="B12" t="s">
        <v>594</v>
      </c>
      <c r="C12" s="1" t="s">
        <v>1120</v>
      </c>
      <c r="D12" s="1">
        <v>41409</v>
      </c>
      <c r="E12">
        <v>2</v>
      </c>
      <c r="F12">
        <v>1</v>
      </c>
      <c r="G12">
        <v>2</v>
      </c>
      <c r="H12">
        <v>166</v>
      </c>
      <c r="I12">
        <v>103</v>
      </c>
      <c r="J12">
        <v>587</v>
      </c>
      <c r="K12">
        <v>62.70794416502055</v>
      </c>
      <c r="L12">
        <v>88.770053475935811</v>
      </c>
      <c r="M12">
        <v>40.945539773652051</v>
      </c>
      <c r="N12">
        <f t="shared" si="1"/>
        <v>3</v>
      </c>
      <c r="O12">
        <f t="shared" si="2"/>
        <v>3</v>
      </c>
      <c r="P12">
        <f t="shared" si="3"/>
        <v>2</v>
      </c>
      <c r="S12" s="2" t="s">
        <v>19</v>
      </c>
      <c r="T12" s="3">
        <f>COUNTIFS(N2:N762,"=2",O2:O762,"=1",P2:P762,"=1")</f>
        <v>19</v>
      </c>
    </row>
    <row r="13" spans="1:20" x14ac:dyDescent="0.4">
      <c r="A13" t="s">
        <v>60</v>
      </c>
      <c r="B13" t="s">
        <v>595</v>
      </c>
      <c r="C13" s="1" t="s">
        <v>1121</v>
      </c>
      <c r="D13" s="1">
        <v>41422</v>
      </c>
      <c r="E13">
        <v>2</v>
      </c>
      <c r="F13">
        <v>1</v>
      </c>
      <c r="G13">
        <v>2</v>
      </c>
      <c r="H13">
        <v>166</v>
      </c>
      <c r="I13">
        <v>103</v>
      </c>
      <c r="J13">
        <v>587</v>
      </c>
      <c r="K13">
        <v>45.308904434375648</v>
      </c>
      <c r="L13">
        <v>37.313432835820898</v>
      </c>
      <c r="M13">
        <v>25.477948135529054</v>
      </c>
      <c r="N13">
        <f t="shared" si="1"/>
        <v>2</v>
      </c>
      <c r="O13">
        <f t="shared" si="2"/>
        <v>2</v>
      </c>
      <c r="P13">
        <f t="shared" si="3"/>
        <v>1</v>
      </c>
      <c r="S13" t="s">
        <v>20</v>
      </c>
      <c r="T13">
        <f>COUNTIFS(N2:N762,"=2",O2:O762,"=1",P2:P762,"=2")</f>
        <v>15</v>
      </c>
    </row>
    <row r="14" spans="1:20" x14ac:dyDescent="0.4">
      <c r="A14" t="s">
        <v>61</v>
      </c>
      <c r="B14" t="s">
        <v>596</v>
      </c>
      <c r="C14" s="1" t="s">
        <v>1119</v>
      </c>
      <c r="D14" s="1">
        <v>41397</v>
      </c>
      <c r="E14">
        <v>2</v>
      </c>
      <c r="F14">
        <v>1</v>
      </c>
      <c r="G14">
        <v>2</v>
      </c>
      <c r="H14">
        <v>166</v>
      </c>
      <c r="I14">
        <v>103</v>
      </c>
      <c r="J14">
        <v>587</v>
      </c>
      <c r="K14">
        <v>51.401285998048898</v>
      </c>
      <c r="L14">
        <v>41.063829787234049</v>
      </c>
      <c r="M14">
        <v>2.5532630870507078</v>
      </c>
      <c r="N14">
        <f t="shared" si="1"/>
        <v>3</v>
      </c>
      <c r="O14">
        <f t="shared" si="2"/>
        <v>2</v>
      </c>
      <c r="P14">
        <f t="shared" si="3"/>
        <v>1</v>
      </c>
      <c r="S14" t="s">
        <v>21</v>
      </c>
      <c r="T14">
        <f>COUNTIFS(N2:N762,"=2",O2:O762,"=1",P2:P762,"=3")</f>
        <v>17</v>
      </c>
    </row>
    <row r="15" spans="1:20" x14ac:dyDescent="0.4">
      <c r="A15" t="s">
        <v>62</v>
      </c>
      <c r="B15" t="s">
        <v>597</v>
      </c>
      <c r="C15" s="1" t="s">
        <v>1119</v>
      </c>
      <c r="D15" s="1">
        <v>41422</v>
      </c>
      <c r="E15">
        <v>2</v>
      </c>
      <c r="F15">
        <v>1</v>
      </c>
      <c r="G15">
        <v>2</v>
      </c>
      <c r="H15">
        <v>166</v>
      </c>
      <c r="I15">
        <v>103</v>
      </c>
      <c r="J15">
        <v>587</v>
      </c>
      <c r="K15">
        <v>76.591546793215528</v>
      </c>
      <c r="L15">
        <v>34.468085106382979</v>
      </c>
      <c r="M15">
        <v>48.619767359119997</v>
      </c>
      <c r="N15">
        <f t="shared" si="1"/>
        <v>3</v>
      </c>
      <c r="O15">
        <f t="shared" si="2"/>
        <v>2</v>
      </c>
      <c r="P15">
        <f t="shared" si="3"/>
        <v>2</v>
      </c>
      <c r="S15" t="s">
        <v>22</v>
      </c>
      <c r="T15">
        <f>COUNTIFS(N2:N762,"=2",O2:O762,"=2",P2:P762,"=1")</f>
        <v>11</v>
      </c>
    </row>
    <row r="16" spans="1:20" x14ac:dyDescent="0.4">
      <c r="A16" t="s">
        <v>63</v>
      </c>
      <c r="B16" t="s">
        <v>598</v>
      </c>
      <c r="C16" s="1" t="s">
        <v>1119</v>
      </c>
      <c r="D16" s="1">
        <v>41432</v>
      </c>
      <c r="E16">
        <v>2</v>
      </c>
      <c r="F16">
        <v>1</v>
      </c>
      <c r="G16">
        <v>2</v>
      </c>
      <c r="H16">
        <v>166</v>
      </c>
      <c r="I16">
        <v>103</v>
      </c>
      <c r="J16">
        <v>587</v>
      </c>
      <c r="K16">
        <v>73.27217705303309</v>
      </c>
      <c r="L16">
        <v>42.127659574468083</v>
      </c>
      <c r="M16">
        <v>60.709837847744325</v>
      </c>
      <c r="N16">
        <f t="shared" si="1"/>
        <v>3</v>
      </c>
      <c r="O16">
        <f t="shared" si="2"/>
        <v>2</v>
      </c>
      <c r="P16">
        <f t="shared" si="3"/>
        <v>3</v>
      </c>
      <c r="S16" t="s">
        <v>23</v>
      </c>
      <c r="T16">
        <f>COUNTIFS(N2:N762,"=2",O2:O762,"=2",P2:P762,"=2")</f>
        <v>5</v>
      </c>
    </row>
    <row r="17" spans="1:20" x14ac:dyDescent="0.4">
      <c r="A17" t="s">
        <v>64</v>
      </c>
      <c r="B17" t="s">
        <v>599</v>
      </c>
      <c r="C17" s="1" t="s">
        <v>1119</v>
      </c>
      <c r="D17" s="1">
        <v>41452</v>
      </c>
      <c r="E17">
        <v>2</v>
      </c>
      <c r="F17">
        <v>1</v>
      </c>
      <c r="G17">
        <v>2</v>
      </c>
      <c r="H17">
        <v>166</v>
      </c>
      <c r="I17">
        <v>103</v>
      </c>
      <c r="J17">
        <v>587</v>
      </c>
      <c r="K17">
        <v>40.233121598949751</v>
      </c>
      <c r="L17">
        <v>24.042553191489358</v>
      </c>
      <c r="M17">
        <v>74.927711390045005</v>
      </c>
      <c r="N17">
        <f t="shared" si="1"/>
        <v>2</v>
      </c>
      <c r="O17">
        <f t="shared" si="2"/>
        <v>1</v>
      </c>
      <c r="P17">
        <f t="shared" si="3"/>
        <v>3</v>
      </c>
      <c r="S17" t="s">
        <v>24</v>
      </c>
      <c r="T17">
        <f>COUNTIFS(N2:N762,"=2",O2:O762,"=2",P2:P762,"=3")</f>
        <v>14</v>
      </c>
    </row>
    <row r="18" spans="1:20" x14ac:dyDescent="0.4">
      <c r="A18" t="s">
        <v>65</v>
      </c>
      <c r="B18" t="s">
        <v>600</v>
      </c>
      <c r="C18" s="1" t="s">
        <v>1119</v>
      </c>
      <c r="D18" s="1">
        <v>41450</v>
      </c>
      <c r="E18">
        <v>2</v>
      </c>
      <c r="F18">
        <v>1</v>
      </c>
      <c r="G18">
        <v>2</v>
      </c>
      <c r="H18">
        <v>166</v>
      </c>
      <c r="I18">
        <v>103</v>
      </c>
      <c r="J18">
        <v>587</v>
      </c>
      <c r="K18">
        <v>29.483035456329326</v>
      </c>
      <c r="L18">
        <v>2.5531914893617023</v>
      </c>
      <c r="M18">
        <v>20.789434511503284</v>
      </c>
      <c r="N18">
        <f t="shared" si="1"/>
        <v>1</v>
      </c>
      <c r="O18">
        <f t="shared" si="2"/>
        <v>1</v>
      </c>
      <c r="P18">
        <f t="shared" si="3"/>
        <v>1</v>
      </c>
      <c r="S18" t="s">
        <v>25</v>
      </c>
      <c r="T18">
        <f>COUNTIFS(N2:N762,"=2",O2:O762,"=3",P2:P762,"=1")</f>
        <v>17</v>
      </c>
    </row>
    <row r="19" spans="1:20" x14ac:dyDescent="0.4">
      <c r="A19" t="s">
        <v>66</v>
      </c>
      <c r="B19" t="s">
        <v>601</v>
      </c>
      <c r="C19" s="1" t="s">
        <v>1120</v>
      </c>
      <c r="D19" s="1">
        <v>41432</v>
      </c>
      <c r="E19">
        <v>2</v>
      </c>
      <c r="F19">
        <v>1</v>
      </c>
      <c r="G19">
        <v>2</v>
      </c>
      <c r="H19">
        <v>166</v>
      </c>
      <c r="I19">
        <v>103</v>
      </c>
      <c r="J19">
        <v>587</v>
      </c>
      <c r="K19">
        <v>59.473934032701841</v>
      </c>
      <c r="L19">
        <v>3.3868092691622103</v>
      </c>
      <c r="M19">
        <v>19.267908222161196</v>
      </c>
      <c r="N19">
        <f t="shared" si="1"/>
        <v>3</v>
      </c>
      <c r="O19">
        <f t="shared" si="2"/>
        <v>1</v>
      </c>
      <c r="P19">
        <f t="shared" si="3"/>
        <v>1</v>
      </c>
      <c r="S19" t="s">
        <v>26</v>
      </c>
      <c r="T19">
        <f>COUNTIFS(N2:N762,"=2",O2:O762,"=3",P2:P762,"=2")</f>
        <v>13</v>
      </c>
    </row>
    <row r="20" spans="1:20" x14ac:dyDescent="0.4">
      <c r="A20" t="s">
        <v>67</v>
      </c>
      <c r="B20" t="s">
        <v>602</v>
      </c>
      <c r="C20" s="1" t="s">
        <v>1120</v>
      </c>
      <c r="D20" s="1">
        <v>41528</v>
      </c>
      <c r="E20">
        <v>2</v>
      </c>
      <c r="F20">
        <v>1</v>
      </c>
      <c r="G20">
        <v>2</v>
      </c>
      <c r="H20">
        <v>166</v>
      </c>
      <c r="I20">
        <v>103</v>
      </c>
      <c r="J20">
        <v>587</v>
      </c>
      <c r="K20">
        <v>88.145898159291562</v>
      </c>
      <c r="L20">
        <v>72.549019607843135</v>
      </c>
      <c r="M20">
        <v>15.553171549627331</v>
      </c>
      <c r="N20">
        <f t="shared" si="1"/>
        <v>3</v>
      </c>
      <c r="O20">
        <f t="shared" si="2"/>
        <v>3</v>
      </c>
      <c r="P20">
        <f t="shared" si="3"/>
        <v>1</v>
      </c>
      <c r="S20" t="s">
        <v>27</v>
      </c>
      <c r="T20">
        <f>COUNTIFS(N2:N762,"=2",O2:O762,"=3",P2:P762,"=3")</f>
        <v>29</v>
      </c>
    </row>
    <row r="21" spans="1:20" x14ac:dyDescent="0.4">
      <c r="A21" t="s">
        <v>68</v>
      </c>
      <c r="B21" t="s">
        <v>603</v>
      </c>
      <c r="C21" s="1" t="s">
        <v>1119</v>
      </c>
      <c r="D21" s="1">
        <v>41488</v>
      </c>
      <c r="E21">
        <v>2</v>
      </c>
      <c r="F21">
        <v>1</v>
      </c>
      <c r="G21">
        <v>2</v>
      </c>
      <c r="H21">
        <v>166</v>
      </c>
      <c r="I21">
        <v>103</v>
      </c>
      <c r="J21">
        <v>587</v>
      </c>
      <c r="K21">
        <v>60.206221374804997</v>
      </c>
      <c r="L21">
        <v>24.255319148936167</v>
      </c>
      <c r="M21">
        <v>12.424211325711706</v>
      </c>
      <c r="N21">
        <f t="shared" si="1"/>
        <v>3</v>
      </c>
      <c r="O21">
        <f t="shared" si="2"/>
        <v>1</v>
      </c>
      <c r="P21">
        <f t="shared" si="3"/>
        <v>1</v>
      </c>
      <c r="S21" t="s">
        <v>28</v>
      </c>
      <c r="T21">
        <f>COUNTIFS(N2:N762,"=3",O2:O762,"=1",P2:P762,"=1")</f>
        <v>31</v>
      </c>
    </row>
    <row r="22" spans="1:20" x14ac:dyDescent="0.4">
      <c r="A22" t="s">
        <v>69</v>
      </c>
      <c r="B22" t="s">
        <v>604</v>
      </c>
      <c r="C22" s="1" t="s">
        <v>1119</v>
      </c>
      <c r="D22" s="1">
        <v>41450</v>
      </c>
      <c r="E22">
        <v>2</v>
      </c>
      <c r="F22">
        <v>1</v>
      </c>
      <c r="G22">
        <v>2</v>
      </c>
      <c r="H22">
        <v>166</v>
      </c>
      <c r="I22">
        <v>103</v>
      </c>
      <c r="J22">
        <v>587</v>
      </c>
      <c r="K22">
        <v>59.12443686185221</v>
      </c>
      <c r="L22">
        <v>44.680851063829785</v>
      </c>
      <c r="M22">
        <v>17.941317543540464</v>
      </c>
      <c r="N22">
        <f t="shared" si="1"/>
        <v>3</v>
      </c>
      <c r="O22">
        <f t="shared" si="2"/>
        <v>2</v>
      </c>
      <c r="P22">
        <f t="shared" si="3"/>
        <v>1</v>
      </c>
      <c r="S22" t="s">
        <v>29</v>
      </c>
      <c r="T22">
        <f>COUNTIFS(N2:N762,"=3",O2:O762,"=1",P2:P762,"=2")</f>
        <v>20</v>
      </c>
    </row>
    <row r="23" spans="1:20" x14ac:dyDescent="0.4">
      <c r="A23" t="s">
        <v>70</v>
      </c>
      <c r="B23" t="s">
        <v>605</v>
      </c>
      <c r="C23" s="1" t="s">
        <v>1119</v>
      </c>
      <c r="D23" s="1">
        <v>41472</v>
      </c>
      <c r="E23">
        <v>2</v>
      </c>
      <c r="F23">
        <v>1</v>
      </c>
      <c r="G23">
        <v>2</v>
      </c>
      <c r="H23">
        <v>166</v>
      </c>
      <c r="I23">
        <v>103</v>
      </c>
      <c r="J23">
        <v>587</v>
      </c>
      <c r="K23">
        <v>83.269912324964139</v>
      </c>
      <c r="L23">
        <v>17.872340425531913</v>
      </c>
      <c r="M23">
        <v>83.662938547761897</v>
      </c>
      <c r="N23">
        <f t="shared" si="1"/>
        <v>3</v>
      </c>
      <c r="O23">
        <f t="shared" si="2"/>
        <v>1</v>
      </c>
      <c r="P23">
        <f t="shared" si="3"/>
        <v>3</v>
      </c>
      <c r="S23" t="s">
        <v>30</v>
      </c>
      <c r="T23">
        <f>COUNTIFS(N2:N762,"=3",O2:O762,"=1",P2:P762,"=3")</f>
        <v>38</v>
      </c>
    </row>
    <row r="24" spans="1:20" x14ac:dyDescent="0.4">
      <c r="A24" t="s">
        <v>71</v>
      </c>
      <c r="B24" t="s">
        <v>606</v>
      </c>
      <c r="C24" s="1" t="s">
        <v>1120</v>
      </c>
      <c r="D24" s="1">
        <v>41484</v>
      </c>
      <c r="E24">
        <v>2</v>
      </c>
      <c r="F24">
        <v>1</v>
      </c>
      <c r="G24">
        <v>2</v>
      </c>
      <c r="H24">
        <v>166</v>
      </c>
      <c r="I24">
        <v>103</v>
      </c>
      <c r="J24">
        <v>587</v>
      </c>
      <c r="K24">
        <v>40.994694446919105</v>
      </c>
      <c r="L24">
        <v>64.884135472370772</v>
      </c>
      <c r="M24">
        <v>57.019882237250883</v>
      </c>
      <c r="N24">
        <f t="shared" si="1"/>
        <v>2</v>
      </c>
      <c r="O24">
        <f t="shared" si="2"/>
        <v>3</v>
      </c>
      <c r="P24">
        <f t="shared" si="3"/>
        <v>3</v>
      </c>
      <c r="S24" t="s">
        <v>31</v>
      </c>
      <c r="T24">
        <f>COUNTIFS(N2:N762,"=3",O2:O762,"=2",P2:P762,"=1")</f>
        <v>13</v>
      </c>
    </row>
    <row r="25" spans="1:20" x14ac:dyDescent="0.4">
      <c r="A25" t="s">
        <v>72</v>
      </c>
      <c r="B25" t="s">
        <v>607</v>
      </c>
      <c r="C25" s="1" t="s">
        <v>1119</v>
      </c>
      <c r="D25" s="1">
        <v>41493</v>
      </c>
      <c r="E25">
        <v>2</v>
      </c>
      <c r="F25">
        <v>1</v>
      </c>
      <c r="G25">
        <v>2</v>
      </c>
      <c r="H25">
        <v>166</v>
      </c>
      <c r="I25">
        <v>103</v>
      </c>
      <c r="J25">
        <v>587</v>
      </c>
      <c r="K25">
        <v>23.310425000885289</v>
      </c>
      <c r="L25">
        <v>8.5106382978723403</v>
      </c>
      <c r="M25">
        <v>81.199629799502034</v>
      </c>
      <c r="N25">
        <f t="shared" si="1"/>
        <v>1</v>
      </c>
      <c r="O25">
        <f t="shared" si="2"/>
        <v>1</v>
      </c>
      <c r="P25">
        <f t="shared" si="3"/>
        <v>3</v>
      </c>
      <c r="S25" t="s">
        <v>32</v>
      </c>
      <c r="T25">
        <f>COUNTIFS(N2:N762,"=3",O2:O762,"=2",P2:P762,"=2")</f>
        <v>16</v>
      </c>
    </row>
    <row r="26" spans="1:20" x14ac:dyDescent="0.4">
      <c r="A26" t="s">
        <v>73</v>
      </c>
      <c r="B26" t="s">
        <v>608</v>
      </c>
      <c r="C26" s="1" t="s">
        <v>1119</v>
      </c>
      <c r="D26" s="1">
        <v>41512</v>
      </c>
      <c r="E26">
        <v>2</v>
      </c>
      <c r="F26">
        <v>1</v>
      </c>
      <c r="G26">
        <v>2</v>
      </c>
      <c r="H26">
        <v>166</v>
      </c>
      <c r="I26">
        <v>103</v>
      </c>
      <c r="J26">
        <v>587</v>
      </c>
      <c r="K26">
        <v>69.724849365256219</v>
      </c>
      <c r="L26">
        <v>29.361702127659573</v>
      </c>
      <c r="M26">
        <v>8.5844782436401808</v>
      </c>
      <c r="N26">
        <f t="shared" si="1"/>
        <v>3</v>
      </c>
      <c r="O26">
        <f t="shared" si="2"/>
        <v>1</v>
      </c>
      <c r="P26">
        <f t="shared" si="3"/>
        <v>1</v>
      </c>
      <c r="S26" t="s">
        <v>33</v>
      </c>
      <c r="T26">
        <f>COUNTIFS(N2:N762,"=3",O2:O762,"=2",P2:P762,"=3")</f>
        <v>18</v>
      </c>
    </row>
    <row r="27" spans="1:20" x14ac:dyDescent="0.4">
      <c r="A27" t="s">
        <v>74</v>
      </c>
      <c r="B27" t="s">
        <v>609</v>
      </c>
      <c r="C27" s="1" t="s">
        <v>1119</v>
      </c>
      <c r="D27" s="1">
        <v>41589</v>
      </c>
      <c r="E27">
        <v>2</v>
      </c>
      <c r="F27">
        <v>1</v>
      </c>
      <c r="G27">
        <v>2</v>
      </c>
      <c r="H27">
        <v>166</v>
      </c>
      <c r="I27">
        <v>103</v>
      </c>
      <c r="J27">
        <v>587</v>
      </c>
      <c r="K27">
        <v>56.144722813429127</v>
      </c>
      <c r="L27">
        <v>79.574468085106375</v>
      </c>
      <c r="M27">
        <v>76.954246775371132</v>
      </c>
      <c r="N27">
        <f t="shared" si="1"/>
        <v>3</v>
      </c>
      <c r="O27">
        <f t="shared" si="2"/>
        <v>3</v>
      </c>
      <c r="P27">
        <f t="shared" si="3"/>
        <v>3</v>
      </c>
      <c r="S27" t="s">
        <v>34</v>
      </c>
      <c r="T27">
        <f>COUNTIFS(N2:N762,"=3",O2:O762,"=3",P2:P762,"=1")</f>
        <v>61</v>
      </c>
    </row>
    <row r="28" spans="1:20" x14ac:dyDescent="0.4">
      <c r="A28" t="s">
        <v>75</v>
      </c>
      <c r="B28" t="s">
        <v>610</v>
      </c>
      <c r="C28" s="1" t="s">
        <v>1119</v>
      </c>
      <c r="D28" s="1">
        <v>41606</v>
      </c>
      <c r="E28">
        <v>2</v>
      </c>
      <c r="F28">
        <v>1</v>
      </c>
      <c r="G28">
        <v>2</v>
      </c>
      <c r="H28">
        <v>166</v>
      </c>
      <c r="I28">
        <v>103</v>
      </c>
      <c r="J28">
        <v>587</v>
      </c>
      <c r="K28">
        <v>39.887529804276291</v>
      </c>
      <c r="L28">
        <v>15.106382978723405</v>
      </c>
      <c r="M28">
        <v>20.608039917001062</v>
      </c>
      <c r="N28">
        <f t="shared" si="1"/>
        <v>2</v>
      </c>
      <c r="O28">
        <f t="shared" si="2"/>
        <v>1</v>
      </c>
      <c r="P28">
        <f t="shared" si="3"/>
        <v>1</v>
      </c>
      <c r="S28" t="s">
        <v>35</v>
      </c>
      <c r="T28">
        <f>COUNTIFS(N2:N762,"=3",O2:O762,"=3",P2:P762,"=2")</f>
        <v>42</v>
      </c>
    </row>
    <row r="29" spans="1:20" x14ac:dyDescent="0.4">
      <c r="A29" t="s">
        <v>76</v>
      </c>
      <c r="B29" t="s">
        <v>611</v>
      </c>
      <c r="C29" s="1" t="s">
        <v>1119</v>
      </c>
      <c r="D29" s="1">
        <v>41541</v>
      </c>
      <c r="E29">
        <v>2</v>
      </c>
      <c r="F29">
        <v>1</v>
      </c>
      <c r="G29">
        <v>2</v>
      </c>
      <c r="H29">
        <v>166</v>
      </c>
      <c r="I29">
        <v>103</v>
      </c>
      <c r="J29">
        <v>587</v>
      </c>
      <c r="K29">
        <v>54.724932765049232</v>
      </c>
      <c r="L29">
        <v>10.638297872340425</v>
      </c>
      <c r="M29">
        <v>26.979951454139613</v>
      </c>
      <c r="N29">
        <f t="shared" si="1"/>
        <v>3</v>
      </c>
      <c r="O29">
        <f t="shared" si="2"/>
        <v>1</v>
      </c>
      <c r="P29">
        <f t="shared" si="3"/>
        <v>1</v>
      </c>
      <c r="S29" t="s">
        <v>36</v>
      </c>
      <c r="T29">
        <f>COUNTIFS(N2:N762,"=3",O2:O762,"=3",P2:P762,"=3")</f>
        <v>83</v>
      </c>
    </row>
    <row r="30" spans="1:20" x14ac:dyDescent="0.4">
      <c r="A30" t="s">
        <v>77</v>
      </c>
      <c r="B30" t="s">
        <v>612</v>
      </c>
      <c r="C30" s="1" t="s">
        <v>1121</v>
      </c>
      <c r="D30" s="1">
        <v>41576</v>
      </c>
      <c r="E30">
        <v>2</v>
      </c>
      <c r="F30">
        <v>1</v>
      </c>
      <c r="G30">
        <v>2</v>
      </c>
      <c r="H30">
        <v>166</v>
      </c>
      <c r="I30">
        <v>103</v>
      </c>
      <c r="J30">
        <v>587</v>
      </c>
      <c r="K30">
        <v>89.670938591803051</v>
      </c>
      <c r="L30">
        <v>4.4776119402985071</v>
      </c>
      <c r="M30">
        <v>30.066073978025926</v>
      </c>
      <c r="N30">
        <f t="shared" si="1"/>
        <v>3</v>
      </c>
      <c r="O30">
        <f t="shared" si="2"/>
        <v>1</v>
      </c>
      <c r="P30">
        <f t="shared" si="3"/>
        <v>2</v>
      </c>
      <c r="T30">
        <f>SUM(T3:T29)</f>
        <v>535</v>
      </c>
    </row>
    <row r="31" spans="1:20" x14ac:dyDescent="0.4">
      <c r="A31" t="s">
        <v>78</v>
      </c>
      <c r="B31" t="s">
        <v>613</v>
      </c>
      <c r="C31" s="1" t="s">
        <v>1120</v>
      </c>
      <c r="D31" s="1">
        <v>41603</v>
      </c>
      <c r="E31">
        <v>2</v>
      </c>
      <c r="F31">
        <v>1</v>
      </c>
      <c r="G31">
        <v>2</v>
      </c>
      <c r="H31">
        <v>166</v>
      </c>
      <c r="I31">
        <v>103</v>
      </c>
      <c r="J31">
        <v>587</v>
      </c>
      <c r="K31">
        <v>88.658922490819535</v>
      </c>
      <c r="L31">
        <v>85.739750445632794</v>
      </c>
      <c r="M31">
        <v>27.986713864356275</v>
      </c>
      <c r="N31">
        <f t="shared" si="1"/>
        <v>3</v>
      </c>
      <c r="O31">
        <f t="shared" si="2"/>
        <v>3</v>
      </c>
      <c r="P31">
        <f t="shared" si="3"/>
        <v>1</v>
      </c>
    </row>
    <row r="32" spans="1:20" x14ac:dyDescent="0.4">
      <c r="A32" t="s">
        <v>79</v>
      </c>
      <c r="B32" t="s">
        <v>614</v>
      </c>
      <c r="C32" s="1" t="s">
        <v>1120</v>
      </c>
      <c r="D32" s="1">
        <v>41583</v>
      </c>
      <c r="E32">
        <v>2</v>
      </c>
      <c r="F32">
        <v>1</v>
      </c>
      <c r="G32">
        <v>2</v>
      </c>
      <c r="H32">
        <v>166</v>
      </c>
      <c r="I32">
        <v>103</v>
      </c>
      <c r="J32">
        <v>587</v>
      </c>
      <c r="K32">
        <v>96.165203584330499</v>
      </c>
      <c r="L32">
        <v>49.732620320855617</v>
      </c>
      <c r="M32">
        <v>66.619763335439515</v>
      </c>
      <c r="N32">
        <f t="shared" si="1"/>
        <v>3</v>
      </c>
      <c r="O32">
        <f t="shared" si="2"/>
        <v>2</v>
      </c>
      <c r="P32">
        <f t="shared" si="3"/>
        <v>3</v>
      </c>
    </row>
    <row r="33" spans="1:22" x14ac:dyDescent="0.4">
      <c r="A33" t="s">
        <v>80</v>
      </c>
      <c r="B33" t="s">
        <v>615</v>
      </c>
      <c r="C33" s="1" t="s">
        <v>1119</v>
      </c>
      <c r="D33" s="1">
        <v>41698</v>
      </c>
      <c r="E33">
        <v>2</v>
      </c>
      <c r="F33">
        <v>1</v>
      </c>
      <c r="G33">
        <v>2</v>
      </c>
      <c r="H33">
        <v>166</v>
      </c>
      <c r="I33">
        <v>103</v>
      </c>
      <c r="J33">
        <v>587</v>
      </c>
      <c r="K33">
        <v>7.3638895308641237</v>
      </c>
      <c r="L33">
        <v>45.744680851063826</v>
      </c>
      <c r="M33">
        <v>52.505378666090813</v>
      </c>
      <c r="N33">
        <f t="shared" si="1"/>
        <v>1</v>
      </c>
      <c r="O33">
        <f t="shared" si="2"/>
        <v>2</v>
      </c>
      <c r="P33">
        <f t="shared" si="3"/>
        <v>3</v>
      </c>
    </row>
    <row r="34" spans="1:22" x14ac:dyDescent="0.4">
      <c r="A34" t="s">
        <v>81</v>
      </c>
      <c r="B34" t="s">
        <v>616</v>
      </c>
      <c r="C34" s="1" t="s">
        <v>1120</v>
      </c>
      <c r="D34" s="1">
        <v>41606</v>
      </c>
      <c r="E34">
        <v>2</v>
      </c>
      <c r="F34">
        <v>1</v>
      </c>
      <c r="G34">
        <v>2</v>
      </c>
      <c r="H34">
        <v>166</v>
      </c>
      <c r="I34">
        <v>103</v>
      </c>
      <c r="J34">
        <v>587</v>
      </c>
      <c r="K34">
        <v>69.748314442422839</v>
      </c>
      <c r="L34">
        <v>65.775401069518722</v>
      </c>
      <c r="M34">
        <v>52.983801545879039</v>
      </c>
      <c r="N34">
        <f t="shared" si="1"/>
        <v>3</v>
      </c>
      <c r="O34">
        <f t="shared" si="2"/>
        <v>3</v>
      </c>
      <c r="P34">
        <f t="shared" si="3"/>
        <v>3</v>
      </c>
      <c r="T34" t="s">
        <v>42</v>
      </c>
      <c r="U34" t="s">
        <v>43</v>
      </c>
      <c r="V34" t="s">
        <v>44</v>
      </c>
    </row>
    <row r="35" spans="1:22" x14ac:dyDescent="0.4">
      <c r="A35" t="s">
        <v>82</v>
      </c>
      <c r="B35" t="s">
        <v>617</v>
      </c>
      <c r="C35" s="1" t="s">
        <v>1121</v>
      </c>
      <c r="D35" s="1">
        <v>41705</v>
      </c>
      <c r="E35">
        <v>2</v>
      </c>
      <c r="F35">
        <v>1</v>
      </c>
      <c r="G35">
        <v>2</v>
      </c>
      <c r="H35">
        <v>166</v>
      </c>
      <c r="I35">
        <v>103</v>
      </c>
      <c r="J35">
        <v>587</v>
      </c>
      <c r="K35">
        <v>38.409303926248633</v>
      </c>
      <c r="L35">
        <v>50.746268656716417</v>
      </c>
      <c r="M35">
        <v>48.966387105228669</v>
      </c>
      <c r="N35">
        <f t="shared" si="1"/>
        <v>2</v>
      </c>
      <c r="O35">
        <f t="shared" si="2"/>
        <v>3</v>
      </c>
      <c r="P35">
        <f t="shared" si="3"/>
        <v>2</v>
      </c>
      <c r="S35" t="s">
        <v>39</v>
      </c>
      <c r="T35">
        <f>COUNTIFS(N2:N762,"=1",O2:O762,"&gt;0",P2:P762,"&gt;0")</f>
        <v>73</v>
      </c>
      <c r="U35">
        <f>COUNTIFS(N2:N762,"&gt;0",O2:O762,"=1",P2:P762,"&gt;0")</f>
        <v>164</v>
      </c>
      <c r="V35">
        <f>COUNTIFS(N2:N762,"&gt;0",O2:O762,"&gt;0",P2:P762,"=1")</f>
        <v>177</v>
      </c>
    </row>
    <row r="36" spans="1:22" x14ac:dyDescent="0.4">
      <c r="A36" t="s">
        <v>83</v>
      </c>
      <c r="B36" t="s">
        <v>618</v>
      </c>
      <c r="C36" s="1" t="s">
        <v>1121</v>
      </c>
      <c r="D36" s="1">
        <v>41641</v>
      </c>
      <c r="E36">
        <v>2</v>
      </c>
      <c r="F36">
        <v>1</v>
      </c>
      <c r="G36">
        <v>2</v>
      </c>
      <c r="H36">
        <v>166</v>
      </c>
      <c r="I36">
        <v>103</v>
      </c>
      <c r="J36">
        <v>587</v>
      </c>
      <c r="K36">
        <v>66.212883652551497</v>
      </c>
      <c r="L36">
        <v>27.611940298507459</v>
      </c>
      <c r="M36">
        <v>56.824918409245491</v>
      </c>
      <c r="N36">
        <f t="shared" si="1"/>
        <v>3</v>
      </c>
      <c r="O36">
        <f t="shared" si="2"/>
        <v>1</v>
      </c>
      <c r="P36">
        <f t="shared" si="3"/>
        <v>3</v>
      </c>
      <c r="S36" t="s">
        <v>40</v>
      </c>
      <c r="T36">
        <f>COUNTIFS(N2:N762,"=2",O2:O762,"&gt;0",P2:P762,"&gt;0")</f>
        <v>140</v>
      </c>
      <c r="U36">
        <f>COUNTIFS(N2:N762,"&gt;0",O2:O762,"=2",P2:P762,"&gt;0")</f>
        <v>100</v>
      </c>
      <c r="V36">
        <f>COUNTIFS(N2:N762,"&gt;0",O2:O762,"&gt;0",P2:P762,"=2")</f>
        <v>126</v>
      </c>
    </row>
    <row r="37" spans="1:22" x14ac:dyDescent="0.4">
      <c r="A37" t="s">
        <v>84</v>
      </c>
      <c r="B37" t="s">
        <v>619</v>
      </c>
      <c r="C37" s="1" t="s">
        <v>1121</v>
      </c>
      <c r="D37" s="1">
        <v>41621</v>
      </c>
      <c r="E37">
        <v>2</v>
      </c>
      <c r="F37">
        <v>1</v>
      </c>
      <c r="G37">
        <v>2</v>
      </c>
      <c r="H37">
        <v>166</v>
      </c>
      <c r="I37">
        <v>103</v>
      </c>
      <c r="J37">
        <v>587</v>
      </c>
      <c r="K37">
        <v>42.910922352038142</v>
      </c>
      <c r="L37">
        <v>38.805970149253731</v>
      </c>
      <c r="M37">
        <v>30.362993054645521</v>
      </c>
      <c r="N37">
        <f t="shared" si="1"/>
        <v>2</v>
      </c>
      <c r="O37">
        <f t="shared" si="2"/>
        <v>2</v>
      </c>
      <c r="P37">
        <f t="shared" si="3"/>
        <v>2</v>
      </c>
      <c r="S37" t="s">
        <v>41</v>
      </c>
      <c r="T37">
        <f>COUNTIFS(N2:N762,"=3",O2:O762,"&gt;0",P2:P762,"&gt;0")</f>
        <v>322</v>
      </c>
      <c r="U37">
        <f>COUNTIFS(N2:N762,"&gt;0",O2:O762,"=3",P2:P762,"&gt;0")</f>
        <v>271</v>
      </c>
      <c r="V37">
        <f>COUNTIFS(N2:N762,"&gt;0",O2:O762,"&gt;0",P2:P762,"=3")</f>
        <v>232</v>
      </c>
    </row>
    <row r="38" spans="1:22" x14ac:dyDescent="0.4">
      <c r="A38" t="s">
        <v>85</v>
      </c>
      <c r="B38" t="s">
        <v>620</v>
      </c>
      <c r="C38" s="1" t="s">
        <v>1119</v>
      </c>
      <c r="D38" s="1">
        <v>41667</v>
      </c>
      <c r="E38">
        <v>2</v>
      </c>
      <c r="F38">
        <v>1</v>
      </c>
      <c r="G38">
        <v>2</v>
      </c>
      <c r="H38">
        <v>166</v>
      </c>
      <c r="I38">
        <v>103</v>
      </c>
      <c r="J38">
        <v>587</v>
      </c>
      <c r="K38">
        <v>30.541213813967087</v>
      </c>
      <c r="L38">
        <v>19.148936170212767</v>
      </c>
      <c r="M38">
        <v>65.183685740054116</v>
      </c>
      <c r="N38">
        <f t="shared" si="1"/>
        <v>2</v>
      </c>
      <c r="O38">
        <f t="shared" si="2"/>
        <v>1</v>
      </c>
      <c r="P38">
        <f t="shared" si="3"/>
        <v>3</v>
      </c>
    </row>
    <row r="39" spans="1:22" x14ac:dyDescent="0.4">
      <c r="A39" t="s">
        <v>86</v>
      </c>
      <c r="B39" t="s">
        <v>621</v>
      </c>
      <c r="C39" s="1" t="s">
        <v>1120</v>
      </c>
      <c r="D39" s="1">
        <v>41639</v>
      </c>
      <c r="E39">
        <v>2</v>
      </c>
      <c r="F39">
        <v>1</v>
      </c>
      <c r="G39">
        <v>2</v>
      </c>
      <c r="H39">
        <v>166</v>
      </c>
      <c r="I39">
        <v>103</v>
      </c>
      <c r="J39">
        <v>587</v>
      </c>
      <c r="K39">
        <v>77.537005806825022</v>
      </c>
      <c r="L39">
        <v>18.360071301247771</v>
      </c>
      <c r="M39">
        <v>51.43407067225089</v>
      </c>
      <c r="N39">
        <f t="shared" si="1"/>
        <v>3</v>
      </c>
      <c r="O39">
        <f t="shared" si="2"/>
        <v>1</v>
      </c>
      <c r="P39">
        <f t="shared" si="3"/>
        <v>3</v>
      </c>
    </row>
    <row r="40" spans="1:22" x14ac:dyDescent="0.4">
      <c r="A40" t="s">
        <v>87</v>
      </c>
      <c r="B40" t="s">
        <v>622</v>
      </c>
      <c r="C40" s="1" t="s">
        <v>1121</v>
      </c>
      <c r="D40" s="1">
        <v>41680</v>
      </c>
      <c r="E40">
        <v>2</v>
      </c>
      <c r="F40">
        <v>1</v>
      </c>
      <c r="G40">
        <v>2</v>
      </c>
      <c r="H40">
        <v>166</v>
      </c>
      <c r="I40">
        <v>103</v>
      </c>
      <c r="J40">
        <v>587</v>
      </c>
      <c r="K40">
        <v>74.411189578638371</v>
      </c>
      <c r="L40">
        <v>62.686567164179102</v>
      </c>
      <c r="M40">
        <v>9.0477628437779547</v>
      </c>
      <c r="N40">
        <f t="shared" si="1"/>
        <v>3</v>
      </c>
      <c r="O40">
        <f t="shared" si="2"/>
        <v>3</v>
      </c>
      <c r="P40">
        <f t="shared" si="3"/>
        <v>1</v>
      </c>
      <c r="T40" t="s">
        <v>42</v>
      </c>
      <c r="U40" t="s">
        <v>43</v>
      </c>
      <c r="V40" t="s">
        <v>44</v>
      </c>
    </row>
    <row r="41" spans="1:22" x14ac:dyDescent="0.4">
      <c r="A41" t="s">
        <v>88</v>
      </c>
      <c r="B41" t="s">
        <v>623</v>
      </c>
      <c r="C41" s="1" t="s">
        <v>1120</v>
      </c>
      <c r="D41" s="1">
        <v>41703</v>
      </c>
      <c r="E41">
        <v>2</v>
      </c>
      <c r="F41">
        <v>1</v>
      </c>
      <c r="G41">
        <v>2</v>
      </c>
      <c r="H41">
        <v>166</v>
      </c>
      <c r="I41">
        <v>103</v>
      </c>
      <c r="J41">
        <v>587</v>
      </c>
      <c r="K41">
        <v>83.581146141678317</v>
      </c>
      <c r="L41">
        <v>66.488413547237073</v>
      </c>
      <c r="M41">
        <v>15.398448273153948</v>
      </c>
      <c r="N41">
        <f t="shared" si="1"/>
        <v>3</v>
      </c>
      <c r="O41">
        <f t="shared" si="2"/>
        <v>3</v>
      </c>
      <c r="P41">
        <f t="shared" si="3"/>
        <v>1</v>
      </c>
      <c r="S41" t="s">
        <v>39</v>
      </c>
      <c r="T41" s="4">
        <f>T35/$T$30</f>
        <v>0.13644859813084112</v>
      </c>
      <c r="U41" s="4">
        <f t="shared" ref="U41:V41" si="4">U35/$T$30</f>
        <v>0.30654205607476637</v>
      </c>
      <c r="V41" s="4">
        <f t="shared" si="4"/>
        <v>0.33084112149532713</v>
      </c>
    </row>
    <row r="42" spans="1:22" x14ac:dyDescent="0.4">
      <c r="A42" t="s">
        <v>89</v>
      </c>
      <c r="B42" t="s">
        <v>624</v>
      </c>
      <c r="C42" s="1" t="s">
        <v>1121</v>
      </c>
      <c r="D42" s="1">
        <v>41667</v>
      </c>
      <c r="E42">
        <v>2</v>
      </c>
      <c r="F42">
        <v>1</v>
      </c>
      <c r="G42">
        <v>2</v>
      </c>
      <c r="H42">
        <v>166</v>
      </c>
      <c r="I42">
        <v>103</v>
      </c>
      <c r="J42">
        <v>587</v>
      </c>
      <c r="K42">
        <v>76.354014187591488</v>
      </c>
      <c r="L42">
        <v>15.671641791044776</v>
      </c>
      <c r="M42">
        <v>78.268664895581423</v>
      </c>
      <c r="N42">
        <f t="shared" si="1"/>
        <v>3</v>
      </c>
      <c r="O42">
        <f t="shared" si="2"/>
        <v>1</v>
      </c>
      <c r="P42">
        <f t="shared" si="3"/>
        <v>3</v>
      </c>
      <c r="S42" t="s">
        <v>40</v>
      </c>
      <c r="T42" s="4">
        <f t="shared" ref="T42:V42" si="5">T36/$T$30</f>
        <v>0.26168224299065418</v>
      </c>
      <c r="U42" s="4">
        <f t="shared" si="5"/>
        <v>0.18691588785046728</v>
      </c>
      <c r="V42" s="4">
        <f t="shared" si="5"/>
        <v>0.23551401869158878</v>
      </c>
    </row>
    <row r="43" spans="1:22" x14ac:dyDescent="0.4">
      <c r="A43" t="s">
        <v>90</v>
      </c>
      <c r="B43" t="s">
        <v>625</v>
      </c>
      <c r="C43" s="1" t="s">
        <v>1120</v>
      </c>
      <c r="D43" s="1">
        <v>41851</v>
      </c>
      <c r="E43">
        <v>2</v>
      </c>
      <c r="F43">
        <v>1</v>
      </c>
      <c r="G43">
        <v>2</v>
      </c>
      <c r="H43">
        <v>166</v>
      </c>
      <c r="I43">
        <v>103</v>
      </c>
      <c r="J43">
        <v>587</v>
      </c>
      <c r="K43">
        <v>97.367711430363613</v>
      </c>
      <c r="L43">
        <v>26.203208556149733</v>
      </c>
      <c r="M43">
        <v>20.945935509155213</v>
      </c>
      <c r="N43">
        <f t="shared" si="1"/>
        <v>3</v>
      </c>
      <c r="O43">
        <f t="shared" si="2"/>
        <v>1</v>
      </c>
      <c r="P43">
        <f t="shared" si="3"/>
        <v>1</v>
      </c>
      <c r="S43" t="s">
        <v>41</v>
      </c>
      <c r="T43" s="4">
        <f t="shared" ref="T43:V43" si="6">T37/$T$30</f>
        <v>0.60186915887850467</v>
      </c>
      <c r="U43" s="4">
        <f t="shared" si="6"/>
        <v>0.50654205607476632</v>
      </c>
      <c r="V43" s="4">
        <f t="shared" si="6"/>
        <v>0.43364485981308409</v>
      </c>
    </row>
    <row r="44" spans="1:22" x14ac:dyDescent="0.4">
      <c r="A44" t="s">
        <v>91</v>
      </c>
      <c r="B44" t="s">
        <v>626</v>
      </c>
      <c r="C44" s="1" t="s">
        <v>1120</v>
      </c>
      <c r="D44" s="1">
        <v>41667</v>
      </c>
      <c r="E44">
        <v>2</v>
      </c>
      <c r="F44">
        <v>1</v>
      </c>
      <c r="G44">
        <v>2</v>
      </c>
      <c r="H44">
        <v>166</v>
      </c>
      <c r="I44">
        <v>103</v>
      </c>
      <c r="J44">
        <v>587</v>
      </c>
      <c r="K44">
        <v>58.410937112416079</v>
      </c>
      <c r="L44">
        <v>63.279857397504458</v>
      </c>
      <c r="M44">
        <v>7.5545524582514991</v>
      </c>
      <c r="N44">
        <f t="shared" si="1"/>
        <v>3</v>
      </c>
      <c r="O44">
        <f t="shared" si="2"/>
        <v>3</v>
      </c>
      <c r="P44">
        <f t="shared" si="3"/>
        <v>1</v>
      </c>
    </row>
    <row r="45" spans="1:22" x14ac:dyDescent="0.4">
      <c r="A45" t="s">
        <v>92</v>
      </c>
      <c r="B45" t="s">
        <v>627</v>
      </c>
      <c r="C45" s="1" t="s">
        <v>1121</v>
      </c>
      <c r="D45" s="1">
        <v>41810</v>
      </c>
      <c r="E45">
        <v>2</v>
      </c>
      <c r="F45">
        <v>1</v>
      </c>
      <c r="G45">
        <v>2</v>
      </c>
      <c r="H45">
        <v>166</v>
      </c>
      <c r="I45">
        <v>103</v>
      </c>
      <c r="J45">
        <v>587</v>
      </c>
      <c r="K45">
        <v>79.417049532868873</v>
      </c>
      <c r="L45">
        <v>6.7164179104477615</v>
      </c>
      <c r="M45">
        <v>49.892628117060717</v>
      </c>
      <c r="N45">
        <f t="shared" si="1"/>
        <v>3</v>
      </c>
      <c r="O45">
        <f t="shared" si="2"/>
        <v>1</v>
      </c>
      <c r="P45">
        <f t="shared" si="3"/>
        <v>2</v>
      </c>
    </row>
    <row r="46" spans="1:22" x14ac:dyDescent="0.4">
      <c r="A46" t="s">
        <v>93</v>
      </c>
      <c r="B46" t="s">
        <v>628</v>
      </c>
      <c r="C46" s="1" t="s">
        <v>1120</v>
      </c>
      <c r="D46" s="1">
        <v>41765</v>
      </c>
      <c r="E46">
        <v>2</v>
      </c>
      <c r="F46">
        <v>1</v>
      </c>
      <c r="G46">
        <v>2</v>
      </c>
      <c r="H46">
        <v>166</v>
      </c>
      <c r="I46">
        <v>103</v>
      </c>
      <c r="J46">
        <v>587</v>
      </c>
      <c r="K46">
        <v>73.972448434381761</v>
      </c>
      <c r="L46">
        <v>0.71301247771836007</v>
      </c>
      <c r="M46">
        <v>22.422960055529852</v>
      </c>
      <c r="N46">
        <f t="shared" si="1"/>
        <v>3</v>
      </c>
      <c r="O46">
        <f t="shared" si="2"/>
        <v>1</v>
      </c>
      <c r="P46">
        <f t="shared" si="3"/>
        <v>1</v>
      </c>
    </row>
    <row r="47" spans="1:22" x14ac:dyDescent="0.4">
      <c r="A47" t="s">
        <v>94</v>
      </c>
      <c r="B47" t="s">
        <v>629</v>
      </c>
      <c r="C47" s="1" t="s">
        <v>1119</v>
      </c>
      <c r="D47" s="1">
        <v>41729</v>
      </c>
      <c r="E47">
        <v>2</v>
      </c>
      <c r="F47">
        <v>1</v>
      </c>
      <c r="G47">
        <v>2</v>
      </c>
      <c r="H47">
        <v>166</v>
      </c>
      <c r="I47">
        <v>103</v>
      </c>
      <c r="J47">
        <v>587</v>
      </c>
      <c r="K47">
        <v>65.787612035580224</v>
      </c>
      <c r="L47">
        <v>99.148936170212764</v>
      </c>
      <c r="M47">
        <v>56.35830593082683</v>
      </c>
      <c r="N47">
        <f t="shared" si="1"/>
        <v>3</v>
      </c>
      <c r="O47">
        <f t="shared" si="2"/>
        <v>3</v>
      </c>
      <c r="P47">
        <f t="shared" si="3"/>
        <v>3</v>
      </c>
    </row>
    <row r="48" spans="1:22" x14ac:dyDescent="0.4">
      <c r="A48" t="s">
        <v>95</v>
      </c>
      <c r="B48" t="s">
        <v>630</v>
      </c>
      <c r="C48" s="1" t="s">
        <v>1120</v>
      </c>
      <c r="D48" s="1">
        <v>41695</v>
      </c>
      <c r="E48">
        <v>2</v>
      </c>
      <c r="F48">
        <v>1</v>
      </c>
      <c r="G48">
        <v>2</v>
      </c>
      <c r="H48">
        <v>166</v>
      </c>
      <c r="I48">
        <v>103</v>
      </c>
      <c r="J48">
        <v>587</v>
      </c>
      <c r="K48">
        <v>29.907631876196472</v>
      </c>
      <c r="L48">
        <v>48.306595365418893</v>
      </c>
      <c r="M48">
        <v>24.907951935741959</v>
      </c>
      <c r="N48">
        <f t="shared" si="1"/>
        <v>1</v>
      </c>
      <c r="O48">
        <f t="shared" si="2"/>
        <v>2</v>
      </c>
      <c r="P48">
        <f t="shared" si="3"/>
        <v>1</v>
      </c>
    </row>
    <row r="49" spans="1:16" x14ac:dyDescent="0.4">
      <c r="A49" t="s">
        <v>96</v>
      </c>
      <c r="B49" t="s">
        <v>631</v>
      </c>
      <c r="C49" s="1" t="s">
        <v>1121</v>
      </c>
      <c r="D49" s="1">
        <v>41712</v>
      </c>
      <c r="E49">
        <v>2</v>
      </c>
      <c r="F49">
        <v>1</v>
      </c>
      <c r="G49">
        <v>2</v>
      </c>
      <c r="H49">
        <v>166</v>
      </c>
      <c r="I49">
        <v>103</v>
      </c>
      <c r="J49">
        <v>587</v>
      </c>
      <c r="K49">
        <v>33.466087596403774</v>
      </c>
      <c r="L49">
        <v>12.686567164179104</v>
      </c>
      <c r="M49">
        <v>76.897654304809336</v>
      </c>
      <c r="N49">
        <f t="shared" si="1"/>
        <v>2</v>
      </c>
      <c r="O49">
        <f t="shared" si="2"/>
        <v>1</v>
      </c>
      <c r="P49">
        <f t="shared" si="3"/>
        <v>3</v>
      </c>
    </row>
    <row r="50" spans="1:16" x14ac:dyDescent="0.4">
      <c r="A50" t="s">
        <v>97</v>
      </c>
      <c r="B50" t="s">
        <v>632</v>
      </c>
      <c r="C50" s="1" t="s">
        <v>1120</v>
      </c>
      <c r="D50" s="1">
        <v>41696</v>
      </c>
      <c r="E50">
        <v>2</v>
      </c>
      <c r="F50">
        <v>1</v>
      </c>
      <c r="G50">
        <v>2</v>
      </c>
      <c r="H50">
        <v>166</v>
      </c>
      <c r="I50">
        <v>103</v>
      </c>
      <c r="J50">
        <v>587</v>
      </c>
      <c r="K50">
        <v>61.677083694494442</v>
      </c>
      <c r="L50">
        <v>10.873440285204991</v>
      </c>
      <c r="M50">
        <v>9.0964373683370212</v>
      </c>
      <c r="N50">
        <f t="shared" si="1"/>
        <v>3</v>
      </c>
      <c r="O50">
        <f t="shared" si="2"/>
        <v>1</v>
      </c>
      <c r="P50">
        <f t="shared" si="3"/>
        <v>1</v>
      </c>
    </row>
    <row r="51" spans="1:16" x14ac:dyDescent="0.4">
      <c r="A51" t="s">
        <v>98</v>
      </c>
      <c r="B51" t="s">
        <v>633</v>
      </c>
      <c r="C51" s="1" t="s">
        <v>1120</v>
      </c>
      <c r="D51" s="1">
        <v>41710</v>
      </c>
      <c r="E51">
        <v>2</v>
      </c>
      <c r="F51">
        <v>1</v>
      </c>
      <c r="G51">
        <v>2</v>
      </c>
      <c r="H51">
        <v>166</v>
      </c>
      <c r="I51">
        <v>103</v>
      </c>
      <c r="J51">
        <v>587</v>
      </c>
      <c r="K51">
        <v>93.960895057911586</v>
      </c>
      <c r="L51">
        <v>46.880570409982177</v>
      </c>
      <c r="M51">
        <v>9.0434669511203385</v>
      </c>
      <c r="N51">
        <f t="shared" si="1"/>
        <v>3</v>
      </c>
      <c r="O51">
        <f t="shared" si="2"/>
        <v>2</v>
      </c>
      <c r="P51">
        <f t="shared" si="3"/>
        <v>1</v>
      </c>
    </row>
    <row r="52" spans="1:16" x14ac:dyDescent="0.4">
      <c r="A52" t="s">
        <v>99</v>
      </c>
      <c r="B52" t="s">
        <v>634</v>
      </c>
      <c r="C52" s="1" t="s">
        <v>1119</v>
      </c>
      <c r="D52" s="1">
        <v>41717</v>
      </c>
      <c r="E52">
        <v>2</v>
      </c>
      <c r="F52">
        <v>1</v>
      </c>
      <c r="G52">
        <v>2</v>
      </c>
      <c r="H52">
        <v>166</v>
      </c>
      <c r="I52">
        <v>103</v>
      </c>
      <c r="J52">
        <v>587</v>
      </c>
      <c r="K52">
        <v>36.621317397401967</v>
      </c>
      <c r="L52">
        <v>34.042553191489361</v>
      </c>
      <c r="M52">
        <v>22.394083650432261</v>
      </c>
      <c r="N52">
        <f t="shared" si="1"/>
        <v>2</v>
      </c>
      <c r="O52">
        <f t="shared" si="2"/>
        <v>2</v>
      </c>
      <c r="P52">
        <f t="shared" si="3"/>
        <v>1</v>
      </c>
    </row>
    <row r="53" spans="1:16" x14ac:dyDescent="0.4">
      <c r="A53" t="s">
        <v>100</v>
      </c>
      <c r="B53" t="s">
        <v>635</v>
      </c>
      <c r="C53" s="1" t="s">
        <v>1120</v>
      </c>
      <c r="D53" s="1">
        <v>41723</v>
      </c>
      <c r="E53">
        <v>2</v>
      </c>
      <c r="F53">
        <v>1</v>
      </c>
      <c r="G53">
        <v>2</v>
      </c>
      <c r="H53">
        <v>166</v>
      </c>
      <c r="I53">
        <v>103</v>
      </c>
      <c r="J53">
        <v>587</v>
      </c>
      <c r="K53">
        <v>73.398316037436246</v>
      </c>
      <c r="L53">
        <v>71.479500891265602</v>
      </c>
      <c r="M53">
        <v>39.845347742460341</v>
      </c>
      <c r="N53">
        <f t="shared" si="1"/>
        <v>3</v>
      </c>
      <c r="O53">
        <f t="shared" si="2"/>
        <v>3</v>
      </c>
      <c r="P53">
        <f t="shared" si="3"/>
        <v>2</v>
      </c>
    </row>
    <row r="54" spans="1:16" x14ac:dyDescent="0.4">
      <c r="A54" t="s">
        <v>101</v>
      </c>
      <c r="B54" t="s">
        <v>636</v>
      </c>
      <c r="C54" s="1" t="s">
        <v>1120</v>
      </c>
      <c r="D54" s="1">
        <v>41709</v>
      </c>
      <c r="E54">
        <v>2</v>
      </c>
      <c r="F54">
        <v>1</v>
      </c>
      <c r="G54">
        <v>2</v>
      </c>
      <c r="H54">
        <v>166</v>
      </c>
      <c r="I54">
        <v>103</v>
      </c>
      <c r="J54">
        <v>587</v>
      </c>
      <c r="K54">
        <v>70.779086738466518</v>
      </c>
      <c r="L54">
        <v>6.7736185383244205</v>
      </c>
      <c r="M54">
        <v>71.271939636188606</v>
      </c>
      <c r="N54">
        <f t="shared" si="1"/>
        <v>3</v>
      </c>
      <c r="O54">
        <f t="shared" si="2"/>
        <v>1</v>
      </c>
      <c r="P54">
        <f t="shared" si="3"/>
        <v>3</v>
      </c>
    </row>
    <row r="55" spans="1:16" x14ac:dyDescent="0.4">
      <c r="A55" t="s">
        <v>102</v>
      </c>
      <c r="B55" t="s">
        <v>637</v>
      </c>
      <c r="C55" s="1" t="s">
        <v>1120</v>
      </c>
      <c r="D55" s="1">
        <v>41716</v>
      </c>
      <c r="E55">
        <v>2</v>
      </c>
      <c r="F55">
        <v>1</v>
      </c>
      <c r="G55">
        <v>2</v>
      </c>
      <c r="H55">
        <v>166</v>
      </c>
      <c r="I55">
        <v>103</v>
      </c>
      <c r="J55">
        <v>587</v>
      </c>
      <c r="K55">
        <v>91.353166230722579</v>
      </c>
      <c r="L55">
        <v>92.513368983957236</v>
      </c>
      <c r="M55">
        <v>81.239531678946179</v>
      </c>
      <c r="N55">
        <f t="shared" si="1"/>
        <v>3</v>
      </c>
      <c r="O55">
        <f t="shared" si="2"/>
        <v>3</v>
      </c>
      <c r="P55">
        <f t="shared" si="3"/>
        <v>3</v>
      </c>
    </row>
    <row r="56" spans="1:16" x14ac:dyDescent="0.4">
      <c r="A56" t="s">
        <v>103</v>
      </c>
      <c r="B56" t="s">
        <v>638</v>
      </c>
      <c r="C56" s="1" t="s">
        <v>1120</v>
      </c>
      <c r="D56" s="1">
        <v>41752</v>
      </c>
      <c r="E56">
        <v>2</v>
      </c>
      <c r="F56">
        <v>1</v>
      </c>
      <c r="G56">
        <v>2</v>
      </c>
      <c r="H56">
        <v>166</v>
      </c>
      <c r="I56">
        <v>103</v>
      </c>
      <c r="J56">
        <v>587</v>
      </c>
      <c r="K56">
        <v>62.186184261553983</v>
      </c>
      <c r="L56">
        <v>1.4260249554367201</v>
      </c>
      <c r="M56">
        <v>84.387027572717514</v>
      </c>
      <c r="N56">
        <f t="shared" si="1"/>
        <v>3</v>
      </c>
      <c r="O56">
        <f t="shared" si="2"/>
        <v>1</v>
      </c>
      <c r="P56">
        <f t="shared" si="3"/>
        <v>3</v>
      </c>
    </row>
    <row r="57" spans="1:16" x14ac:dyDescent="0.4">
      <c r="A57" t="s">
        <v>104</v>
      </c>
      <c r="B57" t="s">
        <v>639</v>
      </c>
      <c r="C57" s="1" t="s">
        <v>1119</v>
      </c>
      <c r="D57" s="1">
        <v>41719</v>
      </c>
      <c r="E57">
        <v>2</v>
      </c>
      <c r="F57">
        <v>1</v>
      </c>
      <c r="G57">
        <v>2</v>
      </c>
      <c r="H57">
        <v>166</v>
      </c>
      <c r="I57">
        <v>103</v>
      </c>
      <c r="J57">
        <v>587</v>
      </c>
      <c r="K57">
        <v>38.733664678778339</v>
      </c>
      <c r="L57">
        <v>22.340425531914892</v>
      </c>
      <c r="M57">
        <v>41.072499334850271</v>
      </c>
      <c r="N57">
        <f t="shared" si="1"/>
        <v>2</v>
      </c>
      <c r="O57">
        <f t="shared" si="2"/>
        <v>1</v>
      </c>
      <c r="P57">
        <f t="shared" si="3"/>
        <v>2</v>
      </c>
    </row>
    <row r="58" spans="1:16" x14ac:dyDescent="0.4">
      <c r="A58" t="s">
        <v>105</v>
      </c>
      <c r="B58" t="s">
        <v>640</v>
      </c>
      <c r="C58" s="1" t="s">
        <v>1121</v>
      </c>
      <c r="D58" s="1">
        <v>41743</v>
      </c>
      <c r="E58">
        <v>2</v>
      </c>
      <c r="F58">
        <v>1</v>
      </c>
      <c r="G58">
        <v>2</v>
      </c>
      <c r="H58">
        <v>166</v>
      </c>
      <c r="I58">
        <v>103</v>
      </c>
      <c r="J58">
        <v>587</v>
      </c>
      <c r="K58">
        <v>57.913317082995668</v>
      </c>
      <c r="L58">
        <v>25.373134328358208</v>
      </c>
      <c r="M58">
        <v>52.404665181496533</v>
      </c>
      <c r="N58">
        <f t="shared" si="1"/>
        <v>3</v>
      </c>
      <c r="O58">
        <f t="shared" si="2"/>
        <v>1</v>
      </c>
      <c r="P58">
        <f t="shared" si="3"/>
        <v>3</v>
      </c>
    </row>
    <row r="59" spans="1:16" x14ac:dyDescent="0.4">
      <c r="A59" t="s">
        <v>106</v>
      </c>
      <c r="B59" t="s">
        <v>641</v>
      </c>
      <c r="C59" s="1" t="s">
        <v>1119</v>
      </c>
      <c r="D59" s="1">
        <v>41717</v>
      </c>
      <c r="E59">
        <v>2</v>
      </c>
      <c r="F59">
        <v>1</v>
      </c>
      <c r="G59">
        <v>2</v>
      </c>
      <c r="H59">
        <v>166</v>
      </c>
      <c r="I59">
        <v>103</v>
      </c>
      <c r="J59">
        <v>587</v>
      </c>
      <c r="K59">
        <v>73.051537771766249</v>
      </c>
      <c r="L59">
        <v>56.595744680851062</v>
      </c>
      <c r="M59">
        <v>67.622474486140518</v>
      </c>
      <c r="N59">
        <f t="shared" si="1"/>
        <v>3</v>
      </c>
      <c r="O59">
        <f t="shared" si="2"/>
        <v>3</v>
      </c>
      <c r="P59">
        <f t="shared" si="3"/>
        <v>3</v>
      </c>
    </row>
    <row r="60" spans="1:16" x14ac:dyDescent="0.4">
      <c r="A60" t="s">
        <v>107</v>
      </c>
      <c r="B60" t="s">
        <v>642</v>
      </c>
      <c r="C60" s="1" t="s">
        <v>1119</v>
      </c>
      <c r="D60" s="1">
        <v>41758</v>
      </c>
      <c r="E60">
        <v>2</v>
      </c>
      <c r="F60">
        <v>1</v>
      </c>
      <c r="G60">
        <v>2</v>
      </c>
      <c r="H60">
        <v>166</v>
      </c>
      <c r="I60">
        <v>103</v>
      </c>
      <c r="J60">
        <v>587</v>
      </c>
      <c r="K60">
        <v>71.71459449102889</v>
      </c>
      <c r="L60">
        <v>48.723404255319146</v>
      </c>
      <c r="M60">
        <v>41.120985405757622</v>
      </c>
      <c r="N60">
        <f t="shared" si="1"/>
        <v>3</v>
      </c>
      <c r="O60">
        <f t="shared" si="2"/>
        <v>2</v>
      </c>
      <c r="P60">
        <f t="shared" si="3"/>
        <v>2</v>
      </c>
    </row>
    <row r="61" spans="1:16" x14ac:dyDescent="0.4">
      <c r="A61" t="s">
        <v>108</v>
      </c>
      <c r="B61" t="s">
        <v>643</v>
      </c>
      <c r="C61" s="1" t="s">
        <v>1120</v>
      </c>
      <c r="D61" s="1">
        <v>41799</v>
      </c>
      <c r="E61">
        <v>2</v>
      </c>
      <c r="F61">
        <v>1</v>
      </c>
      <c r="G61">
        <v>2</v>
      </c>
      <c r="H61">
        <v>166</v>
      </c>
      <c r="I61">
        <v>103</v>
      </c>
      <c r="J61">
        <v>587</v>
      </c>
      <c r="K61">
        <v>79.184964839952755</v>
      </c>
      <c r="L61">
        <v>84.491978609625662</v>
      </c>
      <c r="M61">
        <v>17.709111914667261</v>
      </c>
      <c r="N61">
        <f t="shared" si="1"/>
        <v>3</v>
      </c>
      <c r="O61">
        <f t="shared" si="2"/>
        <v>3</v>
      </c>
      <c r="P61">
        <f t="shared" si="3"/>
        <v>1</v>
      </c>
    </row>
    <row r="62" spans="1:16" x14ac:dyDescent="0.4">
      <c r="A62" t="s">
        <v>109</v>
      </c>
      <c r="B62" t="s">
        <v>644</v>
      </c>
      <c r="C62" s="1" t="s">
        <v>1120</v>
      </c>
      <c r="D62" s="1">
        <v>41765</v>
      </c>
      <c r="E62">
        <v>2</v>
      </c>
      <c r="F62">
        <v>1</v>
      </c>
      <c r="G62">
        <v>2</v>
      </c>
      <c r="H62">
        <v>166</v>
      </c>
      <c r="I62">
        <v>103</v>
      </c>
      <c r="J62">
        <v>587</v>
      </c>
      <c r="K62">
        <v>54.352967932609744</v>
      </c>
      <c r="L62">
        <v>89.126559714795007</v>
      </c>
      <c r="M62">
        <v>5.6668070696000692</v>
      </c>
      <c r="N62">
        <f t="shared" si="1"/>
        <v>3</v>
      </c>
      <c r="O62">
        <f t="shared" si="2"/>
        <v>3</v>
      </c>
      <c r="P62">
        <f t="shared" si="3"/>
        <v>1</v>
      </c>
    </row>
    <row r="63" spans="1:16" x14ac:dyDescent="0.4">
      <c r="A63" t="s">
        <v>110</v>
      </c>
      <c r="B63" t="s">
        <v>645</v>
      </c>
      <c r="C63" s="1" t="s">
        <v>1120</v>
      </c>
      <c r="D63" s="1">
        <v>41739</v>
      </c>
      <c r="E63">
        <v>2</v>
      </c>
      <c r="F63">
        <v>1</v>
      </c>
      <c r="G63">
        <v>2</v>
      </c>
      <c r="H63">
        <v>166</v>
      </c>
      <c r="I63">
        <v>103</v>
      </c>
      <c r="J63">
        <v>587</v>
      </c>
      <c r="K63">
        <v>98.587290486014282</v>
      </c>
      <c r="L63">
        <v>62.388591800356508</v>
      </c>
      <c r="M63">
        <v>33.858580887106442</v>
      </c>
      <c r="N63">
        <f t="shared" si="1"/>
        <v>3</v>
      </c>
      <c r="O63">
        <f t="shared" si="2"/>
        <v>3</v>
      </c>
      <c r="P63">
        <f t="shared" si="3"/>
        <v>2</v>
      </c>
    </row>
    <row r="64" spans="1:16" x14ac:dyDescent="0.4">
      <c r="A64" t="s">
        <v>111</v>
      </c>
      <c r="B64" t="s">
        <v>646</v>
      </c>
      <c r="C64" s="1" t="s">
        <v>1121</v>
      </c>
      <c r="D64" s="1">
        <v>41750</v>
      </c>
      <c r="E64">
        <v>2</v>
      </c>
      <c r="F64">
        <v>1</v>
      </c>
      <c r="G64">
        <v>2</v>
      </c>
      <c r="H64">
        <v>166</v>
      </c>
      <c r="I64">
        <v>103</v>
      </c>
      <c r="J64">
        <v>587</v>
      </c>
      <c r="K64">
        <v>38.549181588800906</v>
      </c>
      <c r="L64">
        <v>34.328358208955223</v>
      </c>
      <c r="M64">
        <v>13.593674922465382</v>
      </c>
      <c r="N64">
        <f t="shared" si="1"/>
        <v>2</v>
      </c>
      <c r="O64">
        <f t="shared" si="2"/>
        <v>2</v>
      </c>
      <c r="P64">
        <f t="shared" si="3"/>
        <v>1</v>
      </c>
    </row>
    <row r="65" spans="1:16" x14ac:dyDescent="0.4">
      <c r="A65" t="s">
        <v>112</v>
      </c>
      <c r="B65" t="s">
        <v>647</v>
      </c>
      <c r="C65" s="1" t="s">
        <v>1121</v>
      </c>
      <c r="D65" s="1">
        <v>41759</v>
      </c>
      <c r="E65">
        <v>2</v>
      </c>
      <c r="F65">
        <v>1</v>
      </c>
      <c r="G65">
        <v>2</v>
      </c>
      <c r="H65">
        <v>166</v>
      </c>
      <c r="I65">
        <v>103</v>
      </c>
      <c r="J65">
        <v>587</v>
      </c>
      <c r="K65">
        <v>37.266692147026966</v>
      </c>
      <c r="L65">
        <v>14.925373134328359</v>
      </c>
      <c r="M65">
        <v>83.352209970608612</v>
      </c>
      <c r="N65">
        <f t="shared" si="1"/>
        <v>2</v>
      </c>
      <c r="O65">
        <f t="shared" si="2"/>
        <v>1</v>
      </c>
      <c r="P65">
        <f t="shared" si="3"/>
        <v>3</v>
      </c>
    </row>
    <row r="66" spans="1:16" x14ac:dyDescent="0.4">
      <c r="A66" t="s">
        <v>113</v>
      </c>
      <c r="B66" t="s">
        <v>648</v>
      </c>
      <c r="C66" s="1" t="s">
        <v>1120</v>
      </c>
      <c r="D66" s="1">
        <v>41773</v>
      </c>
      <c r="E66">
        <v>2</v>
      </c>
      <c r="F66">
        <v>1</v>
      </c>
      <c r="G66">
        <v>2</v>
      </c>
      <c r="H66">
        <v>166</v>
      </c>
      <c r="I66">
        <v>103</v>
      </c>
      <c r="J66">
        <v>587</v>
      </c>
      <c r="K66">
        <v>89.867536419761421</v>
      </c>
      <c r="L66">
        <v>71.657754010695186</v>
      </c>
      <c r="M66">
        <v>8.8350516369483572</v>
      </c>
      <c r="N66">
        <f t="shared" si="1"/>
        <v>3</v>
      </c>
      <c r="O66">
        <f t="shared" si="2"/>
        <v>3</v>
      </c>
      <c r="P66">
        <f t="shared" si="3"/>
        <v>1</v>
      </c>
    </row>
    <row r="67" spans="1:16" x14ac:dyDescent="0.4">
      <c r="A67" t="s">
        <v>114</v>
      </c>
      <c r="B67" t="s">
        <v>649</v>
      </c>
      <c r="C67" s="1" t="s">
        <v>1119</v>
      </c>
      <c r="D67" s="1">
        <v>41758</v>
      </c>
      <c r="E67">
        <v>2</v>
      </c>
      <c r="F67">
        <v>1</v>
      </c>
      <c r="G67">
        <v>2</v>
      </c>
      <c r="H67">
        <v>166</v>
      </c>
      <c r="I67">
        <v>103</v>
      </c>
      <c r="J67">
        <v>587</v>
      </c>
      <c r="K67">
        <v>77.275411716234828</v>
      </c>
      <c r="L67">
        <v>50</v>
      </c>
      <c r="M67">
        <v>31.04514872938239</v>
      </c>
      <c r="N67">
        <f t="shared" ref="N67:N130" si="7">IF(AND(K67&gt;0,K67&lt;30),1,IF(AND(K67&gt;=30,K67&lt;50),2,IF(K67&gt;=50,3,0)))</f>
        <v>3</v>
      </c>
      <c r="O67">
        <f t="shared" ref="O67:O130" si="8">IF(AND(L67&gt;0,L67&lt;30),1,IF(AND(L67&gt;=30,L67&lt;50),2,IF(L67&gt;=50,3,0)))</f>
        <v>3</v>
      </c>
      <c r="P67">
        <f t="shared" ref="P67:P130" si="9">IF(AND(M67&gt;0,M67&lt;30),1,IF(AND(M67&gt;=30,M67&lt;50),2,IF(M67&gt;=50,3,0)))</f>
        <v>2</v>
      </c>
    </row>
    <row r="68" spans="1:16" x14ac:dyDescent="0.4">
      <c r="A68" t="s">
        <v>115</v>
      </c>
      <c r="B68" t="s">
        <v>650</v>
      </c>
      <c r="C68" s="1" t="s">
        <v>1119</v>
      </c>
      <c r="D68" s="1">
        <v>41779</v>
      </c>
      <c r="E68">
        <v>2</v>
      </c>
      <c r="F68">
        <v>1</v>
      </c>
      <c r="G68">
        <v>2</v>
      </c>
      <c r="H68">
        <v>166</v>
      </c>
      <c r="I68">
        <v>103</v>
      </c>
      <c r="J68">
        <v>587</v>
      </c>
      <c r="K68">
        <v>80.475765045924746</v>
      </c>
      <c r="L68">
        <v>52.340425531914903</v>
      </c>
      <c r="M68">
        <v>63.097080528148012</v>
      </c>
      <c r="N68">
        <f t="shared" si="7"/>
        <v>3</v>
      </c>
      <c r="O68">
        <f t="shared" si="8"/>
        <v>3</v>
      </c>
      <c r="P68">
        <f t="shared" si="9"/>
        <v>3</v>
      </c>
    </row>
    <row r="69" spans="1:16" x14ac:dyDescent="0.4">
      <c r="A69" t="s">
        <v>116</v>
      </c>
      <c r="B69" t="s">
        <v>651</v>
      </c>
      <c r="C69" s="1" t="s">
        <v>1121</v>
      </c>
      <c r="D69" s="1">
        <v>41773</v>
      </c>
      <c r="E69">
        <v>2</v>
      </c>
      <c r="F69">
        <v>1</v>
      </c>
      <c r="G69">
        <v>2</v>
      </c>
      <c r="H69">
        <v>166</v>
      </c>
      <c r="I69">
        <v>103</v>
      </c>
      <c r="J69">
        <v>587</v>
      </c>
      <c r="K69">
        <v>68.515354031632654</v>
      </c>
      <c r="L69">
        <v>20.895522388059703</v>
      </c>
      <c r="M69">
        <v>32.126670251560107</v>
      </c>
      <c r="N69">
        <f t="shared" si="7"/>
        <v>3</v>
      </c>
      <c r="O69">
        <f t="shared" si="8"/>
        <v>1</v>
      </c>
      <c r="P69">
        <f t="shared" si="9"/>
        <v>2</v>
      </c>
    </row>
    <row r="70" spans="1:16" x14ac:dyDescent="0.4">
      <c r="A70" t="s">
        <v>117</v>
      </c>
      <c r="B70" t="s">
        <v>652</v>
      </c>
      <c r="C70" s="1" t="s">
        <v>1121</v>
      </c>
      <c r="D70" s="1">
        <v>41788</v>
      </c>
      <c r="E70">
        <v>2</v>
      </c>
      <c r="F70">
        <v>1</v>
      </c>
      <c r="G70">
        <v>2</v>
      </c>
      <c r="H70">
        <v>166</v>
      </c>
      <c r="I70">
        <v>103</v>
      </c>
      <c r="J70">
        <v>587</v>
      </c>
      <c r="K70">
        <v>44.020666052389103</v>
      </c>
      <c r="L70">
        <v>60.447761194029852</v>
      </c>
      <c r="M70">
        <v>47.363386187917712</v>
      </c>
      <c r="N70">
        <f t="shared" si="7"/>
        <v>2</v>
      </c>
      <c r="O70">
        <f t="shared" si="8"/>
        <v>3</v>
      </c>
      <c r="P70">
        <f t="shared" si="9"/>
        <v>2</v>
      </c>
    </row>
    <row r="71" spans="1:16" x14ac:dyDescent="0.4">
      <c r="A71" t="s">
        <v>118</v>
      </c>
      <c r="B71" t="s">
        <v>653</v>
      </c>
      <c r="C71" s="1" t="s">
        <v>1120</v>
      </c>
      <c r="D71" s="1">
        <v>41892</v>
      </c>
      <c r="E71">
        <v>2</v>
      </c>
      <c r="F71">
        <v>1</v>
      </c>
      <c r="G71">
        <v>2</v>
      </c>
      <c r="H71">
        <v>166</v>
      </c>
      <c r="I71">
        <v>103</v>
      </c>
      <c r="J71">
        <v>587</v>
      </c>
      <c r="K71">
        <v>50.90273822391211</v>
      </c>
      <c r="L71">
        <v>74.331550802139034</v>
      </c>
      <c r="M71">
        <v>24.801985197822827</v>
      </c>
      <c r="N71">
        <f t="shared" si="7"/>
        <v>3</v>
      </c>
      <c r="O71">
        <f t="shared" si="8"/>
        <v>3</v>
      </c>
      <c r="P71">
        <f t="shared" si="9"/>
        <v>1</v>
      </c>
    </row>
    <row r="72" spans="1:16" x14ac:dyDescent="0.4">
      <c r="A72" t="s">
        <v>119</v>
      </c>
      <c r="B72" t="s">
        <v>654</v>
      </c>
      <c r="C72" s="1" t="s">
        <v>1119</v>
      </c>
      <c r="D72" s="1">
        <v>41773</v>
      </c>
      <c r="E72">
        <v>2</v>
      </c>
      <c r="F72">
        <v>1</v>
      </c>
      <c r="G72">
        <v>2</v>
      </c>
      <c r="H72">
        <v>166</v>
      </c>
      <c r="I72">
        <v>103</v>
      </c>
      <c r="J72">
        <v>587</v>
      </c>
      <c r="K72">
        <v>49.293215743490421</v>
      </c>
      <c r="L72">
        <v>70.212765957446805</v>
      </c>
      <c r="M72">
        <v>72.356719753684573</v>
      </c>
      <c r="N72">
        <f t="shared" si="7"/>
        <v>2</v>
      </c>
      <c r="O72">
        <f t="shared" si="8"/>
        <v>3</v>
      </c>
      <c r="P72">
        <f t="shared" si="9"/>
        <v>3</v>
      </c>
    </row>
    <row r="73" spans="1:16" x14ac:dyDescent="0.4">
      <c r="A73" t="s">
        <v>120</v>
      </c>
      <c r="B73" t="s">
        <v>655</v>
      </c>
      <c r="C73" s="1" t="s">
        <v>1119</v>
      </c>
      <c r="D73" s="1">
        <v>41803</v>
      </c>
      <c r="E73">
        <v>2</v>
      </c>
      <c r="F73">
        <v>1</v>
      </c>
      <c r="G73">
        <v>2</v>
      </c>
      <c r="H73">
        <v>166</v>
      </c>
      <c r="I73">
        <v>103</v>
      </c>
      <c r="J73">
        <v>587</v>
      </c>
      <c r="K73">
        <v>56.835629890093337</v>
      </c>
      <c r="L73">
        <v>38.297872340425535</v>
      </c>
      <c r="M73">
        <v>41.701336979993584</v>
      </c>
      <c r="N73">
        <f t="shared" si="7"/>
        <v>3</v>
      </c>
      <c r="O73">
        <f t="shared" si="8"/>
        <v>2</v>
      </c>
      <c r="P73">
        <f t="shared" si="9"/>
        <v>2</v>
      </c>
    </row>
    <row r="74" spans="1:16" x14ac:dyDescent="0.4">
      <c r="A74" t="s">
        <v>121</v>
      </c>
      <c r="B74" t="s">
        <v>656</v>
      </c>
      <c r="C74" s="1" t="s">
        <v>1120</v>
      </c>
      <c r="D74" s="1">
        <v>41796</v>
      </c>
      <c r="E74">
        <v>2</v>
      </c>
      <c r="F74">
        <v>1</v>
      </c>
      <c r="G74">
        <v>2</v>
      </c>
      <c r="H74">
        <v>166</v>
      </c>
      <c r="I74">
        <v>103</v>
      </c>
      <c r="J74">
        <v>587</v>
      </c>
      <c r="K74">
        <v>60.768439354803391</v>
      </c>
      <c r="L74">
        <v>62.032085561497325</v>
      </c>
      <c r="M74">
        <v>4.8128403484447135</v>
      </c>
      <c r="N74">
        <f t="shared" si="7"/>
        <v>3</v>
      </c>
      <c r="O74">
        <f t="shared" si="8"/>
        <v>3</v>
      </c>
      <c r="P74">
        <f t="shared" si="9"/>
        <v>1</v>
      </c>
    </row>
    <row r="75" spans="1:16" x14ac:dyDescent="0.4">
      <c r="A75" t="s">
        <v>122</v>
      </c>
      <c r="B75" t="s">
        <v>657</v>
      </c>
      <c r="C75" s="1" t="s">
        <v>1120</v>
      </c>
      <c r="D75" s="1">
        <v>41759</v>
      </c>
      <c r="E75">
        <v>2</v>
      </c>
      <c r="F75">
        <v>1</v>
      </c>
      <c r="G75">
        <v>2</v>
      </c>
      <c r="H75">
        <v>166</v>
      </c>
      <c r="I75">
        <v>103</v>
      </c>
      <c r="J75">
        <v>587</v>
      </c>
      <c r="K75">
        <v>71.066220642345428</v>
      </c>
      <c r="L75">
        <v>84.67023172905526</v>
      </c>
      <c r="M75">
        <v>18.678875672126267</v>
      </c>
      <c r="N75">
        <f t="shared" si="7"/>
        <v>3</v>
      </c>
      <c r="O75">
        <f t="shared" si="8"/>
        <v>3</v>
      </c>
      <c r="P75">
        <f t="shared" si="9"/>
        <v>1</v>
      </c>
    </row>
    <row r="76" spans="1:16" x14ac:dyDescent="0.4">
      <c r="A76" t="s">
        <v>123</v>
      </c>
      <c r="B76" t="s">
        <v>658</v>
      </c>
      <c r="C76" s="1" t="s">
        <v>1119</v>
      </c>
      <c r="D76" s="1">
        <v>41869</v>
      </c>
      <c r="E76">
        <v>2</v>
      </c>
      <c r="F76">
        <v>1</v>
      </c>
      <c r="G76">
        <v>2</v>
      </c>
      <c r="H76">
        <v>166</v>
      </c>
      <c r="I76">
        <v>103</v>
      </c>
      <c r="J76">
        <v>587</v>
      </c>
      <c r="K76">
        <v>21.081402747055389</v>
      </c>
      <c r="L76">
        <v>63.191489361702125</v>
      </c>
      <c r="M76">
        <v>75.430712187902287</v>
      </c>
      <c r="N76">
        <f t="shared" si="7"/>
        <v>1</v>
      </c>
      <c r="O76">
        <f t="shared" si="8"/>
        <v>3</v>
      </c>
      <c r="P76">
        <f t="shared" si="9"/>
        <v>3</v>
      </c>
    </row>
    <row r="77" spans="1:16" x14ac:dyDescent="0.4">
      <c r="A77" t="s">
        <v>124</v>
      </c>
      <c r="B77" t="s">
        <v>659</v>
      </c>
      <c r="C77" s="1" t="s">
        <v>1120</v>
      </c>
      <c r="D77" s="1">
        <v>41793</v>
      </c>
      <c r="E77">
        <v>2</v>
      </c>
      <c r="F77">
        <v>1</v>
      </c>
      <c r="G77">
        <v>2</v>
      </c>
      <c r="H77">
        <v>166</v>
      </c>
      <c r="I77">
        <v>103</v>
      </c>
      <c r="J77">
        <v>587</v>
      </c>
      <c r="K77">
        <v>67.087366016905762</v>
      </c>
      <c r="L77">
        <v>11.408199643493761</v>
      </c>
      <c r="M77">
        <v>13.251693889287612</v>
      </c>
      <c r="N77">
        <f t="shared" si="7"/>
        <v>3</v>
      </c>
      <c r="O77">
        <f t="shared" si="8"/>
        <v>1</v>
      </c>
      <c r="P77">
        <f t="shared" si="9"/>
        <v>1</v>
      </c>
    </row>
    <row r="78" spans="1:16" x14ac:dyDescent="0.4">
      <c r="A78" t="s">
        <v>125</v>
      </c>
      <c r="B78" t="s">
        <v>660</v>
      </c>
      <c r="C78" s="1" t="s">
        <v>1120</v>
      </c>
      <c r="D78" s="1">
        <v>41844</v>
      </c>
      <c r="E78">
        <v>2</v>
      </c>
      <c r="F78">
        <v>1</v>
      </c>
      <c r="G78">
        <v>2</v>
      </c>
      <c r="H78">
        <v>166</v>
      </c>
      <c r="I78">
        <v>103</v>
      </c>
      <c r="J78">
        <v>587</v>
      </c>
      <c r="K78">
        <v>54.460742342857081</v>
      </c>
      <c r="L78">
        <v>88.591800356506255</v>
      </c>
      <c r="M78">
        <v>87.467291877884008</v>
      </c>
      <c r="N78">
        <f t="shared" si="7"/>
        <v>3</v>
      </c>
      <c r="O78">
        <f t="shared" si="8"/>
        <v>3</v>
      </c>
      <c r="P78">
        <f t="shared" si="9"/>
        <v>3</v>
      </c>
    </row>
    <row r="79" spans="1:16" x14ac:dyDescent="0.4">
      <c r="A79" t="s">
        <v>126</v>
      </c>
      <c r="B79" t="s">
        <v>661</v>
      </c>
      <c r="C79" s="1" t="s">
        <v>1120</v>
      </c>
      <c r="D79" s="1">
        <v>41814</v>
      </c>
      <c r="E79">
        <v>2</v>
      </c>
      <c r="F79">
        <v>1</v>
      </c>
      <c r="G79">
        <v>2</v>
      </c>
      <c r="H79">
        <v>166</v>
      </c>
      <c r="I79">
        <v>103</v>
      </c>
      <c r="J79">
        <v>587</v>
      </c>
      <c r="K79">
        <v>54.225492823715058</v>
      </c>
      <c r="L79">
        <v>96.434937611408216</v>
      </c>
      <c r="M79">
        <v>55.196817846456689</v>
      </c>
      <c r="N79">
        <f t="shared" si="7"/>
        <v>3</v>
      </c>
      <c r="O79">
        <f t="shared" si="8"/>
        <v>3</v>
      </c>
      <c r="P79">
        <f t="shared" si="9"/>
        <v>3</v>
      </c>
    </row>
    <row r="80" spans="1:16" x14ac:dyDescent="0.4">
      <c r="A80" t="s">
        <v>127</v>
      </c>
      <c r="B80" t="s">
        <v>662</v>
      </c>
      <c r="C80" s="1" t="s">
        <v>1120</v>
      </c>
      <c r="D80" s="1">
        <v>41968</v>
      </c>
      <c r="E80">
        <v>2</v>
      </c>
      <c r="F80">
        <v>1</v>
      </c>
      <c r="G80">
        <v>2</v>
      </c>
      <c r="H80">
        <v>166</v>
      </c>
      <c r="I80">
        <v>103</v>
      </c>
      <c r="J80">
        <v>587</v>
      </c>
      <c r="K80">
        <v>54.040250832469454</v>
      </c>
      <c r="L80">
        <v>57.219251336898402</v>
      </c>
      <c r="M80">
        <v>41.911293642488765</v>
      </c>
      <c r="N80">
        <f t="shared" si="7"/>
        <v>3</v>
      </c>
      <c r="O80">
        <f t="shared" si="8"/>
        <v>3</v>
      </c>
      <c r="P80">
        <f t="shared" si="9"/>
        <v>2</v>
      </c>
    </row>
    <row r="81" spans="1:16" x14ac:dyDescent="0.4">
      <c r="A81" t="s">
        <v>128</v>
      </c>
      <c r="B81" t="s">
        <v>663</v>
      </c>
      <c r="C81" s="1" t="s">
        <v>1121</v>
      </c>
      <c r="D81" s="1">
        <v>41863</v>
      </c>
      <c r="E81">
        <v>2</v>
      </c>
      <c r="F81">
        <v>1</v>
      </c>
      <c r="G81">
        <v>2</v>
      </c>
      <c r="H81">
        <v>166</v>
      </c>
      <c r="I81">
        <v>103</v>
      </c>
      <c r="J81">
        <v>587</v>
      </c>
      <c r="K81">
        <v>52.017481535989951</v>
      </c>
      <c r="L81">
        <v>56.716417910447767</v>
      </c>
      <c r="M81">
        <v>38.481989333778095</v>
      </c>
      <c r="N81">
        <f t="shared" si="7"/>
        <v>3</v>
      </c>
      <c r="O81">
        <f t="shared" si="8"/>
        <v>3</v>
      </c>
      <c r="P81">
        <f t="shared" si="9"/>
        <v>2</v>
      </c>
    </row>
    <row r="82" spans="1:16" x14ac:dyDescent="0.4">
      <c r="A82" t="s">
        <v>129</v>
      </c>
      <c r="B82" t="s">
        <v>664</v>
      </c>
      <c r="C82" s="1" t="s">
        <v>1120</v>
      </c>
      <c r="D82" s="1">
        <v>41851</v>
      </c>
      <c r="E82">
        <v>2</v>
      </c>
      <c r="F82">
        <v>1</v>
      </c>
      <c r="G82">
        <v>2</v>
      </c>
      <c r="H82">
        <v>166</v>
      </c>
      <c r="I82">
        <v>103</v>
      </c>
      <c r="J82">
        <v>587</v>
      </c>
      <c r="K82">
        <v>35.95623132059017</v>
      </c>
      <c r="L82">
        <v>93.226381461675572</v>
      </c>
      <c r="M82">
        <v>93.307886341281943</v>
      </c>
      <c r="N82">
        <f t="shared" si="7"/>
        <v>2</v>
      </c>
      <c r="O82">
        <f t="shared" si="8"/>
        <v>3</v>
      </c>
      <c r="P82">
        <f t="shared" si="9"/>
        <v>3</v>
      </c>
    </row>
    <row r="83" spans="1:16" x14ac:dyDescent="0.4">
      <c r="A83" t="s">
        <v>130</v>
      </c>
      <c r="B83" t="s">
        <v>665</v>
      </c>
      <c r="C83" s="1" t="s">
        <v>1121</v>
      </c>
      <c r="D83" s="1">
        <v>41898</v>
      </c>
      <c r="E83">
        <v>2</v>
      </c>
      <c r="F83">
        <v>1</v>
      </c>
      <c r="G83">
        <v>2</v>
      </c>
      <c r="H83">
        <v>166</v>
      </c>
      <c r="I83">
        <v>103</v>
      </c>
      <c r="J83">
        <v>587</v>
      </c>
      <c r="K83">
        <v>83.025005114574412</v>
      </c>
      <c r="L83">
        <v>52.985074626865675</v>
      </c>
      <c r="M83">
        <v>63.067094745118588</v>
      </c>
      <c r="N83">
        <f t="shared" si="7"/>
        <v>3</v>
      </c>
      <c r="O83">
        <f t="shared" si="8"/>
        <v>3</v>
      </c>
      <c r="P83">
        <f t="shared" si="9"/>
        <v>3</v>
      </c>
    </row>
    <row r="84" spans="1:16" x14ac:dyDescent="0.4">
      <c r="A84" t="s">
        <v>131</v>
      </c>
      <c r="B84" t="s">
        <v>666</v>
      </c>
      <c r="C84" s="1" t="s">
        <v>1121</v>
      </c>
      <c r="D84" s="1">
        <v>41877</v>
      </c>
      <c r="E84">
        <v>2</v>
      </c>
      <c r="F84">
        <v>1</v>
      </c>
      <c r="G84">
        <v>2</v>
      </c>
      <c r="H84">
        <v>166</v>
      </c>
      <c r="I84">
        <v>103</v>
      </c>
      <c r="J84">
        <v>587</v>
      </c>
      <c r="K84">
        <v>47.734600373324284</v>
      </c>
      <c r="L84">
        <v>41.044776119402982</v>
      </c>
      <c r="M84">
        <v>82.210355421599033</v>
      </c>
      <c r="N84">
        <f t="shared" si="7"/>
        <v>2</v>
      </c>
      <c r="O84">
        <f t="shared" si="8"/>
        <v>2</v>
      </c>
      <c r="P84">
        <f t="shared" si="9"/>
        <v>3</v>
      </c>
    </row>
    <row r="85" spans="1:16" x14ac:dyDescent="0.4">
      <c r="A85" t="s">
        <v>132</v>
      </c>
      <c r="B85" t="s">
        <v>667</v>
      </c>
      <c r="C85" s="1" t="s">
        <v>1120</v>
      </c>
      <c r="D85" s="1">
        <v>41864</v>
      </c>
      <c r="E85">
        <v>2</v>
      </c>
      <c r="F85">
        <v>1</v>
      </c>
      <c r="G85">
        <v>2</v>
      </c>
      <c r="H85">
        <v>166</v>
      </c>
      <c r="I85">
        <v>103</v>
      </c>
      <c r="J85">
        <v>587</v>
      </c>
      <c r="K85">
        <v>58.538188636016031</v>
      </c>
      <c r="L85">
        <v>66.13190730837789</v>
      </c>
      <c r="M85">
        <v>47.413068093277673</v>
      </c>
      <c r="N85">
        <f t="shared" si="7"/>
        <v>3</v>
      </c>
      <c r="O85">
        <f t="shared" si="8"/>
        <v>3</v>
      </c>
      <c r="P85">
        <f t="shared" si="9"/>
        <v>2</v>
      </c>
    </row>
    <row r="86" spans="1:16" x14ac:dyDescent="0.4">
      <c r="A86" t="s">
        <v>133</v>
      </c>
      <c r="B86" t="s">
        <v>668</v>
      </c>
      <c r="C86" s="1" t="s">
        <v>1121</v>
      </c>
      <c r="D86" s="1">
        <v>41864</v>
      </c>
      <c r="E86">
        <v>2</v>
      </c>
      <c r="F86">
        <v>1</v>
      </c>
      <c r="G86">
        <v>2</v>
      </c>
      <c r="H86">
        <v>166</v>
      </c>
      <c r="I86">
        <v>103</v>
      </c>
      <c r="J86">
        <v>587</v>
      </c>
      <c r="K86">
        <v>18.563922664463302</v>
      </c>
      <c r="L86">
        <v>33.582089552238806</v>
      </c>
      <c r="M86">
        <v>55.542022863397747</v>
      </c>
      <c r="N86">
        <f t="shared" si="7"/>
        <v>1</v>
      </c>
      <c r="O86">
        <f t="shared" si="8"/>
        <v>2</v>
      </c>
      <c r="P86">
        <f t="shared" si="9"/>
        <v>3</v>
      </c>
    </row>
    <row r="87" spans="1:16" x14ac:dyDescent="0.4">
      <c r="A87" t="s">
        <v>134</v>
      </c>
      <c r="B87" t="s">
        <v>669</v>
      </c>
      <c r="C87" s="1" t="s">
        <v>1120</v>
      </c>
      <c r="D87" s="1">
        <v>41998</v>
      </c>
      <c r="E87">
        <v>2</v>
      </c>
      <c r="F87">
        <v>1</v>
      </c>
      <c r="G87">
        <v>2</v>
      </c>
      <c r="H87">
        <v>166</v>
      </c>
      <c r="I87">
        <v>103</v>
      </c>
      <c r="J87">
        <v>587</v>
      </c>
      <c r="K87">
        <v>36.396735289402351</v>
      </c>
      <c r="L87">
        <v>23.885918003565063</v>
      </c>
      <c r="M87">
        <v>83.030262534448951</v>
      </c>
      <c r="N87">
        <f t="shared" si="7"/>
        <v>2</v>
      </c>
      <c r="O87">
        <f t="shared" si="8"/>
        <v>1</v>
      </c>
      <c r="P87">
        <f t="shared" si="9"/>
        <v>3</v>
      </c>
    </row>
    <row r="88" spans="1:16" x14ac:dyDescent="0.4">
      <c r="A88" t="s">
        <v>135</v>
      </c>
      <c r="B88" t="s">
        <v>670</v>
      </c>
      <c r="C88" s="1" t="s">
        <v>1121</v>
      </c>
      <c r="D88" s="1">
        <v>41871</v>
      </c>
      <c r="E88">
        <v>2</v>
      </c>
      <c r="F88">
        <v>1</v>
      </c>
      <c r="G88">
        <v>2</v>
      </c>
      <c r="H88">
        <v>166</v>
      </c>
      <c r="I88">
        <v>103</v>
      </c>
      <c r="J88">
        <v>587</v>
      </c>
      <c r="K88">
        <v>34.468821713073176</v>
      </c>
      <c r="L88">
        <v>59.701492537313435</v>
      </c>
      <c r="M88">
        <v>77.569874758971864</v>
      </c>
      <c r="N88">
        <f t="shared" si="7"/>
        <v>2</v>
      </c>
      <c r="O88">
        <f t="shared" si="8"/>
        <v>3</v>
      </c>
      <c r="P88">
        <f t="shared" si="9"/>
        <v>3</v>
      </c>
    </row>
    <row r="89" spans="1:16" x14ac:dyDescent="0.4">
      <c r="A89" t="s">
        <v>136</v>
      </c>
      <c r="B89" t="s">
        <v>671</v>
      </c>
      <c r="C89" s="1" t="s">
        <v>1121</v>
      </c>
      <c r="D89" s="1">
        <v>41885</v>
      </c>
      <c r="E89">
        <v>2</v>
      </c>
      <c r="F89">
        <v>1</v>
      </c>
      <c r="G89">
        <v>2</v>
      </c>
      <c r="H89">
        <v>166</v>
      </c>
      <c r="I89">
        <v>103</v>
      </c>
      <c r="J89">
        <v>587</v>
      </c>
      <c r="K89">
        <v>80.622304936476183</v>
      </c>
      <c r="L89">
        <v>44.776119402985081</v>
      </c>
      <c r="M89">
        <v>33.3148572501213</v>
      </c>
      <c r="N89">
        <f t="shared" si="7"/>
        <v>3</v>
      </c>
      <c r="O89">
        <f t="shared" si="8"/>
        <v>2</v>
      </c>
      <c r="P89">
        <f t="shared" si="9"/>
        <v>2</v>
      </c>
    </row>
    <row r="90" spans="1:16" x14ac:dyDescent="0.4">
      <c r="A90" t="s">
        <v>137</v>
      </c>
      <c r="B90" t="s">
        <v>672</v>
      </c>
      <c r="C90" s="1" t="s">
        <v>1121</v>
      </c>
      <c r="D90" s="1">
        <v>41899</v>
      </c>
      <c r="E90">
        <v>2</v>
      </c>
      <c r="F90">
        <v>1</v>
      </c>
      <c r="G90">
        <v>2</v>
      </c>
      <c r="H90">
        <v>166</v>
      </c>
      <c r="I90">
        <v>103</v>
      </c>
      <c r="J90">
        <v>587</v>
      </c>
      <c r="K90">
        <v>17.738652384977584</v>
      </c>
      <c r="L90">
        <v>64.925373134328353</v>
      </c>
      <c r="M90">
        <v>23.204451674971477</v>
      </c>
      <c r="N90">
        <f t="shared" si="7"/>
        <v>1</v>
      </c>
      <c r="O90">
        <f t="shared" si="8"/>
        <v>3</v>
      </c>
      <c r="P90">
        <f t="shared" si="9"/>
        <v>1</v>
      </c>
    </row>
    <row r="91" spans="1:16" x14ac:dyDescent="0.4">
      <c r="A91" t="s">
        <v>138</v>
      </c>
      <c r="B91" t="s">
        <v>673</v>
      </c>
      <c r="C91" s="1" t="s">
        <v>1121</v>
      </c>
      <c r="D91" s="1">
        <v>41892</v>
      </c>
      <c r="E91">
        <v>2</v>
      </c>
      <c r="F91">
        <v>1</v>
      </c>
      <c r="G91">
        <v>2</v>
      </c>
      <c r="H91">
        <v>166</v>
      </c>
      <c r="I91">
        <v>103</v>
      </c>
      <c r="J91">
        <v>587</v>
      </c>
      <c r="K91">
        <v>56.489324416264495</v>
      </c>
      <c r="L91">
        <v>32.089552238805972</v>
      </c>
      <c r="M91">
        <v>43.367772727586235</v>
      </c>
      <c r="N91">
        <f t="shared" si="7"/>
        <v>3</v>
      </c>
      <c r="O91">
        <f t="shared" si="8"/>
        <v>2</v>
      </c>
      <c r="P91">
        <f t="shared" si="9"/>
        <v>2</v>
      </c>
    </row>
    <row r="92" spans="1:16" x14ac:dyDescent="0.4">
      <c r="A92" t="s">
        <v>139</v>
      </c>
      <c r="B92" t="s">
        <v>674</v>
      </c>
      <c r="C92" s="1" t="s">
        <v>1120</v>
      </c>
      <c r="D92" s="1">
        <v>41943</v>
      </c>
      <c r="E92">
        <v>2</v>
      </c>
      <c r="F92">
        <v>1</v>
      </c>
      <c r="G92">
        <v>2</v>
      </c>
      <c r="H92">
        <v>166</v>
      </c>
      <c r="I92">
        <v>103</v>
      </c>
      <c r="J92">
        <v>587</v>
      </c>
      <c r="K92">
        <v>88.476533573898507</v>
      </c>
      <c r="L92">
        <v>88.057040998217474</v>
      </c>
      <c r="M92">
        <v>83.410336525824889</v>
      </c>
      <c r="N92">
        <f t="shared" si="7"/>
        <v>3</v>
      </c>
      <c r="O92">
        <f t="shared" si="8"/>
        <v>3</v>
      </c>
      <c r="P92">
        <f t="shared" si="9"/>
        <v>3</v>
      </c>
    </row>
    <row r="93" spans="1:16" x14ac:dyDescent="0.4">
      <c r="A93" t="s">
        <v>140</v>
      </c>
      <c r="B93" t="s">
        <v>675</v>
      </c>
      <c r="C93" s="1" t="s">
        <v>1121</v>
      </c>
      <c r="D93" s="1">
        <v>41905</v>
      </c>
      <c r="E93">
        <v>2</v>
      </c>
      <c r="F93">
        <v>1</v>
      </c>
      <c r="G93">
        <v>2</v>
      </c>
      <c r="H93">
        <v>166</v>
      </c>
      <c r="I93">
        <v>103</v>
      </c>
      <c r="J93">
        <v>587</v>
      </c>
      <c r="K93">
        <v>66.539661343808831</v>
      </c>
      <c r="L93">
        <v>11.940298507462687</v>
      </c>
      <c r="M93">
        <v>58.186162318328236</v>
      </c>
      <c r="N93">
        <f t="shared" si="7"/>
        <v>3</v>
      </c>
      <c r="O93">
        <f t="shared" si="8"/>
        <v>1</v>
      </c>
      <c r="P93">
        <f t="shared" si="9"/>
        <v>3</v>
      </c>
    </row>
    <row r="94" spans="1:16" x14ac:dyDescent="0.4">
      <c r="A94" t="s">
        <v>141</v>
      </c>
      <c r="B94" t="s">
        <v>676</v>
      </c>
      <c r="C94" s="1" t="s">
        <v>1121</v>
      </c>
      <c r="D94" s="1">
        <v>41947</v>
      </c>
      <c r="E94">
        <v>2</v>
      </c>
      <c r="F94">
        <v>1</v>
      </c>
      <c r="G94">
        <v>2</v>
      </c>
      <c r="H94">
        <v>166</v>
      </c>
      <c r="I94">
        <v>103</v>
      </c>
      <c r="J94">
        <v>587</v>
      </c>
      <c r="K94">
        <v>45.667519360051763</v>
      </c>
      <c r="L94">
        <v>22.388059701492541</v>
      </c>
      <c r="M94">
        <v>49.711987146251275</v>
      </c>
      <c r="N94">
        <f t="shared" si="7"/>
        <v>2</v>
      </c>
      <c r="O94">
        <f t="shared" si="8"/>
        <v>1</v>
      </c>
      <c r="P94">
        <f t="shared" si="9"/>
        <v>2</v>
      </c>
    </row>
    <row r="95" spans="1:16" x14ac:dyDescent="0.4">
      <c r="A95" t="s">
        <v>142</v>
      </c>
      <c r="B95" t="s">
        <v>677</v>
      </c>
      <c r="C95" s="1" t="s">
        <v>1121</v>
      </c>
      <c r="D95" s="1">
        <v>41905</v>
      </c>
      <c r="E95">
        <v>2</v>
      </c>
      <c r="F95">
        <v>1</v>
      </c>
      <c r="G95">
        <v>2</v>
      </c>
      <c r="H95">
        <v>166</v>
      </c>
      <c r="I95">
        <v>103</v>
      </c>
      <c r="J95">
        <v>587</v>
      </c>
      <c r="K95">
        <v>35.002838787029127</v>
      </c>
      <c r="L95">
        <v>23.880597014925375</v>
      </c>
      <c r="M95">
        <v>77.667439727183805</v>
      </c>
      <c r="N95">
        <f t="shared" si="7"/>
        <v>2</v>
      </c>
      <c r="O95">
        <f t="shared" si="8"/>
        <v>1</v>
      </c>
      <c r="P95">
        <f t="shared" si="9"/>
        <v>3</v>
      </c>
    </row>
    <row r="96" spans="1:16" x14ac:dyDescent="0.4">
      <c r="A96" t="s">
        <v>143</v>
      </c>
      <c r="B96" t="s">
        <v>678</v>
      </c>
      <c r="C96" s="1" t="s">
        <v>1120</v>
      </c>
      <c r="D96" s="1">
        <v>41911</v>
      </c>
      <c r="E96">
        <v>2</v>
      </c>
      <c r="F96">
        <v>1</v>
      </c>
      <c r="G96">
        <v>2</v>
      </c>
      <c r="H96">
        <v>166</v>
      </c>
      <c r="I96">
        <v>103</v>
      </c>
      <c r="J96">
        <v>587</v>
      </c>
      <c r="K96">
        <v>34.245646361311508</v>
      </c>
      <c r="L96">
        <v>75.579322638146166</v>
      </c>
      <c r="M96">
        <v>87.452937793570314</v>
      </c>
      <c r="N96">
        <f t="shared" si="7"/>
        <v>2</v>
      </c>
      <c r="O96">
        <f t="shared" si="8"/>
        <v>3</v>
      </c>
      <c r="P96">
        <f t="shared" si="9"/>
        <v>3</v>
      </c>
    </row>
    <row r="97" spans="1:16" x14ac:dyDescent="0.4">
      <c r="A97" t="s">
        <v>144</v>
      </c>
      <c r="B97" t="s">
        <v>679</v>
      </c>
      <c r="C97" s="1" t="s">
        <v>1121</v>
      </c>
      <c r="D97" s="1">
        <v>41934</v>
      </c>
      <c r="E97">
        <v>2</v>
      </c>
      <c r="F97">
        <v>1</v>
      </c>
      <c r="G97">
        <v>2</v>
      </c>
      <c r="H97">
        <v>166</v>
      </c>
      <c r="I97">
        <v>103</v>
      </c>
      <c r="J97">
        <v>587</v>
      </c>
      <c r="K97">
        <v>97.584771097024671</v>
      </c>
      <c r="L97">
        <v>70.895522388059703</v>
      </c>
      <c r="M97">
        <v>71.704232734897133</v>
      </c>
      <c r="N97">
        <f t="shared" si="7"/>
        <v>3</v>
      </c>
      <c r="O97">
        <f t="shared" si="8"/>
        <v>3</v>
      </c>
      <c r="P97">
        <f t="shared" si="9"/>
        <v>3</v>
      </c>
    </row>
    <row r="98" spans="1:16" x14ac:dyDescent="0.4">
      <c r="A98" t="s">
        <v>145</v>
      </c>
      <c r="B98" t="s">
        <v>680</v>
      </c>
      <c r="C98" s="1" t="s">
        <v>1120</v>
      </c>
      <c r="D98" s="1">
        <v>41908</v>
      </c>
      <c r="E98">
        <v>2</v>
      </c>
      <c r="F98">
        <v>1</v>
      </c>
      <c r="G98">
        <v>2</v>
      </c>
      <c r="H98">
        <v>166</v>
      </c>
      <c r="I98">
        <v>103</v>
      </c>
      <c r="J98">
        <v>587</v>
      </c>
      <c r="K98">
        <v>52.957017868464391</v>
      </c>
      <c r="L98">
        <v>67.201426024955438</v>
      </c>
      <c r="M98">
        <v>92.174143027709064</v>
      </c>
      <c r="N98">
        <f t="shared" si="7"/>
        <v>3</v>
      </c>
      <c r="O98">
        <f t="shared" si="8"/>
        <v>3</v>
      </c>
      <c r="P98">
        <f t="shared" si="9"/>
        <v>3</v>
      </c>
    </row>
    <row r="99" spans="1:16" x14ac:dyDescent="0.4">
      <c r="A99" t="s">
        <v>146</v>
      </c>
      <c r="B99" t="s">
        <v>681</v>
      </c>
      <c r="C99" s="1" t="s">
        <v>1120</v>
      </c>
      <c r="D99" s="1">
        <v>41908</v>
      </c>
      <c r="E99">
        <v>2</v>
      </c>
      <c r="F99">
        <v>1</v>
      </c>
      <c r="G99">
        <v>2</v>
      </c>
      <c r="H99">
        <v>166</v>
      </c>
      <c r="I99">
        <v>103</v>
      </c>
      <c r="J99">
        <v>587</v>
      </c>
      <c r="K99">
        <v>55.714687403037594</v>
      </c>
      <c r="L99">
        <v>69.162210338680921</v>
      </c>
      <c r="M99">
        <v>92.786251775083301</v>
      </c>
      <c r="N99">
        <f t="shared" si="7"/>
        <v>3</v>
      </c>
      <c r="O99">
        <f t="shared" si="8"/>
        <v>3</v>
      </c>
      <c r="P99">
        <f t="shared" si="9"/>
        <v>3</v>
      </c>
    </row>
    <row r="100" spans="1:16" x14ac:dyDescent="0.4">
      <c r="A100" t="s">
        <v>147</v>
      </c>
      <c r="B100" t="s">
        <v>682</v>
      </c>
      <c r="C100" s="1" t="s">
        <v>1119</v>
      </c>
      <c r="D100" s="1">
        <v>41926</v>
      </c>
      <c r="E100">
        <v>2</v>
      </c>
      <c r="F100">
        <v>1</v>
      </c>
      <c r="G100">
        <v>2</v>
      </c>
      <c r="H100">
        <v>166</v>
      </c>
      <c r="I100">
        <v>103</v>
      </c>
      <c r="J100">
        <v>587</v>
      </c>
      <c r="K100">
        <v>51.826682920855198</v>
      </c>
      <c r="L100">
        <v>93.40425531914893</v>
      </c>
      <c r="M100">
        <v>94.804280863402312</v>
      </c>
      <c r="N100">
        <f t="shared" si="7"/>
        <v>3</v>
      </c>
      <c r="O100">
        <f t="shared" si="8"/>
        <v>3</v>
      </c>
      <c r="P100">
        <f t="shared" si="9"/>
        <v>3</v>
      </c>
    </row>
    <row r="101" spans="1:16" x14ac:dyDescent="0.4">
      <c r="A101" t="s">
        <v>148</v>
      </c>
      <c r="B101" t="s">
        <v>683</v>
      </c>
      <c r="C101" s="1" t="s">
        <v>1121</v>
      </c>
      <c r="D101" s="1">
        <v>41935</v>
      </c>
      <c r="E101">
        <v>2</v>
      </c>
      <c r="F101">
        <v>1</v>
      </c>
      <c r="G101">
        <v>2</v>
      </c>
      <c r="H101">
        <v>166</v>
      </c>
      <c r="I101">
        <v>103</v>
      </c>
      <c r="J101">
        <v>587</v>
      </c>
      <c r="K101">
        <v>71.503217027647253</v>
      </c>
      <c r="L101">
        <v>28.358208955223883</v>
      </c>
      <c r="M101">
        <v>60.337803404242919</v>
      </c>
      <c r="N101">
        <f t="shared" si="7"/>
        <v>3</v>
      </c>
      <c r="O101">
        <f t="shared" si="8"/>
        <v>1</v>
      </c>
      <c r="P101">
        <f t="shared" si="9"/>
        <v>3</v>
      </c>
    </row>
    <row r="102" spans="1:16" x14ac:dyDescent="0.4">
      <c r="A102" t="s">
        <v>149</v>
      </c>
      <c r="B102" t="s">
        <v>684</v>
      </c>
      <c r="C102" s="1" t="s">
        <v>1120</v>
      </c>
      <c r="D102" s="1">
        <v>41912</v>
      </c>
      <c r="E102">
        <v>2</v>
      </c>
      <c r="F102">
        <v>1</v>
      </c>
      <c r="G102">
        <v>2</v>
      </c>
      <c r="H102">
        <v>166</v>
      </c>
      <c r="I102">
        <v>103</v>
      </c>
      <c r="J102">
        <v>587</v>
      </c>
      <c r="K102">
        <v>99.885048816700021</v>
      </c>
      <c r="L102">
        <v>11.05169340463458</v>
      </c>
      <c r="M102">
        <v>79.56515767156391</v>
      </c>
      <c r="N102">
        <f t="shared" si="7"/>
        <v>3</v>
      </c>
      <c r="O102">
        <f t="shared" si="8"/>
        <v>1</v>
      </c>
      <c r="P102">
        <f t="shared" si="9"/>
        <v>3</v>
      </c>
    </row>
    <row r="103" spans="1:16" x14ac:dyDescent="0.4">
      <c r="A103" t="s">
        <v>150</v>
      </c>
      <c r="B103" t="s">
        <v>685</v>
      </c>
      <c r="C103" s="1" t="s">
        <v>1120</v>
      </c>
      <c r="D103" s="1">
        <v>41956</v>
      </c>
      <c r="E103">
        <v>2</v>
      </c>
      <c r="F103">
        <v>1</v>
      </c>
      <c r="G103">
        <v>2</v>
      </c>
      <c r="H103">
        <v>166</v>
      </c>
      <c r="I103">
        <v>103</v>
      </c>
      <c r="J103">
        <v>587</v>
      </c>
      <c r="K103">
        <v>81.105839641666464</v>
      </c>
      <c r="L103">
        <v>97.860962566844918</v>
      </c>
      <c r="M103">
        <v>52.596742129306278</v>
      </c>
      <c r="N103">
        <f t="shared" si="7"/>
        <v>3</v>
      </c>
      <c r="O103">
        <f t="shared" si="8"/>
        <v>3</v>
      </c>
      <c r="P103">
        <f t="shared" si="9"/>
        <v>3</v>
      </c>
    </row>
    <row r="104" spans="1:16" x14ac:dyDescent="0.4">
      <c r="A104" t="s">
        <v>151</v>
      </c>
      <c r="B104" t="s">
        <v>686</v>
      </c>
      <c r="C104" s="1" t="s">
        <v>1121</v>
      </c>
      <c r="D104" s="1">
        <v>41961</v>
      </c>
      <c r="E104">
        <v>2</v>
      </c>
      <c r="F104">
        <v>1</v>
      </c>
      <c r="G104">
        <v>2</v>
      </c>
      <c r="H104">
        <v>166</v>
      </c>
      <c r="I104">
        <v>103</v>
      </c>
      <c r="J104">
        <v>587</v>
      </c>
      <c r="K104">
        <v>74.60590023645986</v>
      </c>
      <c r="L104">
        <v>80.597014925373131</v>
      </c>
      <c r="M104">
        <v>64.979848576830804</v>
      </c>
      <c r="N104">
        <f t="shared" si="7"/>
        <v>3</v>
      </c>
      <c r="O104">
        <f t="shared" si="8"/>
        <v>3</v>
      </c>
      <c r="P104">
        <f t="shared" si="9"/>
        <v>3</v>
      </c>
    </row>
    <row r="105" spans="1:16" x14ac:dyDescent="0.4">
      <c r="A105" t="s">
        <v>152</v>
      </c>
      <c r="B105" t="s">
        <v>687</v>
      </c>
      <c r="C105" s="1" t="s">
        <v>1121</v>
      </c>
      <c r="D105" s="1">
        <v>41961</v>
      </c>
      <c r="E105">
        <v>2</v>
      </c>
      <c r="F105">
        <v>1</v>
      </c>
      <c r="G105">
        <v>2</v>
      </c>
      <c r="H105">
        <v>166</v>
      </c>
      <c r="I105">
        <v>103</v>
      </c>
      <c r="J105">
        <v>587</v>
      </c>
      <c r="K105">
        <v>23.387600685749447</v>
      </c>
      <c r="L105">
        <v>83.582089552238813</v>
      </c>
      <c r="M105">
        <v>44.744851157603648</v>
      </c>
      <c r="N105">
        <f t="shared" si="7"/>
        <v>1</v>
      </c>
      <c r="O105">
        <f t="shared" si="8"/>
        <v>3</v>
      </c>
      <c r="P105">
        <f t="shared" si="9"/>
        <v>2</v>
      </c>
    </row>
    <row r="106" spans="1:16" x14ac:dyDescent="0.4">
      <c r="A106" t="s">
        <v>153</v>
      </c>
      <c r="B106" t="s">
        <v>688</v>
      </c>
      <c r="C106" s="1" t="s">
        <v>1121</v>
      </c>
      <c r="D106" s="1">
        <v>41975</v>
      </c>
      <c r="E106">
        <v>2</v>
      </c>
      <c r="F106">
        <v>1</v>
      </c>
      <c r="G106">
        <v>2</v>
      </c>
      <c r="H106">
        <v>166</v>
      </c>
      <c r="I106">
        <v>103</v>
      </c>
      <c r="J106">
        <v>587</v>
      </c>
      <c r="K106">
        <v>45.238450180873549</v>
      </c>
      <c r="L106">
        <v>73.880597014925371</v>
      </c>
      <c r="M106">
        <v>15.589830952692964</v>
      </c>
      <c r="N106">
        <f t="shared" si="7"/>
        <v>2</v>
      </c>
      <c r="O106">
        <f t="shared" si="8"/>
        <v>3</v>
      </c>
      <c r="P106">
        <f t="shared" si="9"/>
        <v>1</v>
      </c>
    </row>
    <row r="107" spans="1:16" x14ac:dyDescent="0.4">
      <c r="A107" t="s">
        <v>154</v>
      </c>
      <c r="B107" t="s">
        <v>689</v>
      </c>
      <c r="C107" s="1" t="s">
        <v>1121</v>
      </c>
      <c r="D107" s="1">
        <v>41983</v>
      </c>
      <c r="E107">
        <v>2</v>
      </c>
      <c r="F107">
        <v>1</v>
      </c>
      <c r="G107">
        <v>2</v>
      </c>
      <c r="H107">
        <v>166</v>
      </c>
      <c r="I107">
        <v>103</v>
      </c>
      <c r="J107">
        <v>587</v>
      </c>
      <c r="K107">
        <v>47.842640801457776</v>
      </c>
      <c r="L107">
        <v>48.507462686567166</v>
      </c>
      <c r="M107">
        <v>66.908006814310056</v>
      </c>
      <c r="N107">
        <f t="shared" si="7"/>
        <v>2</v>
      </c>
      <c r="O107">
        <f t="shared" si="8"/>
        <v>2</v>
      </c>
      <c r="P107">
        <f t="shared" si="9"/>
        <v>3</v>
      </c>
    </row>
    <row r="108" spans="1:16" x14ac:dyDescent="0.4">
      <c r="A108" t="s">
        <v>155</v>
      </c>
      <c r="B108" t="s">
        <v>690</v>
      </c>
      <c r="C108" s="1" t="s">
        <v>1120</v>
      </c>
      <c r="D108" s="1">
        <v>41983</v>
      </c>
      <c r="E108">
        <v>2</v>
      </c>
      <c r="F108">
        <v>1</v>
      </c>
      <c r="G108">
        <v>2</v>
      </c>
      <c r="H108">
        <v>166</v>
      </c>
      <c r="I108">
        <v>103</v>
      </c>
      <c r="J108">
        <v>587</v>
      </c>
      <c r="K108">
        <v>85.574317720813085</v>
      </c>
      <c r="L108">
        <v>87.700534759358291</v>
      </c>
      <c r="M108">
        <v>15.908814729120373</v>
      </c>
      <c r="N108">
        <f t="shared" si="7"/>
        <v>3</v>
      </c>
      <c r="O108">
        <f t="shared" si="8"/>
        <v>3</v>
      </c>
      <c r="P108">
        <f t="shared" si="9"/>
        <v>1</v>
      </c>
    </row>
    <row r="109" spans="1:16" x14ac:dyDescent="0.4">
      <c r="A109" t="s">
        <v>156</v>
      </c>
      <c r="B109" t="s">
        <v>691</v>
      </c>
      <c r="C109" s="1" t="s">
        <v>1120</v>
      </c>
      <c r="D109" s="1">
        <v>41990</v>
      </c>
      <c r="E109">
        <v>2</v>
      </c>
      <c r="F109">
        <v>1</v>
      </c>
      <c r="G109">
        <v>2</v>
      </c>
      <c r="H109">
        <v>166</v>
      </c>
      <c r="I109">
        <v>103</v>
      </c>
      <c r="J109">
        <v>587</v>
      </c>
      <c r="K109">
        <v>83.242310500204709</v>
      </c>
      <c r="L109">
        <v>37.611408199643492</v>
      </c>
      <c r="M109">
        <v>12.87353416810328</v>
      </c>
      <c r="N109">
        <f t="shared" si="7"/>
        <v>3</v>
      </c>
      <c r="O109">
        <f t="shared" si="8"/>
        <v>2</v>
      </c>
      <c r="P109">
        <f t="shared" si="9"/>
        <v>1</v>
      </c>
    </row>
    <row r="110" spans="1:16" x14ac:dyDescent="0.4">
      <c r="A110" t="s">
        <v>157</v>
      </c>
      <c r="B110" t="s">
        <v>692</v>
      </c>
      <c r="C110" s="1" t="s">
        <v>1120</v>
      </c>
      <c r="D110" s="1">
        <v>41990</v>
      </c>
      <c r="E110">
        <v>2</v>
      </c>
      <c r="F110">
        <v>1</v>
      </c>
      <c r="G110">
        <v>2</v>
      </c>
      <c r="H110">
        <v>166</v>
      </c>
      <c r="I110">
        <v>103</v>
      </c>
      <c r="J110">
        <v>587</v>
      </c>
      <c r="K110">
        <v>31.766863267420707</v>
      </c>
      <c r="L110">
        <v>90.730837789661322</v>
      </c>
      <c r="M110">
        <v>8.0499237226313465</v>
      </c>
      <c r="N110">
        <f t="shared" si="7"/>
        <v>2</v>
      </c>
      <c r="O110">
        <f t="shared" si="8"/>
        <v>3</v>
      </c>
      <c r="P110">
        <f t="shared" si="9"/>
        <v>1</v>
      </c>
    </row>
    <row r="111" spans="1:16" x14ac:dyDescent="0.4">
      <c r="A111" t="s">
        <v>158</v>
      </c>
      <c r="B111" t="s">
        <v>693</v>
      </c>
      <c r="C111" s="1" t="s">
        <v>1120</v>
      </c>
      <c r="D111" s="1">
        <v>41990</v>
      </c>
      <c r="E111">
        <v>2</v>
      </c>
      <c r="F111">
        <v>1</v>
      </c>
      <c r="G111">
        <v>2</v>
      </c>
      <c r="H111">
        <v>166</v>
      </c>
      <c r="I111">
        <v>103</v>
      </c>
      <c r="J111">
        <v>587</v>
      </c>
      <c r="K111">
        <v>31.881814450720682</v>
      </c>
      <c r="L111">
        <v>91.087344028520505</v>
      </c>
      <c r="M111">
        <v>9.3798194290417864</v>
      </c>
      <c r="N111">
        <f t="shared" si="7"/>
        <v>2</v>
      </c>
      <c r="O111">
        <f t="shared" si="8"/>
        <v>3</v>
      </c>
      <c r="P111">
        <f t="shared" si="9"/>
        <v>1</v>
      </c>
    </row>
    <row r="112" spans="1:16" x14ac:dyDescent="0.4">
      <c r="A112" t="s">
        <v>159</v>
      </c>
      <c r="B112" t="s">
        <v>694</v>
      </c>
      <c r="C112" s="1" t="s">
        <v>1120</v>
      </c>
      <c r="D112" s="1">
        <v>41985</v>
      </c>
      <c r="E112">
        <v>2</v>
      </c>
      <c r="F112">
        <v>1</v>
      </c>
      <c r="G112">
        <v>2</v>
      </c>
      <c r="H112">
        <v>166</v>
      </c>
      <c r="I112">
        <v>103</v>
      </c>
      <c r="J112">
        <v>587</v>
      </c>
      <c r="K112">
        <v>81.29687595604365</v>
      </c>
      <c r="L112">
        <v>60.606060606060609</v>
      </c>
      <c r="M112">
        <v>17.410577892162468</v>
      </c>
      <c r="N112">
        <f t="shared" si="7"/>
        <v>3</v>
      </c>
      <c r="O112">
        <f t="shared" si="8"/>
        <v>3</v>
      </c>
      <c r="P112">
        <f t="shared" si="9"/>
        <v>1</v>
      </c>
    </row>
    <row r="113" spans="1:16" x14ac:dyDescent="0.4">
      <c r="A113" t="s">
        <v>160</v>
      </c>
      <c r="B113" t="s">
        <v>695</v>
      </c>
      <c r="C113" s="1" t="s">
        <v>1121</v>
      </c>
      <c r="D113" s="1">
        <v>41992</v>
      </c>
      <c r="E113">
        <v>2</v>
      </c>
      <c r="F113">
        <v>1</v>
      </c>
      <c r="G113">
        <v>2</v>
      </c>
      <c r="H113">
        <v>166</v>
      </c>
      <c r="I113">
        <v>103</v>
      </c>
      <c r="J113">
        <v>587</v>
      </c>
      <c r="K113">
        <v>30.998682105016094</v>
      </c>
      <c r="L113">
        <v>18.656716417910449</v>
      </c>
      <c r="M113">
        <v>48.942422962865891</v>
      </c>
      <c r="N113">
        <f t="shared" si="7"/>
        <v>2</v>
      </c>
      <c r="O113">
        <f t="shared" si="8"/>
        <v>1</v>
      </c>
      <c r="P113">
        <f t="shared" si="9"/>
        <v>2</v>
      </c>
    </row>
    <row r="114" spans="1:16" x14ac:dyDescent="0.4">
      <c r="A114" t="s">
        <v>161</v>
      </c>
      <c r="B114" t="s">
        <v>696</v>
      </c>
      <c r="C114" s="1" t="s">
        <v>1121</v>
      </c>
      <c r="D114" s="1">
        <v>41984</v>
      </c>
      <c r="E114">
        <v>2</v>
      </c>
      <c r="F114">
        <v>1</v>
      </c>
      <c r="G114">
        <v>2</v>
      </c>
      <c r="H114">
        <v>166</v>
      </c>
      <c r="I114">
        <v>103</v>
      </c>
      <c r="J114">
        <v>587</v>
      </c>
      <c r="K114">
        <v>88.087759752977945</v>
      </c>
      <c r="L114">
        <v>66.417910447761187</v>
      </c>
      <c r="M114">
        <v>88.106729502055927</v>
      </c>
      <c r="N114">
        <f t="shared" si="7"/>
        <v>3</v>
      </c>
      <c r="O114">
        <f t="shared" si="8"/>
        <v>3</v>
      </c>
      <c r="P114">
        <f t="shared" si="9"/>
        <v>3</v>
      </c>
    </row>
    <row r="115" spans="1:16" x14ac:dyDescent="0.4">
      <c r="A115" t="s">
        <v>162</v>
      </c>
      <c r="B115" t="s">
        <v>697</v>
      </c>
      <c r="C115" s="1" t="s">
        <v>1120</v>
      </c>
      <c r="D115" s="1">
        <v>41990</v>
      </c>
      <c r="E115">
        <v>2</v>
      </c>
      <c r="F115">
        <v>1</v>
      </c>
      <c r="G115">
        <v>2</v>
      </c>
      <c r="H115">
        <v>166</v>
      </c>
      <c r="I115">
        <v>103</v>
      </c>
      <c r="J115">
        <v>587</v>
      </c>
      <c r="K115">
        <v>33.800371523181745</v>
      </c>
      <c r="L115">
        <v>3.0303030303030303</v>
      </c>
      <c r="M115">
        <v>78.145481928260395</v>
      </c>
      <c r="N115">
        <f t="shared" si="7"/>
        <v>2</v>
      </c>
      <c r="O115">
        <f t="shared" si="8"/>
        <v>1</v>
      </c>
      <c r="P115">
        <f t="shared" si="9"/>
        <v>3</v>
      </c>
    </row>
    <row r="116" spans="1:16" x14ac:dyDescent="0.4">
      <c r="A116" t="s">
        <v>163</v>
      </c>
      <c r="B116" t="s">
        <v>698</v>
      </c>
      <c r="C116" s="1" t="s">
        <v>1121</v>
      </c>
      <c r="D116" s="1">
        <v>41981</v>
      </c>
      <c r="E116">
        <v>2</v>
      </c>
      <c r="F116">
        <v>1</v>
      </c>
      <c r="G116">
        <v>2</v>
      </c>
      <c r="H116">
        <v>166</v>
      </c>
      <c r="I116">
        <v>103</v>
      </c>
      <c r="J116">
        <v>587</v>
      </c>
      <c r="K116">
        <v>43.837453274992818</v>
      </c>
      <c r="L116">
        <v>29.104477611940297</v>
      </c>
      <c r="M116">
        <v>71.936579637752104</v>
      </c>
      <c r="N116">
        <f t="shared" si="7"/>
        <v>2</v>
      </c>
      <c r="O116">
        <f t="shared" si="8"/>
        <v>1</v>
      </c>
      <c r="P116">
        <f t="shared" si="9"/>
        <v>3</v>
      </c>
    </row>
    <row r="117" spans="1:16" x14ac:dyDescent="0.4">
      <c r="A117" t="s">
        <v>164</v>
      </c>
      <c r="B117" t="s">
        <v>699</v>
      </c>
      <c r="C117" s="1" t="s">
        <v>1120</v>
      </c>
      <c r="D117" s="1">
        <v>42003</v>
      </c>
      <c r="E117">
        <v>2</v>
      </c>
      <c r="F117">
        <v>1</v>
      </c>
      <c r="G117">
        <v>2</v>
      </c>
      <c r="H117">
        <v>166</v>
      </c>
      <c r="I117">
        <v>103</v>
      </c>
      <c r="J117">
        <v>587</v>
      </c>
      <c r="K117">
        <v>73.689638229230908</v>
      </c>
      <c r="L117">
        <v>99.10873440285205</v>
      </c>
      <c r="M117">
        <v>79.803387073915488</v>
      </c>
      <c r="N117">
        <f t="shared" si="7"/>
        <v>3</v>
      </c>
      <c r="O117">
        <f t="shared" si="8"/>
        <v>3</v>
      </c>
      <c r="P117">
        <f t="shared" si="9"/>
        <v>3</v>
      </c>
    </row>
    <row r="118" spans="1:16" x14ac:dyDescent="0.4">
      <c r="A118" t="s">
        <v>165</v>
      </c>
      <c r="B118" t="s">
        <v>700</v>
      </c>
      <c r="C118" s="1" t="s">
        <v>1120</v>
      </c>
      <c r="D118" s="1">
        <v>41996</v>
      </c>
      <c r="E118">
        <v>2</v>
      </c>
      <c r="F118">
        <v>1</v>
      </c>
      <c r="G118">
        <v>2</v>
      </c>
      <c r="H118">
        <v>166</v>
      </c>
      <c r="I118">
        <v>103</v>
      </c>
      <c r="J118">
        <v>587</v>
      </c>
      <c r="K118">
        <v>77.101937165037342</v>
      </c>
      <c r="L118">
        <v>78.253119429590015</v>
      </c>
      <c r="M118">
        <v>69.497094491883956</v>
      </c>
      <c r="N118">
        <f t="shared" si="7"/>
        <v>3</v>
      </c>
      <c r="O118">
        <f t="shared" si="8"/>
        <v>3</v>
      </c>
      <c r="P118">
        <f t="shared" si="9"/>
        <v>3</v>
      </c>
    </row>
    <row r="119" spans="1:16" x14ac:dyDescent="0.4">
      <c r="A119" t="s">
        <v>166</v>
      </c>
      <c r="B119" t="s">
        <v>701</v>
      </c>
      <c r="C119" s="1" t="s">
        <v>1119</v>
      </c>
      <c r="D119" s="1">
        <v>38533</v>
      </c>
      <c r="E119">
        <v>2</v>
      </c>
      <c r="F119">
        <v>1</v>
      </c>
      <c r="G119">
        <v>2</v>
      </c>
      <c r="H119">
        <v>166</v>
      </c>
      <c r="I119">
        <v>103</v>
      </c>
      <c r="J119">
        <v>587</v>
      </c>
      <c r="K119">
        <v>55.616735225459074</v>
      </c>
      <c r="L119">
        <v>55.531914893617021</v>
      </c>
      <c r="M119">
        <v>71.586760769043565</v>
      </c>
      <c r="N119">
        <f t="shared" si="7"/>
        <v>3</v>
      </c>
      <c r="O119">
        <f t="shared" si="8"/>
        <v>3</v>
      </c>
      <c r="P119">
        <f t="shared" si="9"/>
        <v>3</v>
      </c>
    </row>
    <row r="120" spans="1:16" x14ac:dyDescent="0.4">
      <c r="A120" t="s">
        <v>167</v>
      </c>
      <c r="B120" t="s">
        <v>702</v>
      </c>
      <c r="C120" s="1" t="s">
        <v>1120</v>
      </c>
      <c r="D120" s="1">
        <v>37384</v>
      </c>
      <c r="E120">
        <v>2</v>
      </c>
      <c r="F120">
        <v>1</v>
      </c>
      <c r="G120">
        <v>2</v>
      </c>
      <c r="H120">
        <v>166</v>
      </c>
      <c r="I120">
        <v>103</v>
      </c>
      <c r="J120">
        <v>587</v>
      </c>
      <c r="K120">
        <v>49.674200011028105</v>
      </c>
      <c r="L120">
        <v>8.37789661319073</v>
      </c>
      <c r="M120">
        <v>21.741338339174686</v>
      </c>
      <c r="N120">
        <f t="shared" si="7"/>
        <v>2</v>
      </c>
      <c r="O120">
        <f t="shared" si="8"/>
        <v>1</v>
      </c>
      <c r="P120">
        <f t="shared" si="9"/>
        <v>1</v>
      </c>
    </row>
    <row r="121" spans="1:16" x14ac:dyDescent="0.4">
      <c r="A121" t="s">
        <v>168</v>
      </c>
      <c r="B121" t="s">
        <v>703</v>
      </c>
      <c r="C121" s="1" t="s">
        <v>1119</v>
      </c>
      <c r="D121" s="1">
        <v>38989</v>
      </c>
      <c r="E121">
        <v>2</v>
      </c>
      <c r="F121">
        <v>1</v>
      </c>
      <c r="G121">
        <v>2</v>
      </c>
      <c r="H121">
        <v>166</v>
      </c>
      <c r="I121">
        <v>103</v>
      </c>
      <c r="J121">
        <v>587</v>
      </c>
      <c r="K121">
        <v>66.71116885568081</v>
      </c>
      <c r="L121">
        <v>65.957446808510639</v>
      </c>
      <c r="M121">
        <v>21.587469608507963</v>
      </c>
      <c r="N121">
        <f t="shared" si="7"/>
        <v>3</v>
      </c>
      <c r="O121">
        <f t="shared" si="8"/>
        <v>3</v>
      </c>
      <c r="P121">
        <f t="shared" si="9"/>
        <v>1</v>
      </c>
    </row>
    <row r="122" spans="1:16" x14ac:dyDescent="0.4">
      <c r="A122" t="s">
        <v>169</v>
      </c>
      <c r="B122" t="s">
        <v>704</v>
      </c>
      <c r="C122" s="1" t="s">
        <v>1119</v>
      </c>
      <c r="D122" s="1">
        <v>39220</v>
      </c>
      <c r="E122">
        <v>2</v>
      </c>
      <c r="F122">
        <v>1</v>
      </c>
      <c r="G122">
        <v>2</v>
      </c>
      <c r="H122">
        <v>166</v>
      </c>
      <c r="I122">
        <v>103</v>
      </c>
      <c r="J122">
        <v>587</v>
      </c>
      <c r="K122">
        <v>60.451987631141719</v>
      </c>
      <c r="L122">
        <v>75.106382978723403</v>
      </c>
      <c r="M122">
        <v>29.081534799237343</v>
      </c>
      <c r="N122">
        <f t="shared" si="7"/>
        <v>3</v>
      </c>
      <c r="O122">
        <f t="shared" si="8"/>
        <v>3</v>
      </c>
      <c r="P122">
        <f t="shared" si="9"/>
        <v>1</v>
      </c>
    </row>
    <row r="123" spans="1:16" x14ac:dyDescent="0.4">
      <c r="A123" t="s">
        <v>170</v>
      </c>
      <c r="B123" t="s">
        <v>705</v>
      </c>
      <c r="C123" s="1" t="s">
        <v>1119</v>
      </c>
      <c r="D123" s="1">
        <v>39960</v>
      </c>
      <c r="E123">
        <v>2</v>
      </c>
      <c r="F123">
        <v>1</v>
      </c>
      <c r="G123">
        <v>2</v>
      </c>
      <c r="H123">
        <v>166</v>
      </c>
      <c r="I123">
        <v>103</v>
      </c>
      <c r="J123">
        <v>587</v>
      </c>
      <c r="K123">
        <v>56.947465890599631</v>
      </c>
      <c r="L123">
        <v>31.48936170212766</v>
      </c>
      <c r="M123">
        <v>22.735502402579048</v>
      </c>
      <c r="N123">
        <f t="shared" si="7"/>
        <v>3</v>
      </c>
      <c r="O123">
        <f t="shared" si="8"/>
        <v>2</v>
      </c>
      <c r="P123">
        <f t="shared" si="9"/>
        <v>1</v>
      </c>
    </row>
    <row r="124" spans="1:16" x14ac:dyDescent="0.4">
      <c r="A124" t="s">
        <v>171</v>
      </c>
      <c r="B124" t="s">
        <v>706</v>
      </c>
      <c r="C124" s="1" t="s">
        <v>1119</v>
      </c>
      <c r="D124" s="1">
        <v>40772</v>
      </c>
      <c r="E124">
        <v>2</v>
      </c>
      <c r="F124">
        <v>1</v>
      </c>
      <c r="G124">
        <v>2</v>
      </c>
      <c r="H124">
        <v>166</v>
      </c>
      <c r="I124">
        <v>103</v>
      </c>
      <c r="J124">
        <v>587</v>
      </c>
      <c r="K124">
        <v>78.080228638525583</v>
      </c>
      <c r="L124">
        <v>90.425531914893625</v>
      </c>
      <c r="M124">
        <v>3.1356150947292343</v>
      </c>
      <c r="N124">
        <f t="shared" si="7"/>
        <v>3</v>
      </c>
      <c r="O124">
        <f t="shared" si="8"/>
        <v>3</v>
      </c>
      <c r="P124">
        <f t="shared" si="9"/>
        <v>1</v>
      </c>
    </row>
    <row r="125" spans="1:16" x14ac:dyDescent="0.4">
      <c r="A125" t="s">
        <v>172</v>
      </c>
      <c r="B125" t="s">
        <v>707</v>
      </c>
      <c r="C125" s="1" t="s">
        <v>1119</v>
      </c>
      <c r="D125" s="1">
        <v>40988</v>
      </c>
      <c r="E125">
        <v>2</v>
      </c>
      <c r="F125">
        <v>1</v>
      </c>
      <c r="G125">
        <v>2</v>
      </c>
      <c r="H125">
        <v>166</v>
      </c>
      <c r="I125">
        <v>103</v>
      </c>
      <c r="J125">
        <v>587</v>
      </c>
      <c r="K125">
        <v>75.592738384482686</v>
      </c>
      <c r="L125">
        <v>50.425531914893618</v>
      </c>
      <c r="M125">
        <v>3.0778283420252168</v>
      </c>
      <c r="N125">
        <f t="shared" si="7"/>
        <v>3</v>
      </c>
      <c r="O125">
        <f t="shared" si="8"/>
        <v>3</v>
      </c>
      <c r="P125">
        <f t="shared" si="9"/>
        <v>1</v>
      </c>
    </row>
    <row r="126" spans="1:16" x14ac:dyDescent="0.4">
      <c r="A126" t="s">
        <v>173</v>
      </c>
      <c r="B126" t="s">
        <v>708</v>
      </c>
      <c r="C126" s="1" t="s">
        <v>1119</v>
      </c>
      <c r="D126" s="1">
        <v>38966</v>
      </c>
      <c r="E126">
        <v>2</v>
      </c>
      <c r="F126">
        <v>1</v>
      </c>
      <c r="G126">
        <v>2</v>
      </c>
      <c r="H126">
        <v>166</v>
      </c>
      <c r="I126">
        <v>103</v>
      </c>
      <c r="J126">
        <v>587</v>
      </c>
      <c r="K126">
        <v>70.60339705642437</v>
      </c>
      <c r="L126">
        <v>8.2978723404255312</v>
      </c>
      <c r="M126">
        <v>61.966314828149422</v>
      </c>
      <c r="N126">
        <f t="shared" si="7"/>
        <v>3</v>
      </c>
      <c r="O126">
        <f t="shared" si="8"/>
        <v>1</v>
      </c>
      <c r="P126">
        <f t="shared" si="9"/>
        <v>3</v>
      </c>
    </row>
    <row r="127" spans="1:16" x14ac:dyDescent="0.4">
      <c r="A127" t="s">
        <v>174</v>
      </c>
      <c r="B127" t="s">
        <v>709</v>
      </c>
      <c r="C127" s="1" t="s">
        <v>1119</v>
      </c>
      <c r="D127" s="1">
        <v>39182</v>
      </c>
      <c r="E127">
        <v>2</v>
      </c>
      <c r="F127">
        <v>1</v>
      </c>
      <c r="G127">
        <v>2</v>
      </c>
      <c r="H127">
        <v>166</v>
      </c>
      <c r="I127">
        <v>103</v>
      </c>
      <c r="J127">
        <v>587</v>
      </c>
      <c r="K127">
        <v>37.211292884998642</v>
      </c>
      <c r="L127">
        <v>35.957446808510639</v>
      </c>
      <c r="M127">
        <v>71.828912144073982</v>
      </c>
      <c r="N127">
        <f t="shared" si="7"/>
        <v>2</v>
      </c>
      <c r="O127">
        <f t="shared" si="8"/>
        <v>2</v>
      </c>
      <c r="P127">
        <f t="shared" si="9"/>
        <v>3</v>
      </c>
    </row>
    <row r="128" spans="1:16" x14ac:dyDescent="0.4">
      <c r="A128" t="s">
        <v>175</v>
      </c>
      <c r="B128" t="s">
        <v>710</v>
      </c>
      <c r="C128" s="1" t="s">
        <v>1119</v>
      </c>
      <c r="D128" s="1">
        <v>39296</v>
      </c>
      <c r="E128">
        <v>2</v>
      </c>
      <c r="F128">
        <v>1</v>
      </c>
      <c r="G128">
        <v>2</v>
      </c>
      <c r="H128">
        <v>166</v>
      </c>
      <c r="I128">
        <v>103</v>
      </c>
      <c r="J128">
        <v>587</v>
      </c>
      <c r="K128">
        <v>52.230123844678722</v>
      </c>
      <c r="L128">
        <v>18.297872340425531</v>
      </c>
      <c r="M128">
        <v>16.911201022146507</v>
      </c>
      <c r="N128">
        <f t="shared" si="7"/>
        <v>3</v>
      </c>
      <c r="O128">
        <f t="shared" si="8"/>
        <v>1</v>
      </c>
      <c r="P128">
        <f t="shared" si="9"/>
        <v>1</v>
      </c>
    </row>
    <row r="129" spans="1:16" x14ac:dyDescent="0.4">
      <c r="A129" t="s">
        <v>176</v>
      </c>
      <c r="B129" t="s">
        <v>711</v>
      </c>
      <c r="C129" s="1" t="s">
        <v>1119</v>
      </c>
      <c r="D129" s="1">
        <v>39743</v>
      </c>
      <c r="E129">
        <v>2</v>
      </c>
      <c r="F129">
        <v>1</v>
      </c>
      <c r="G129">
        <v>2</v>
      </c>
      <c r="H129">
        <v>166</v>
      </c>
      <c r="I129">
        <v>103</v>
      </c>
      <c r="J129">
        <v>587</v>
      </c>
      <c r="K129">
        <v>15.70504624050235</v>
      </c>
      <c r="L129">
        <v>30.212765957446809</v>
      </c>
      <c r="M129">
        <v>27.280737825295187</v>
      </c>
      <c r="N129">
        <f t="shared" si="7"/>
        <v>1</v>
      </c>
      <c r="O129">
        <f t="shared" si="8"/>
        <v>2</v>
      </c>
      <c r="P129">
        <f t="shared" si="9"/>
        <v>1</v>
      </c>
    </row>
    <row r="130" spans="1:16" x14ac:dyDescent="0.4">
      <c r="A130" t="s">
        <v>177</v>
      </c>
      <c r="B130" t="s">
        <v>712</v>
      </c>
      <c r="C130" s="1" t="s">
        <v>1119</v>
      </c>
      <c r="D130" s="1">
        <v>40309</v>
      </c>
      <c r="E130">
        <v>2</v>
      </c>
      <c r="F130">
        <v>1</v>
      </c>
      <c r="G130">
        <v>2</v>
      </c>
      <c r="H130">
        <v>166</v>
      </c>
      <c r="I130">
        <v>103</v>
      </c>
      <c r="J130">
        <v>587</v>
      </c>
      <c r="K130">
        <v>9.9781296307512086</v>
      </c>
      <c r="L130">
        <v>15.531914893617021</v>
      </c>
      <c r="M130">
        <v>46.240051870121285</v>
      </c>
      <c r="N130">
        <f t="shared" si="7"/>
        <v>1</v>
      </c>
      <c r="O130">
        <f t="shared" si="8"/>
        <v>1</v>
      </c>
      <c r="P130">
        <f t="shared" si="9"/>
        <v>2</v>
      </c>
    </row>
    <row r="131" spans="1:16" x14ac:dyDescent="0.4">
      <c r="A131" t="s">
        <v>178</v>
      </c>
      <c r="B131" t="s">
        <v>713</v>
      </c>
      <c r="C131" s="1" t="s">
        <v>1119</v>
      </c>
      <c r="D131" s="1">
        <v>40655</v>
      </c>
      <c r="E131">
        <v>2</v>
      </c>
      <c r="F131">
        <v>1</v>
      </c>
      <c r="G131">
        <v>2</v>
      </c>
      <c r="H131">
        <v>166</v>
      </c>
      <c r="I131">
        <v>103</v>
      </c>
      <c r="J131">
        <v>587</v>
      </c>
      <c r="K131">
        <v>72.102162694889032</v>
      </c>
      <c r="L131">
        <v>9.1489361702127656</v>
      </c>
      <c r="M131">
        <v>24.645820739682367</v>
      </c>
      <c r="N131">
        <f t="shared" ref="N131:N194" si="10">IF(AND(K131&gt;0,K131&lt;30),1,IF(AND(K131&gt;=30,K131&lt;50),2,IF(K131&gt;=50,3,0)))</f>
        <v>3</v>
      </c>
      <c r="O131">
        <f t="shared" ref="O131:O194" si="11">IF(AND(L131&gt;0,L131&lt;30),1,IF(AND(L131&gt;=30,L131&lt;50),2,IF(L131&gt;=50,3,0)))</f>
        <v>1</v>
      </c>
      <c r="P131">
        <f t="shared" ref="P131:P194" si="12">IF(AND(M131&gt;0,M131&lt;30),1,IF(AND(M131&gt;=30,M131&lt;50),2,IF(M131&gt;=50,3,0)))</f>
        <v>1</v>
      </c>
    </row>
    <row r="132" spans="1:16" x14ac:dyDescent="0.4">
      <c r="A132" t="s">
        <v>179</v>
      </c>
      <c r="B132" t="s">
        <v>714</v>
      </c>
      <c r="C132" s="1" t="s">
        <v>1119</v>
      </c>
      <c r="D132" s="1">
        <v>40897</v>
      </c>
      <c r="E132">
        <v>2</v>
      </c>
      <c r="F132">
        <v>1</v>
      </c>
      <c r="G132">
        <v>2</v>
      </c>
      <c r="H132">
        <v>166</v>
      </c>
      <c r="I132">
        <v>103</v>
      </c>
      <c r="J132">
        <v>587</v>
      </c>
      <c r="K132">
        <v>41.701921290397273</v>
      </c>
      <c r="L132">
        <v>5.9574468085106371</v>
      </c>
      <c r="M132">
        <v>6.9841782686169696</v>
      </c>
      <c r="N132">
        <f t="shared" si="10"/>
        <v>2</v>
      </c>
      <c r="O132">
        <f t="shared" si="11"/>
        <v>1</v>
      </c>
      <c r="P132">
        <f t="shared" si="12"/>
        <v>1</v>
      </c>
    </row>
    <row r="133" spans="1:16" x14ac:dyDescent="0.4">
      <c r="A133" t="s">
        <v>180</v>
      </c>
      <c r="B133" t="s">
        <v>715</v>
      </c>
      <c r="C133" s="1" t="s">
        <v>1119</v>
      </c>
      <c r="D133" s="1">
        <v>41137</v>
      </c>
      <c r="E133">
        <v>2</v>
      </c>
      <c r="F133">
        <v>1</v>
      </c>
      <c r="G133">
        <v>2</v>
      </c>
      <c r="H133">
        <v>166</v>
      </c>
      <c r="I133">
        <v>103</v>
      </c>
      <c r="J133">
        <v>587</v>
      </c>
      <c r="K133">
        <v>30.718079353609685</v>
      </c>
      <c r="L133">
        <v>5.5319148936170217</v>
      </c>
      <c r="M133">
        <v>45.307197061881901</v>
      </c>
      <c r="N133">
        <f t="shared" si="10"/>
        <v>2</v>
      </c>
      <c r="O133">
        <f t="shared" si="11"/>
        <v>1</v>
      </c>
      <c r="P133">
        <f t="shared" si="12"/>
        <v>2</v>
      </c>
    </row>
    <row r="134" spans="1:16" x14ac:dyDescent="0.4">
      <c r="A134" t="s">
        <v>181</v>
      </c>
      <c r="B134" t="s">
        <v>716</v>
      </c>
      <c r="C134" s="1" t="s">
        <v>1119</v>
      </c>
      <c r="D134" s="1">
        <v>38160</v>
      </c>
      <c r="E134">
        <v>2</v>
      </c>
      <c r="F134">
        <v>1</v>
      </c>
      <c r="G134">
        <v>2</v>
      </c>
      <c r="H134">
        <v>166</v>
      </c>
      <c r="I134">
        <v>103</v>
      </c>
      <c r="J134">
        <v>587</v>
      </c>
      <c r="K134">
        <v>41.800502521661869</v>
      </c>
      <c r="L134">
        <v>49.361702127659569</v>
      </c>
      <c r="M134">
        <v>50.140294618699265</v>
      </c>
      <c r="N134">
        <f t="shared" si="10"/>
        <v>2</v>
      </c>
      <c r="O134">
        <f t="shared" si="11"/>
        <v>2</v>
      </c>
      <c r="P134">
        <f t="shared" si="12"/>
        <v>3</v>
      </c>
    </row>
    <row r="135" spans="1:16" x14ac:dyDescent="0.4">
      <c r="A135" t="s">
        <v>182</v>
      </c>
      <c r="B135" t="s">
        <v>717</v>
      </c>
      <c r="C135" s="1" t="s">
        <v>1119</v>
      </c>
      <c r="D135" s="1">
        <v>39184</v>
      </c>
      <c r="E135">
        <v>2</v>
      </c>
      <c r="F135">
        <v>1</v>
      </c>
      <c r="G135">
        <v>2</v>
      </c>
      <c r="H135">
        <v>166</v>
      </c>
      <c r="I135">
        <v>103</v>
      </c>
      <c r="J135">
        <v>587</v>
      </c>
      <c r="K135">
        <v>37.51891770438457</v>
      </c>
      <c r="L135">
        <v>95.744680851063833</v>
      </c>
      <c r="M135">
        <v>77.696331309835159</v>
      </c>
      <c r="N135">
        <f t="shared" si="10"/>
        <v>2</v>
      </c>
      <c r="O135">
        <f t="shared" si="11"/>
        <v>3</v>
      </c>
      <c r="P135">
        <f t="shared" si="12"/>
        <v>3</v>
      </c>
    </row>
    <row r="136" spans="1:16" x14ac:dyDescent="0.4">
      <c r="A136" t="s">
        <v>183</v>
      </c>
      <c r="B136" t="s">
        <v>718</v>
      </c>
      <c r="C136" s="1" t="s">
        <v>1119</v>
      </c>
      <c r="D136" s="1">
        <v>39269</v>
      </c>
      <c r="E136">
        <v>2</v>
      </c>
      <c r="F136">
        <v>1</v>
      </c>
      <c r="G136">
        <v>2</v>
      </c>
      <c r="H136">
        <v>166</v>
      </c>
      <c r="I136">
        <v>103</v>
      </c>
      <c r="J136">
        <v>587</v>
      </c>
      <c r="K136">
        <v>50.010770614979371</v>
      </c>
      <c r="L136">
        <v>91.702127659574472</v>
      </c>
      <c r="M136">
        <v>83.204027821482441</v>
      </c>
      <c r="N136">
        <f t="shared" si="10"/>
        <v>3</v>
      </c>
      <c r="O136">
        <f t="shared" si="11"/>
        <v>3</v>
      </c>
      <c r="P136">
        <f t="shared" si="12"/>
        <v>3</v>
      </c>
    </row>
    <row r="137" spans="1:16" x14ac:dyDescent="0.4">
      <c r="A137" t="s">
        <v>184</v>
      </c>
      <c r="B137" t="s">
        <v>719</v>
      </c>
      <c r="C137" s="1" t="s">
        <v>1119</v>
      </c>
      <c r="D137" s="1">
        <v>39596</v>
      </c>
      <c r="E137">
        <v>2</v>
      </c>
      <c r="F137">
        <v>1</v>
      </c>
      <c r="G137">
        <v>2</v>
      </c>
      <c r="H137">
        <v>166</v>
      </c>
      <c r="I137">
        <v>103</v>
      </c>
      <c r="J137">
        <v>587</v>
      </c>
      <c r="K137">
        <v>57.605236044159611</v>
      </c>
      <c r="L137">
        <v>22.978723404255319</v>
      </c>
      <c r="M137">
        <v>50.836049181542108</v>
      </c>
      <c r="N137">
        <f t="shared" si="10"/>
        <v>3</v>
      </c>
      <c r="O137">
        <f t="shared" si="11"/>
        <v>1</v>
      </c>
      <c r="P137">
        <f t="shared" si="12"/>
        <v>3</v>
      </c>
    </row>
    <row r="138" spans="1:16" x14ac:dyDescent="0.4">
      <c r="A138" t="s">
        <v>185</v>
      </c>
      <c r="B138" t="s">
        <v>720</v>
      </c>
      <c r="C138" s="1" t="s">
        <v>1119</v>
      </c>
      <c r="D138" s="1">
        <v>40330</v>
      </c>
      <c r="E138">
        <v>2</v>
      </c>
      <c r="F138">
        <v>1</v>
      </c>
      <c r="G138">
        <v>2</v>
      </c>
      <c r="H138">
        <v>166</v>
      </c>
      <c r="I138">
        <v>103</v>
      </c>
      <c r="J138">
        <v>587</v>
      </c>
      <c r="K138">
        <v>17.236257520364489</v>
      </c>
      <c r="L138">
        <v>28.723404255319149</v>
      </c>
      <c r="M138">
        <v>46.792639543040387</v>
      </c>
      <c r="N138">
        <f t="shared" si="10"/>
        <v>1</v>
      </c>
      <c r="O138">
        <f t="shared" si="11"/>
        <v>1</v>
      </c>
      <c r="P138">
        <f t="shared" si="12"/>
        <v>2</v>
      </c>
    </row>
    <row r="139" spans="1:16" x14ac:dyDescent="0.4">
      <c r="A139" t="s">
        <v>186</v>
      </c>
      <c r="B139" t="s">
        <v>721</v>
      </c>
      <c r="C139" s="1" t="s">
        <v>1119</v>
      </c>
      <c r="D139" s="1">
        <v>40522</v>
      </c>
      <c r="E139">
        <v>2</v>
      </c>
      <c r="F139">
        <v>1</v>
      </c>
      <c r="G139">
        <v>2</v>
      </c>
      <c r="H139">
        <v>166</v>
      </c>
      <c r="I139">
        <v>103</v>
      </c>
      <c r="J139">
        <v>587</v>
      </c>
      <c r="K139">
        <v>45.287768978827067</v>
      </c>
      <c r="L139">
        <v>92.553191489361708</v>
      </c>
      <c r="M139">
        <v>22.816270332080929</v>
      </c>
      <c r="N139">
        <f t="shared" si="10"/>
        <v>2</v>
      </c>
      <c r="O139">
        <f t="shared" si="11"/>
        <v>3</v>
      </c>
      <c r="P139">
        <f t="shared" si="12"/>
        <v>1</v>
      </c>
    </row>
    <row r="140" spans="1:16" x14ac:dyDescent="0.4">
      <c r="A140" t="s">
        <v>187</v>
      </c>
      <c r="B140" t="s">
        <v>722</v>
      </c>
      <c r="C140" s="1" t="s">
        <v>1119</v>
      </c>
      <c r="D140" s="1">
        <v>41149</v>
      </c>
      <c r="E140">
        <v>2</v>
      </c>
      <c r="F140">
        <v>1</v>
      </c>
      <c r="G140">
        <v>2</v>
      </c>
      <c r="H140">
        <v>166</v>
      </c>
      <c r="I140">
        <v>103</v>
      </c>
      <c r="J140">
        <v>587</v>
      </c>
      <c r="K140">
        <v>21.587296079701304</v>
      </c>
      <c r="L140">
        <v>78.510638297872347</v>
      </c>
      <c r="M140">
        <v>72.35362219316896</v>
      </c>
      <c r="N140">
        <f t="shared" si="10"/>
        <v>1</v>
      </c>
      <c r="O140">
        <f t="shared" si="11"/>
        <v>3</v>
      </c>
      <c r="P140">
        <f t="shared" si="12"/>
        <v>3</v>
      </c>
    </row>
    <row r="141" spans="1:16" x14ac:dyDescent="0.4">
      <c r="A141" t="s">
        <v>188</v>
      </c>
      <c r="B141" t="s">
        <v>723</v>
      </c>
      <c r="C141" s="1" t="s">
        <v>1119</v>
      </c>
      <c r="D141" s="1">
        <v>38078</v>
      </c>
      <c r="E141">
        <v>2</v>
      </c>
      <c r="F141">
        <v>1</v>
      </c>
      <c r="G141">
        <v>2</v>
      </c>
      <c r="H141">
        <v>166</v>
      </c>
      <c r="I141">
        <v>103</v>
      </c>
      <c r="J141">
        <v>587</v>
      </c>
      <c r="K141">
        <v>78.838792124811761</v>
      </c>
      <c r="L141">
        <v>36.595744680851062</v>
      </c>
      <c r="M141">
        <v>65.660744706741298</v>
      </c>
      <c r="N141">
        <f t="shared" si="10"/>
        <v>3</v>
      </c>
      <c r="O141">
        <f t="shared" si="11"/>
        <v>2</v>
      </c>
      <c r="P141">
        <f t="shared" si="12"/>
        <v>3</v>
      </c>
    </row>
    <row r="142" spans="1:16" x14ac:dyDescent="0.4">
      <c r="A142" t="s">
        <v>189</v>
      </c>
      <c r="B142" t="s">
        <v>724</v>
      </c>
      <c r="C142" s="1" t="s">
        <v>1119</v>
      </c>
      <c r="D142" s="1">
        <v>38919</v>
      </c>
      <c r="E142">
        <v>2</v>
      </c>
      <c r="F142">
        <v>1</v>
      </c>
      <c r="G142">
        <v>2</v>
      </c>
      <c r="H142">
        <v>166</v>
      </c>
      <c r="I142">
        <v>103</v>
      </c>
      <c r="J142">
        <v>587</v>
      </c>
      <c r="K142">
        <v>73.165447617392786</v>
      </c>
      <c r="L142">
        <v>53.404255319148938</v>
      </c>
      <c r="M142">
        <v>66.113306027764679</v>
      </c>
      <c r="N142">
        <f t="shared" si="10"/>
        <v>3</v>
      </c>
      <c r="O142">
        <f t="shared" si="11"/>
        <v>3</v>
      </c>
      <c r="P142">
        <f t="shared" si="12"/>
        <v>3</v>
      </c>
    </row>
    <row r="143" spans="1:16" x14ac:dyDescent="0.4">
      <c r="A143" t="s">
        <v>190</v>
      </c>
      <c r="B143" t="s">
        <v>725</v>
      </c>
      <c r="C143" s="1" t="s">
        <v>1119</v>
      </c>
      <c r="D143" s="1">
        <v>39063</v>
      </c>
      <c r="E143">
        <v>2</v>
      </c>
      <c r="F143">
        <v>1</v>
      </c>
      <c r="G143">
        <v>2</v>
      </c>
      <c r="H143">
        <v>166</v>
      </c>
      <c r="I143">
        <v>103</v>
      </c>
      <c r="J143">
        <v>587</v>
      </c>
      <c r="K143">
        <v>71.835546490300345</v>
      </c>
      <c r="L143">
        <v>83.191489361702125</v>
      </c>
      <c r="M143">
        <v>72.698075795235567</v>
      </c>
      <c r="N143">
        <f t="shared" si="10"/>
        <v>3</v>
      </c>
      <c r="O143">
        <f t="shared" si="11"/>
        <v>3</v>
      </c>
      <c r="P143">
        <f t="shared" si="12"/>
        <v>3</v>
      </c>
    </row>
    <row r="144" spans="1:16" x14ac:dyDescent="0.4">
      <c r="A144" t="s">
        <v>191</v>
      </c>
      <c r="B144" t="s">
        <v>726</v>
      </c>
      <c r="C144" s="1" t="s">
        <v>1119</v>
      </c>
      <c r="D144" s="1">
        <v>39595</v>
      </c>
      <c r="E144">
        <v>2</v>
      </c>
      <c r="F144">
        <v>1</v>
      </c>
      <c r="G144">
        <v>2</v>
      </c>
      <c r="H144">
        <v>166</v>
      </c>
      <c r="I144">
        <v>103</v>
      </c>
      <c r="J144">
        <v>587</v>
      </c>
      <c r="K144">
        <v>72.37222638824754</v>
      </c>
      <c r="L144">
        <v>91.063829787234042</v>
      </c>
      <c r="M144">
        <v>15.349885031790803</v>
      </c>
      <c r="N144">
        <f t="shared" si="10"/>
        <v>3</v>
      </c>
      <c r="O144">
        <f t="shared" si="11"/>
        <v>3</v>
      </c>
      <c r="P144">
        <f t="shared" si="12"/>
        <v>1</v>
      </c>
    </row>
    <row r="145" spans="1:16" x14ac:dyDescent="0.4">
      <c r="A145" t="s">
        <v>192</v>
      </c>
      <c r="B145" t="s">
        <v>727</v>
      </c>
      <c r="C145" s="1" t="s">
        <v>1119</v>
      </c>
      <c r="D145" s="1">
        <v>39892</v>
      </c>
      <c r="E145">
        <v>2</v>
      </c>
      <c r="F145">
        <v>1</v>
      </c>
      <c r="G145">
        <v>2</v>
      </c>
      <c r="H145">
        <v>166</v>
      </c>
      <c r="I145">
        <v>103</v>
      </c>
      <c r="J145">
        <v>587</v>
      </c>
      <c r="K145">
        <v>67.584333469300276</v>
      </c>
      <c r="L145">
        <v>31.914893617021278</v>
      </c>
      <c r="M145">
        <v>52.287832617510858</v>
      </c>
      <c r="N145">
        <f t="shared" si="10"/>
        <v>3</v>
      </c>
      <c r="O145">
        <f t="shared" si="11"/>
        <v>2</v>
      </c>
      <c r="P145">
        <f t="shared" si="12"/>
        <v>3</v>
      </c>
    </row>
    <row r="146" spans="1:16" x14ac:dyDescent="0.4">
      <c r="A146" t="s">
        <v>193</v>
      </c>
      <c r="B146" t="s">
        <v>728</v>
      </c>
      <c r="C146" s="1" t="s">
        <v>1119</v>
      </c>
      <c r="D146" s="1">
        <v>40336</v>
      </c>
      <c r="E146">
        <v>2</v>
      </c>
      <c r="F146">
        <v>1</v>
      </c>
      <c r="G146">
        <v>2</v>
      </c>
      <c r="H146">
        <v>166</v>
      </c>
      <c r="I146">
        <v>103</v>
      </c>
      <c r="J146">
        <v>587</v>
      </c>
      <c r="K146">
        <v>27.886103355624122</v>
      </c>
      <c r="L146">
        <v>67.021276595744681</v>
      </c>
      <c r="M146">
        <v>24.650080186707104</v>
      </c>
      <c r="N146">
        <f t="shared" si="10"/>
        <v>1</v>
      </c>
      <c r="O146">
        <f t="shared" si="11"/>
        <v>3</v>
      </c>
      <c r="P146">
        <f t="shared" si="12"/>
        <v>1</v>
      </c>
    </row>
    <row r="147" spans="1:16" x14ac:dyDescent="0.4">
      <c r="A147" t="s">
        <v>194</v>
      </c>
      <c r="B147" t="s">
        <v>729</v>
      </c>
      <c r="C147" s="1" t="s">
        <v>1119</v>
      </c>
      <c r="D147" s="1">
        <v>40519</v>
      </c>
      <c r="E147">
        <v>2</v>
      </c>
      <c r="F147">
        <v>1</v>
      </c>
      <c r="G147">
        <v>2</v>
      </c>
      <c r="H147">
        <v>166</v>
      </c>
      <c r="I147">
        <v>103</v>
      </c>
      <c r="J147">
        <v>587</v>
      </c>
      <c r="K147">
        <v>49.544365077375829</v>
      </c>
      <c r="L147">
        <v>65.106382978723403</v>
      </c>
      <c r="M147">
        <v>64.501776755240996</v>
      </c>
      <c r="N147">
        <f t="shared" si="10"/>
        <v>2</v>
      </c>
      <c r="O147">
        <f t="shared" si="11"/>
        <v>3</v>
      </c>
      <c r="P147">
        <f t="shared" si="12"/>
        <v>3</v>
      </c>
    </row>
    <row r="148" spans="1:16" x14ac:dyDescent="0.4">
      <c r="A148" t="s">
        <v>195</v>
      </c>
      <c r="B148" t="s">
        <v>730</v>
      </c>
      <c r="C148" s="1" t="s">
        <v>1119</v>
      </c>
      <c r="D148" s="1">
        <v>40694</v>
      </c>
      <c r="E148">
        <v>2</v>
      </c>
      <c r="F148">
        <v>1</v>
      </c>
      <c r="G148">
        <v>2</v>
      </c>
      <c r="H148">
        <v>166</v>
      </c>
      <c r="I148">
        <v>103</v>
      </c>
      <c r="J148">
        <v>587</v>
      </c>
      <c r="K148">
        <v>62.529133064057554</v>
      </c>
      <c r="L148">
        <v>48.936170212765951</v>
      </c>
      <c r="M148">
        <v>29.426748853981373</v>
      </c>
      <c r="N148">
        <f t="shared" si="10"/>
        <v>3</v>
      </c>
      <c r="O148">
        <f t="shared" si="11"/>
        <v>2</v>
      </c>
      <c r="P148">
        <f t="shared" si="12"/>
        <v>1</v>
      </c>
    </row>
    <row r="149" spans="1:16" x14ac:dyDescent="0.4">
      <c r="A149" t="s">
        <v>196</v>
      </c>
      <c r="B149" t="s">
        <v>731</v>
      </c>
      <c r="C149" s="1" t="s">
        <v>1119</v>
      </c>
      <c r="D149" s="1">
        <v>40885</v>
      </c>
      <c r="E149">
        <v>2</v>
      </c>
      <c r="F149">
        <v>1</v>
      </c>
      <c r="G149">
        <v>2</v>
      </c>
      <c r="H149">
        <v>166</v>
      </c>
      <c r="I149">
        <v>103</v>
      </c>
      <c r="J149">
        <v>587</v>
      </c>
      <c r="K149">
        <v>83.302219710020267</v>
      </c>
      <c r="L149">
        <v>81.063829787234042</v>
      </c>
      <c r="M149">
        <v>26.286791858278107</v>
      </c>
      <c r="N149">
        <f t="shared" si="10"/>
        <v>3</v>
      </c>
      <c r="O149">
        <f t="shared" si="11"/>
        <v>3</v>
      </c>
      <c r="P149">
        <f t="shared" si="12"/>
        <v>1</v>
      </c>
    </row>
    <row r="150" spans="1:16" x14ac:dyDescent="0.4">
      <c r="A150" t="s">
        <v>197</v>
      </c>
      <c r="B150" t="s">
        <v>732</v>
      </c>
      <c r="C150" s="1" t="s">
        <v>1119</v>
      </c>
      <c r="D150" s="1">
        <v>41086</v>
      </c>
      <c r="E150">
        <v>2</v>
      </c>
      <c r="F150">
        <v>1</v>
      </c>
      <c r="G150">
        <v>2</v>
      </c>
      <c r="H150">
        <v>166</v>
      </c>
      <c r="I150">
        <v>103</v>
      </c>
      <c r="J150">
        <v>587</v>
      </c>
      <c r="K150">
        <v>32.653837608026151</v>
      </c>
      <c r="L150">
        <v>12.127659574468083</v>
      </c>
      <c r="M150">
        <v>14.339423133407742</v>
      </c>
      <c r="N150">
        <f t="shared" si="10"/>
        <v>2</v>
      </c>
      <c r="O150">
        <f t="shared" si="11"/>
        <v>1</v>
      </c>
      <c r="P150">
        <f t="shared" si="12"/>
        <v>1</v>
      </c>
    </row>
    <row r="151" spans="1:16" x14ac:dyDescent="0.4">
      <c r="A151" t="s">
        <v>198</v>
      </c>
      <c r="B151" t="s">
        <v>733</v>
      </c>
      <c r="C151" s="1" t="s">
        <v>1119</v>
      </c>
      <c r="D151" s="1">
        <v>39424</v>
      </c>
      <c r="E151">
        <v>2</v>
      </c>
      <c r="F151">
        <v>1</v>
      </c>
      <c r="G151">
        <v>2</v>
      </c>
      <c r="H151">
        <v>166</v>
      </c>
      <c r="I151">
        <v>103</v>
      </c>
      <c r="J151">
        <v>587</v>
      </c>
      <c r="K151">
        <v>28.351955867862259</v>
      </c>
      <c r="L151">
        <v>23.829787234042549</v>
      </c>
      <c r="M151">
        <v>45.685764667204637</v>
      </c>
      <c r="N151">
        <f t="shared" si="10"/>
        <v>1</v>
      </c>
      <c r="O151">
        <f t="shared" si="11"/>
        <v>1</v>
      </c>
      <c r="P151">
        <f t="shared" si="12"/>
        <v>2</v>
      </c>
    </row>
    <row r="152" spans="1:16" x14ac:dyDescent="0.4">
      <c r="A152" t="s">
        <v>199</v>
      </c>
      <c r="B152" t="s">
        <v>734</v>
      </c>
      <c r="C152" s="1" t="s">
        <v>1119</v>
      </c>
      <c r="D152" s="1">
        <v>41786</v>
      </c>
      <c r="E152">
        <v>2</v>
      </c>
      <c r="F152">
        <v>1</v>
      </c>
      <c r="G152">
        <v>2</v>
      </c>
      <c r="H152">
        <v>166</v>
      </c>
      <c r="I152">
        <v>103</v>
      </c>
      <c r="J152">
        <v>587</v>
      </c>
      <c r="K152">
        <v>53.48905932972076</v>
      </c>
      <c r="L152">
        <v>87.234042553191486</v>
      </c>
      <c r="M152">
        <v>90.35572876556752</v>
      </c>
      <c r="N152">
        <f t="shared" si="10"/>
        <v>3</v>
      </c>
      <c r="O152">
        <f t="shared" si="11"/>
        <v>3</v>
      </c>
      <c r="P152">
        <f t="shared" si="12"/>
        <v>3</v>
      </c>
    </row>
    <row r="153" spans="1:16" x14ac:dyDescent="0.4">
      <c r="A153" t="s">
        <v>200</v>
      </c>
      <c r="B153" t="s">
        <v>735</v>
      </c>
      <c r="C153" s="1" t="s">
        <v>1119</v>
      </c>
      <c r="D153" s="1">
        <v>38141</v>
      </c>
      <c r="E153">
        <v>2</v>
      </c>
      <c r="F153">
        <v>1</v>
      </c>
      <c r="G153">
        <v>2</v>
      </c>
      <c r="H153">
        <v>166</v>
      </c>
      <c r="I153">
        <v>103</v>
      </c>
      <c r="J153">
        <v>587</v>
      </c>
      <c r="K153">
        <v>52.957071227615522</v>
      </c>
      <c r="L153">
        <v>85.531914893617042</v>
      </c>
      <c r="M153">
        <v>29.933505522888389</v>
      </c>
      <c r="N153">
        <f t="shared" si="10"/>
        <v>3</v>
      </c>
      <c r="O153">
        <f t="shared" si="11"/>
        <v>3</v>
      </c>
      <c r="P153">
        <f t="shared" si="12"/>
        <v>1</v>
      </c>
    </row>
    <row r="154" spans="1:16" x14ac:dyDescent="0.4">
      <c r="A154" t="s">
        <v>201</v>
      </c>
      <c r="B154" t="s">
        <v>736</v>
      </c>
      <c r="C154" s="1" t="s">
        <v>1119</v>
      </c>
      <c r="D154" s="1">
        <v>38336</v>
      </c>
      <c r="E154">
        <v>2</v>
      </c>
      <c r="F154">
        <v>1</v>
      </c>
      <c r="G154">
        <v>2</v>
      </c>
      <c r="H154">
        <v>166</v>
      </c>
      <c r="I154">
        <v>103</v>
      </c>
      <c r="J154">
        <v>587</v>
      </c>
      <c r="K154">
        <v>64.584599010673301</v>
      </c>
      <c r="L154">
        <v>80</v>
      </c>
      <c r="M154">
        <v>10.364720458417221</v>
      </c>
      <c r="N154">
        <f t="shared" si="10"/>
        <v>3</v>
      </c>
      <c r="O154">
        <f t="shared" si="11"/>
        <v>3</v>
      </c>
      <c r="P154">
        <f t="shared" si="12"/>
        <v>1</v>
      </c>
    </row>
    <row r="155" spans="1:16" x14ac:dyDescent="0.4">
      <c r="A155" t="s">
        <v>202</v>
      </c>
      <c r="B155" t="s">
        <v>737</v>
      </c>
      <c r="C155" s="1" t="s">
        <v>1119</v>
      </c>
      <c r="D155" s="1">
        <v>39778</v>
      </c>
      <c r="E155">
        <v>2</v>
      </c>
      <c r="F155">
        <v>1</v>
      </c>
      <c r="G155">
        <v>2</v>
      </c>
      <c r="H155">
        <v>166</v>
      </c>
      <c r="I155">
        <v>103</v>
      </c>
      <c r="J155">
        <v>587</v>
      </c>
      <c r="K155">
        <v>33.106297094681246</v>
      </c>
      <c r="L155">
        <v>35.744680851063826</v>
      </c>
      <c r="M155">
        <v>10.82350606175882</v>
      </c>
      <c r="N155">
        <f t="shared" si="10"/>
        <v>2</v>
      </c>
      <c r="O155">
        <f t="shared" si="11"/>
        <v>2</v>
      </c>
      <c r="P155">
        <f t="shared" si="12"/>
        <v>1</v>
      </c>
    </row>
    <row r="156" spans="1:16" x14ac:dyDescent="0.4">
      <c r="A156" t="s">
        <v>203</v>
      </c>
      <c r="B156" t="s">
        <v>738</v>
      </c>
      <c r="C156" s="1" t="s">
        <v>1119</v>
      </c>
      <c r="D156" s="1">
        <v>40064</v>
      </c>
      <c r="E156">
        <v>2</v>
      </c>
      <c r="F156">
        <v>1</v>
      </c>
      <c r="G156">
        <v>2</v>
      </c>
      <c r="H156">
        <v>166</v>
      </c>
      <c r="I156">
        <v>103</v>
      </c>
      <c r="J156">
        <v>587</v>
      </c>
      <c r="K156">
        <v>70.864491927123026</v>
      </c>
      <c r="L156">
        <v>64.255319148936167</v>
      </c>
      <c r="M156">
        <v>20.351254583778477</v>
      </c>
      <c r="N156">
        <f t="shared" si="10"/>
        <v>3</v>
      </c>
      <c r="O156">
        <f t="shared" si="11"/>
        <v>3</v>
      </c>
      <c r="P156">
        <f t="shared" si="12"/>
        <v>1</v>
      </c>
    </row>
    <row r="157" spans="1:16" x14ac:dyDescent="0.4">
      <c r="A157" t="s">
        <v>204</v>
      </c>
      <c r="B157" t="s">
        <v>739</v>
      </c>
      <c r="C157" s="1" t="s">
        <v>1119</v>
      </c>
      <c r="D157" s="1">
        <v>40708</v>
      </c>
      <c r="E157">
        <v>2</v>
      </c>
      <c r="F157">
        <v>1</v>
      </c>
      <c r="G157">
        <v>2</v>
      </c>
      <c r="H157">
        <v>166</v>
      </c>
      <c r="I157">
        <v>103</v>
      </c>
      <c r="J157">
        <v>587</v>
      </c>
      <c r="K157">
        <v>58.736868657992069</v>
      </c>
      <c r="L157">
        <v>8.085106382978724</v>
      </c>
      <c r="M157">
        <v>23.514710044698884</v>
      </c>
      <c r="N157">
        <f t="shared" si="10"/>
        <v>3</v>
      </c>
      <c r="O157">
        <f t="shared" si="11"/>
        <v>1</v>
      </c>
      <c r="P157">
        <f t="shared" si="12"/>
        <v>1</v>
      </c>
    </row>
    <row r="158" spans="1:16" x14ac:dyDescent="0.4">
      <c r="A158" t="s">
        <v>205</v>
      </c>
      <c r="B158" t="s">
        <v>740</v>
      </c>
      <c r="C158" s="1" t="s">
        <v>1119</v>
      </c>
      <c r="D158" s="1">
        <v>40855</v>
      </c>
      <c r="E158">
        <v>2</v>
      </c>
      <c r="F158">
        <v>1</v>
      </c>
      <c r="G158">
        <v>2</v>
      </c>
      <c r="H158">
        <v>166</v>
      </c>
      <c r="I158">
        <v>103</v>
      </c>
      <c r="J158">
        <v>587</v>
      </c>
      <c r="K158">
        <v>22.943706745277144</v>
      </c>
      <c r="L158">
        <v>82.127659574468098</v>
      </c>
      <c r="M158">
        <v>91.358715472580386</v>
      </c>
      <c r="N158">
        <f t="shared" si="10"/>
        <v>1</v>
      </c>
      <c r="O158">
        <f t="shared" si="11"/>
        <v>3</v>
      </c>
      <c r="P158">
        <f t="shared" si="12"/>
        <v>3</v>
      </c>
    </row>
    <row r="159" spans="1:16" x14ac:dyDescent="0.4">
      <c r="A159" t="s">
        <v>206</v>
      </c>
      <c r="B159" t="s">
        <v>741</v>
      </c>
      <c r="C159" s="1" t="s">
        <v>1119</v>
      </c>
      <c r="D159" s="1">
        <v>40988</v>
      </c>
      <c r="E159">
        <v>2</v>
      </c>
      <c r="F159">
        <v>1</v>
      </c>
      <c r="G159">
        <v>2</v>
      </c>
      <c r="H159">
        <v>166</v>
      </c>
      <c r="I159">
        <v>103</v>
      </c>
      <c r="J159">
        <v>587</v>
      </c>
      <c r="K159">
        <v>23.542245206273559</v>
      </c>
      <c r="L159">
        <v>42.340425531914903</v>
      </c>
      <c r="M159">
        <v>33.237319261814719</v>
      </c>
      <c r="N159">
        <f t="shared" si="10"/>
        <v>1</v>
      </c>
      <c r="O159">
        <f t="shared" si="11"/>
        <v>2</v>
      </c>
      <c r="P159">
        <f t="shared" si="12"/>
        <v>2</v>
      </c>
    </row>
    <row r="160" spans="1:16" x14ac:dyDescent="0.4">
      <c r="A160" t="s">
        <v>207</v>
      </c>
      <c r="B160" t="s">
        <v>742</v>
      </c>
      <c r="C160" s="1" t="s">
        <v>1119</v>
      </c>
      <c r="D160" s="1">
        <v>41663</v>
      </c>
      <c r="E160">
        <v>2</v>
      </c>
      <c r="F160">
        <v>1</v>
      </c>
      <c r="G160">
        <v>2</v>
      </c>
      <c r="H160">
        <v>166</v>
      </c>
      <c r="I160">
        <v>103</v>
      </c>
      <c r="J160">
        <v>587</v>
      </c>
      <c r="K160">
        <v>72.887097463317247</v>
      </c>
      <c r="L160">
        <v>66.38297872340425</v>
      </c>
      <c r="M160">
        <v>78.412378258493789</v>
      </c>
      <c r="N160">
        <f t="shared" si="10"/>
        <v>3</v>
      </c>
      <c r="O160">
        <f t="shared" si="11"/>
        <v>3</v>
      </c>
      <c r="P160">
        <f t="shared" si="12"/>
        <v>3</v>
      </c>
    </row>
    <row r="161" spans="1:16" x14ac:dyDescent="0.4">
      <c r="A161" t="s">
        <v>208</v>
      </c>
      <c r="B161" t="s">
        <v>743</v>
      </c>
      <c r="C161" s="1" t="s">
        <v>1119</v>
      </c>
      <c r="D161" s="1">
        <v>38153</v>
      </c>
      <c r="E161">
        <v>2</v>
      </c>
      <c r="F161">
        <v>1</v>
      </c>
      <c r="G161">
        <v>2</v>
      </c>
      <c r="H161">
        <v>166</v>
      </c>
      <c r="I161">
        <v>103</v>
      </c>
      <c r="J161">
        <v>587</v>
      </c>
      <c r="K161">
        <v>37.318713602345689</v>
      </c>
      <c r="L161">
        <v>59.787234042553187</v>
      </c>
      <c r="M161">
        <v>12.686328790459966</v>
      </c>
      <c r="N161">
        <f t="shared" si="10"/>
        <v>2</v>
      </c>
      <c r="O161">
        <f t="shared" si="11"/>
        <v>3</v>
      </c>
      <c r="P161">
        <f t="shared" si="12"/>
        <v>1</v>
      </c>
    </row>
    <row r="162" spans="1:16" x14ac:dyDescent="0.4">
      <c r="A162" t="s">
        <v>209</v>
      </c>
      <c r="B162" t="s">
        <v>744</v>
      </c>
      <c r="C162" s="1" t="s">
        <v>1119</v>
      </c>
      <c r="D162" s="1">
        <v>38447</v>
      </c>
      <c r="E162">
        <v>2</v>
      </c>
      <c r="F162">
        <v>1</v>
      </c>
      <c r="G162">
        <v>2</v>
      </c>
      <c r="H162">
        <v>166</v>
      </c>
      <c r="I162">
        <v>103</v>
      </c>
      <c r="J162">
        <v>587</v>
      </c>
      <c r="K162">
        <v>32.894635555838214</v>
      </c>
      <c r="L162">
        <v>50.851063829787236</v>
      </c>
      <c r="M162">
        <v>7.765742020507215</v>
      </c>
      <c r="N162">
        <f t="shared" si="10"/>
        <v>2</v>
      </c>
      <c r="O162">
        <f t="shared" si="11"/>
        <v>3</v>
      </c>
      <c r="P162">
        <f t="shared" si="12"/>
        <v>1</v>
      </c>
    </row>
    <row r="163" spans="1:16" x14ac:dyDescent="0.4">
      <c r="A163" t="s">
        <v>210</v>
      </c>
      <c r="B163" t="s">
        <v>745</v>
      </c>
      <c r="C163" s="1" t="s">
        <v>1119</v>
      </c>
      <c r="D163" s="1">
        <v>39036</v>
      </c>
      <c r="E163">
        <v>2</v>
      </c>
      <c r="F163">
        <v>1</v>
      </c>
      <c r="G163">
        <v>2</v>
      </c>
      <c r="H163">
        <v>166</v>
      </c>
      <c r="I163">
        <v>103</v>
      </c>
      <c r="J163">
        <v>587</v>
      </c>
      <c r="K163">
        <v>44.681773595161708</v>
      </c>
      <c r="L163">
        <v>47.234042553191479</v>
      </c>
      <c r="M163">
        <v>8.9483450961304456</v>
      </c>
      <c r="N163">
        <f t="shared" si="10"/>
        <v>2</v>
      </c>
      <c r="O163">
        <f t="shared" si="11"/>
        <v>2</v>
      </c>
      <c r="P163">
        <f t="shared" si="12"/>
        <v>1</v>
      </c>
    </row>
    <row r="164" spans="1:16" x14ac:dyDescent="0.4">
      <c r="A164" t="s">
        <v>211</v>
      </c>
      <c r="B164" t="s">
        <v>746</v>
      </c>
      <c r="C164" s="1" t="s">
        <v>1119</v>
      </c>
      <c r="D164" s="1">
        <v>40310</v>
      </c>
      <c r="E164">
        <v>2</v>
      </c>
      <c r="F164">
        <v>1</v>
      </c>
      <c r="G164">
        <v>2</v>
      </c>
      <c r="H164">
        <v>166</v>
      </c>
      <c r="I164">
        <v>103</v>
      </c>
      <c r="J164">
        <v>587</v>
      </c>
      <c r="K164">
        <v>26.522235767379332</v>
      </c>
      <c r="L164">
        <v>37.872340425531917</v>
      </c>
      <c r="M164">
        <v>49.183992704381801</v>
      </c>
      <c r="N164">
        <f t="shared" si="10"/>
        <v>1</v>
      </c>
      <c r="O164">
        <f t="shared" si="11"/>
        <v>2</v>
      </c>
      <c r="P164">
        <f t="shared" si="12"/>
        <v>2</v>
      </c>
    </row>
    <row r="165" spans="1:16" x14ac:dyDescent="0.4">
      <c r="A165" t="s">
        <v>212</v>
      </c>
      <c r="B165" t="s">
        <v>747</v>
      </c>
      <c r="C165" s="1" t="s">
        <v>1119</v>
      </c>
      <c r="D165" s="1">
        <v>40765</v>
      </c>
      <c r="E165">
        <v>2</v>
      </c>
      <c r="F165">
        <v>1</v>
      </c>
      <c r="G165">
        <v>2</v>
      </c>
      <c r="H165">
        <v>166</v>
      </c>
      <c r="I165">
        <v>103</v>
      </c>
      <c r="J165">
        <v>587</v>
      </c>
      <c r="K165">
        <v>62.154543116756415</v>
      </c>
      <c r="L165">
        <v>98.510638297872347</v>
      </c>
      <c r="M165">
        <v>28.319379232974612</v>
      </c>
      <c r="N165">
        <f t="shared" si="10"/>
        <v>3</v>
      </c>
      <c r="O165">
        <f t="shared" si="11"/>
        <v>3</v>
      </c>
      <c r="P165">
        <f t="shared" si="12"/>
        <v>1</v>
      </c>
    </row>
    <row r="166" spans="1:16" x14ac:dyDescent="0.4">
      <c r="A166" t="s">
        <v>213</v>
      </c>
      <c r="B166" t="s">
        <v>748</v>
      </c>
      <c r="C166" s="1" t="s">
        <v>1119</v>
      </c>
      <c r="D166" s="1">
        <v>41087</v>
      </c>
      <c r="E166">
        <v>2</v>
      </c>
      <c r="F166">
        <v>1</v>
      </c>
      <c r="G166">
        <v>2</v>
      </c>
      <c r="H166">
        <v>166</v>
      </c>
      <c r="I166">
        <v>103</v>
      </c>
      <c r="J166">
        <v>587</v>
      </c>
      <c r="K166">
        <v>44.274323237439035</v>
      </c>
      <c r="L166">
        <v>73.829787234042556</v>
      </c>
      <c r="M166">
        <v>45.216011825892572</v>
      </c>
      <c r="N166">
        <f t="shared" si="10"/>
        <v>2</v>
      </c>
      <c r="O166">
        <f t="shared" si="11"/>
        <v>3</v>
      </c>
      <c r="P166">
        <f t="shared" si="12"/>
        <v>2</v>
      </c>
    </row>
    <row r="167" spans="1:16" x14ac:dyDescent="0.4">
      <c r="A167" t="s">
        <v>214</v>
      </c>
      <c r="B167" t="s">
        <v>749</v>
      </c>
      <c r="C167" s="1" t="s">
        <v>1119</v>
      </c>
      <c r="D167" s="1">
        <v>37964</v>
      </c>
      <c r="E167">
        <v>2</v>
      </c>
      <c r="F167">
        <v>1</v>
      </c>
      <c r="G167">
        <v>2</v>
      </c>
      <c r="H167">
        <v>166</v>
      </c>
      <c r="I167">
        <v>103</v>
      </c>
      <c r="J167">
        <v>587</v>
      </c>
      <c r="K167">
        <v>55.94203009724594</v>
      </c>
      <c r="L167">
        <v>84.468085106382958</v>
      </c>
      <c r="M167">
        <v>73.301154646980891</v>
      </c>
      <c r="N167">
        <f t="shared" si="10"/>
        <v>3</v>
      </c>
      <c r="O167">
        <f t="shared" si="11"/>
        <v>3</v>
      </c>
      <c r="P167">
        <f t="shared" si="12"/>
        <v>3</v>
      </c>
    </row>
    <row r="168" spans="1:16" x14ac:dyDescent="0.4">
      <c r="A168" t="s">
        <v>215</v>
      </c>
      <c r="B168" t="s">
        <v>750</v>
      </c>
      <c r="C168" s="1" t="s">
        <v>1119</v>
      </c>
      <c r="D168" s="1">
        <v>38239</v>
      </c>
      <c r="E168">
        <v>2</v>
      </c>
      <c r="F168">
        <v>1</v>
      </c>
      <c r="G168">
        <v>2</v>
      </c>
      <c r="H168">
        <v>166</v>
      </c>
      <c r="I168">
        <v>103</v>
      </c>
      <c r="J168">
        <v>587</v>
      </c>
      <c r="K168">
        <v>39.200070216381881</v>
      </c>
      <c r="L168">
        <v>50.638297872340431</v>
      </c>
      <c r="M168">
        <v>34.011925042589439</v>
      </c>
      <c r="N168">
        <f t="shared" si="10"/>
        <v>2</v>
      </c>
      <c r="O168">
        <f t="shared" si="11"/>
        <v>3</v>
      </c>
      <c r="P168">
        <f t="shared" si="12"/>
        <v>2</v>
      </c>
    </row>
    <row r="169" spans="1:16" x14ac:dyDescent="0.4">
      <c r="A169" t="s">
        <v>216</v>
      </c>
      <c r="B169" t="s">
        <v>751</v>
      </c>
      <c r="C169" s="1" t="s">
        <v>1119</v>
      </c>
      <c r="D169" s="1">
        <v>38881</v>
      </c>
      <c r="E169">
        <v>2</v>
      </c>
      <c r="F169">
        <v>1</v>
      </c>
      <c r="G169">
        <v>2</v>
      </c>
      <c r="H169">
        <v>166</v>
      </c>
      <c r="I169">
        <v>103</v>
      </c>
      <c r="J169">
        <v>587</v>
      </c>
      <c r="K169">
        <v>51.55426886969375</v>
      </c>
      <c r="L169">
        <v>20.851063829787233</v>
      </c>
      <c r="M169">
        <v>51.256388415672916</v>
      </c>
      <c r="N169">
        <f t="shared" si="10"/>
        <v>3</v>
      </c>
      <c r="O169">
        <f t="shared" si="11"/>
        <v>1</v>
      </c>
      <c r="P169">
        <f t="shared" si="12"/>
        <v>3</v>
      </c>
    </row>
    <row r="170" spans="1:16" x14ac:dyDescent="0.4">
      <c r="A170" t="s">
        <v>217</v>
      </c>
      <c r="B170" t="s">
        <v>752</v>
      </c>
      <c r="C170" s="1" t="s">
        <v>1120</v>
      </c>
      <c r="D170" s="1">
        <v>39174</v>
      </c>
      <c r="E170">
        <v>2</v>
      </c>
      <c r="F170">
        <v>1</v>
      </c>
      <c r="G170">
        <v>2</v>
      </c>
      <c r="H170">
        <v>166</v>
      </c>
      <c r="I170">
        <v>103</v>
      </c>
      <c r="J170">
        <v>587</v>
      </c>
      <c r="K170">
        <v>90.88787893416827</v>
      </c>
      <c r="L170">
        <v>86.096256684491976</v>
      </c>
      <c r="M170">
        <v>15.311770961056435</v>
      </c>
      <c r="N170">
        <f t="shared" si="10"/>
        <v>3</v>
      </c>
      <c r="O170">
        <f t="shared" si="11"/>
        <v>3</v>
      </c>
      <c r="P170">
        <f t="shared" si="12"/>
        <v>1</v>
      </c>
    </row>
    <row r="171" spans="1:16" x14ac:dyDescent="0.4">
      <c r="A171" t="s">
        <v>218</v>
      </c>
      <c r="B171" t="s">
        <v>753</v>
      </c>
      <c r="C171" s="1" t="s">
        <v>1119</v>
      </c>
      <c r="D171" s="1">
        <v>39618</v>
      </c>
      <c r="E171">
        <v>2</v>
      </c>
      <c r="F171">
        <v>1</v>
      </c>
      <c r="G171">
        <v>2</v>
      </c>
      <c r="H171">
        <v>166</v>
      </c>
      <c r="I171">
        <v>103</v>
      </c>
      <c r="J171">
        <v>587</v>
      </c>
      <c r="K171">
        <v>6.4190679934875012</v>
      </c>
      <c r="L171">
        <v>46.808510638297875</v>
      </c>
      <c r="M171">
        <v>4.6753738406208596</v>
      </c>
      <c r="N171">
        <f t="shared" si="10"/>
        <v>1</v>
      </c>
      <c r="O171">
        <f t="shared" si="11"/>
        <v>2</v>
      </c>
      <c r="P171">
        <f t="shared" si="12"/>
        <v>1</v>
      </c>
    </row>
    <row r="172" spans="1:16" x14ac:dyDescent="0.4">
      <c r="A172" t="s">
        <v>219</v>
      </c>
      <c r="B172" t="s">
        <v>754</v>
      </c>
      <c r="C172" s="1" t="s">
        <v>1119</v>
      </c>
      <c r="D172" s="1">
        <v>39765</v>
      </c>
      <c r="E172">
        <v>2</v>
      </c>
      <c r="F172">
        <v>1</v>
      </c>
      <c r="G172">
        <v>2</v>
      </c>
      <c r="H172">
        <v>166</v>
      </c>
      <c r="I172">
        <v>103</v>
      </c>
      <c r="J172">
        <v>587</v>
      </c>
      <c r="K172">
        <v>40.199569906821473</v>
      </c>
      <c r="L172">
        <v>3.8297872340425534</v>
      </c>
      <c r="M172">
        <v>30.649363663693755</v>
      </c>
      <c r="N172">
        <f t="shared" si="10"/>
        <v>2</v>
      </c>
      <c r="O172">
        <f t="shared" si="11"/>
        <v>1</v>
      </c>
      <c r="P172">
        <f t="shared" si="12"/>
        <v>2</v>
      </c>
    </row>
    <row r="173" spans="1:16" x14ac:dyDescent="0.4">
      <c r="A173" t="s">
        <v>220</v>
      </c>
      <c r="B173" t="s">
        <v>755</v>
      </c>
      <c r="C173" s="1" t="s">
        <v>1119</v>
      </c>
      <c r="D173" s="1">
        <v>39898</v>
      </c>
      <c r="E173">
        <v>2</v>
      </c>
      <c r="F173">
        <v>1</v>
      </c>
      <c r="G173">
        <v>2</v>
      </c>
      <c r="H173">
        <v>166</v>
      </c>
      <c r="I173">
        <v>103</v>
      </c>
      <c r="J173">
        <v>587</v>
      </c>
      <c r="K173">
        <v>56.356522608613517</v>
      </c>
      <c r="L173">
        <v>76.170212765957444</v>
      </c>
      <c r="M173">
        <v>9.4219721881066523</v>
      </c>
      <c r="N173">
        <f t="shared" si="10"/>
        <v>3</v>
      </c>
      <c r="O173">
        <f t="shared" si="11"/>
        <v>3</v>
      </c>
      <c r="P173">
        <f t="shared" si="12"/>
        <v>1</v>
      </c>
    </row>
    <row r="174" spans="1:16" x14ac:dyDescent="0.4">
      <c r="A174" t="s">
        <v>221</v>
      </c>
      <c r="B174" t="s">
        <v>756</v>
      </c>
      <c r="C174" s="1" t="s">
        <v>1121</v>
      </c>
      <c r="D174" s="1">
        <v>40410</v>
      </c>
      <c r="E174">
        <v>2</v>
      </c>
      <c r="F174">
        <v>1</v>
      </c>
      <c r="G174">
        <v>2</v>
      </c>
      <c r="H174">
        <v>166</v>
      </c>
      <c r="I174">
        <v>103</v>
      </c>
      <c r="J174">
        <v>587</v>
      </c>
      <c r="K174">
        <v>26.813374334510609</v>
      </c>
      <c r="L174">
        <v>35.820895522388057</v>
      </c>
      <c r="M174">
        <v>17.736862796488008</v>
      </c>
      <c r="N174">
        <f t="shared" si="10"/>
        <v>1</v>
      </c>
      <c r="O174">
        <f t="shared" si="11"/>
        <v>2</v>
      </c>
      <c r="P174">
        <f t="shared" si="12"/>
        <v>1</v>
      </c>
    </row>
    <row r="175" spans="1:16" x14ac:dyDescent="0.4">
      <c r="A175" t="s">
        <v>222</v>
      </c>
      <c r="B175" t="s">
        <v>757</v>
      </c>
      <c r="C175" s="1" t="s">
        <v>1119</v>
      </c>
      <c r="D175" s="1">
        <v>40571</v>
      </c>
      <c r="E175">
        <v>2</v>
      </c>
      <c r="F175">
        <v>1</v>
      </c>
      <c r="G175">
        <v>2</v>
      </c>
      <c r="H175">
        <v>166</v>
      </c>
      <c r="I175">
        <v>103</v>
      </c>
      <c r="J175">
        <v>587</v>
      </c>
      <c r="K175">
        <v>30.228897198739215</v>
      </c>
      <c r="L175">
        <v>74.255319148936167</v>
      </c>
      <c r="M175">
        <v>44.065871663827373</v>
      </c>
      <c r="N175">
        <f t="shared" si="10"/>
        <v>2</v>
      </c>
      <c r="O175">
        <f t="shared" si="11"/>
        <v>3</v>
      </c>
      <c r="P175">
        <f t="shared" si="12"/>
        <v>2</v>
      </c>
    </row>
    <row r="176" spans="1:16" x14ac:dyDescent="0.4">
      <c r="A176" t="s">
        <v>223</v>
      </c>
      <c r="B176" t="s">
        <v>758</v>
      </c>
      <c r="C176" s="1" t="s">
        <v>1119</v>
      </c>
      <c r="D176" s="1">
        <v>40771</v>
      </c>
      <c r="E176">
        <v>2</v>
      </c>
      <c r="F176">
        <v>1</v>
      </c>
      <c r="G176">
        <v>2</v>
      </c>
      <c r="H176">
        <v>166</v>
      </c>
      <c r="I176">
        <v>103</v>
      </c>
      <c r="J176">
        <v>587</v>
      </c>
      <c r="K176">
        <v>66.638820650216914</v>
      </c>
      <c r="L176">
        <v>32.340425531914896</v>
      </c>
      <c r="M176">
        <v>29.419592694811076</v>
      </c>
      <c r="N176">
        <f t="shared" si="10"/>
        <v>3</v>
      </c>
      <c r="O176">
        <f t="shared" si="11"/>
        <v>2</v>
      </c>
      <c r="P176">
        <f t="shared" si="12"/>
        <v>1</v>
      </c>
    </row>
    <row r="177" spans="1:16" x14ac:dyDescent="0.4">
      <c r="A177" t="s">
        <v>224</v>
      </c>
      <c r="B177" t="s">
        <v>759</v>
      </c>
      <c r="C177" s="1" t="s">
        <v>1119</v>
      </c>
      <c r="D177" s="1">
        <v>39434</v>
      </c>
      <c r="E177">
        <v>2</v>
      </c>
      <c r="F177">
        <v>1</v>
      </c>
      <c r="G177">
        <v>2</v>
      </c>
      <c r="H177">
        <v>166</v>
      </c>
      <c r="I177">
        <v>103</v>
      </c>
      <c r="J177">
        <v>587</v>
      </c>
      <c r="K177">
        <v>47.836564770553785</v>
      </c>
      <c r="L177">
        <v>67.234042553191486</v>
      </c>
      <c r="M177">
        <v>76.547744483067618</v>
      </c>
      <c r="N177">
        <f t="shared" si="10"/>
        <v>2</v>
      </c>
      <c r="O177">
        <f t="shared" si="11"/>
        <v>3</v>
      </c>
      <c r="P177">
        <f t="shared" si="12"/>
        <v>3</v>
      </c>
    </row>
    <row r="178" spans="1:16" x14ac:dyDescent="0.4">
      <c r="A178" t="s">
        <v>225</v>
      </c>
      <c r="B178" t="s">
        <v>760</v>
      </c>
      <c r="C178" s="1" t="s">
        <v>1119</v>
      </c>
      <c r="D178" s="1">
        <v>38945</v>
      </c>
      <c r="E178">
        <v>2</v>
      </c>
      <c r="F178">
        <v>1</v>
      </c>
      <c r="G178">
        <v>2</v>
      </c>
      <c r="H178">
        <v>166</v>
      </c>
      <c r="I178">
        <v>103</v>
      </c>
      <c r="J178">
        <v>587</v>
      </c>
      <c r="K178">
        <v>56.354448763493266</v>
      </c>
      <c r="L178">
        <v>79.361702127659569</v>
      </c>
      <c r="M178">
        <v>73.29287336740488</v>
      </c>
      <c r="N178">
        <f t="shared" si="10"/>
        <v>3</v>
      </c>
      <c r="O178">
        <f t="shared" si="11"/>
        <v>3</v>
      </c>
      <c r="P178">
        <f t="shared" si="12"/>
        <v>3</v>
      </c>
    </row>
    <row r="179" spans="1:16" x14ac:dyDescent="0.4">
      <c r="A179" t="s">
        <v>226</v>
      </c>
      <c r="B179" t="s">
        <v>761</v>
      </c>
      <c r="C179" s="1" t="s">
        <v>1119</v>
      </c>
      <c r="D179" s="1">
        <v>38826</v>
      </c>
      <c r="E179">
        <v>2</v>
      </c>
      <c r="F179">
        <v>1</v>
      </c>
      <c r="G179">
        <v>2</v>
      </c>
      <c r="H179">
        <v>166</v>
      </c>
      <c r="I179">
        <v>103</v>
      </c>
      <c r="J179">
        <v>587</v>
      </c>
      <c r="K179">
        <v>16.457950136557127</v>
      </c>
      <c r="L179">
        <v>96.808510638297875</v>
      </c>
      <c r="M179">
        <v>95.136493954377357</v>
      </c>
      <c r="N179">
        <f t="shared" si="10"/>
        <v>1</v>
      </c>
      <c r="O179">
        <f t="shared" si="11"/>
        <v>3</v>
      </c>
      <c r="P179">
        <f t="shared" si="12"/>
        <v>3</v>
      </c>
    </row>
    <row r="180" spans="1:16" x14ac:dyDescent="0.4">
      <c r="A180" t="s">
        <v>227</v>
      </c>
      <c r="B180" t="s">
        <v>762</v>
      </c>
      <c r="C180" s="1" t="s">
        <v>1119</v>
      </c>
      <c r="D180" s="1">
        <v>39036</v>
      </c>
      <c r="E180">
        <v>2</v>
      </c>
      <c r="F180">
        <v>1</v>
      </c>
      <c r="G180">
        <v>2</v>
      </c>
      <c r="H180">
        <v>166</v>
      </c>
      <c r="I180">
        <v>103</v>
      </c>
      <c r="J180">
        <v>587</v>
      </c>
      <c r="K180">
        <v>29.642507456253682</v>
      </c>
      <c r="L180">
        <v>37.659574468085104</v>
      </c>
      <c r="M180">
        <v>63.405025553662689</v>
      </c>
      <c r="N180">
        <f t="shared" si="10"/>
        <v>1</v>
      </c>
      <c r="O180">
        <f t="shared" si="11"/>
        <v>2</v>
      </c>
      <c r="P180">
        <f t="shared" si="12"/>
        <v>3</v>
      </c>
    </row>
    <row r="181" spans="1:16" x14ac:dyDescent="0.4">
      <c r="A181" t="s">
        <v>228</v>
      </c>
      <c r="B181" t="s">
        <v>763</v>
      </c>
      <c r="C181" s="1" t="s">
        <v>1120</v>
      </c>
      <c r="D181" s="1">
        <v>39610</v>
      </c>
      <c r="E181">
        <v>2</v>
      </c>
      <c r="F181">
        <v>1</v>
      </c>
      <c r="G181">
        <v>2</v>
      </c>
      <c r="H181">
        <v>166</v>
      </c>
      <c r="I181">
        <v>103</v>
      </c>
      <c r="J181">
        <v>587</v>
      </c>
      <c r="K181">
        <v>48.898736928880886</v>
      </c>
      <c r="L181">
        <v>1.2477718360071302</v>
      </c>
      <c r="M181">
        <v>41.246827370483224</v>
      </c>
      <c r="N181">
        <f t="shared" si="10"/>
        <v>2</v>
      </c>
      <c r="O181">
        <f t="shared" si="11"/>
        <v>1</v>
      </c>
      <c r="P181">
        <f t="shared" si="12"/>
        <v>2</v>
      </c>
    </row>
    <row r="182" spans="1:16" x14ac:dyDescent="0.4">
      <c r="A182" t="s">
        <v>229</v>
      </c>
      <c r="B182" t="s">
        <v>764</v>
      </c>
      <c r="C182" s="1" t="s">
        <v>1119</v>
      </c>
      <c r="D182" s="1">
        <v>39457</v>
      </c>
      <c r="E182">
        <v>2</v>
      </c>
      <c r="F182">
        <v>1</v>
      </c>
      <c r="G182">
        <v>2</v>
      </c>
      <c r="H182">
        <v>166</v>
      </c>
      <c r="I182">
        <v>103</v>
      </c>
      <c r="J182">
        <v>587</v>
      </c>
      <c r="K182">
        <v>39.745313087728817</v>
      </c>
      <c r="L182">
        <v>84.255319148936167</v>
      </c>
      <c r="M182">
        <v>67.042628600520871</v>
      </c>
      <c r="N182">
        <f t="shared" si="10"/>
        <v>2</v>
      </c>
      <c r="O182">
        <f t="shared" si="11"/>
        <v>3</v>
      </c>
      <c r="P182">
        <f t="shared" si="12"/>
        <v>3</v>
      </c>
    </row>
    <row r="183" spans="1:16" x14ac:dyDescent="0.4">
      <c r="A183" t="s">
        <v>230</v>
      </c>
      <c r="B183" t="s">
        <v>765</v>
      </c>
      <c r="C183" s="1" t="s">
        <v>1119</v>
      </c>
      <c r="D183" s="1">
        <v>38274</v>
      </c>
      <c r="E183">
        <v>2</v>
      </c>
      <c r="F183">
        <v>1</v>
      </c>
      <c r="G183">
        <v>2</v>
      </c>
      <c r="H183">
        <v>166</v>
      </c>
      <c r="I183">
        <v>103</v>
      </c>
      <c r="J183">
        <v>587</v>
      </c>
      <c r="K183">
        <v>32.4746217105806</v>
      </c>
      <c r="L183">
        <v>87.872340425531902</v>
      </c>
      <c r="M183">
        <v>40.394596093657142</v>
      </c>
      <c r="N183">
        <f t="shared" si="10"/>
        <v>2</v>
      </c>
      <c r="O183">
        <f t="shared" si="11"/>
        <v>3</v>
      </c>
      <c r="P183">
        <f t="shared" si="12"/>
        <v>2</v>
      </c>
    </row>
    <row r="184" spans="1:16" x14ac:dyDescent="0.4">
      <c r="A184" t="s">
        <v>231</v>
      </c>
      <c r="B184" t="s">
        <v>766</v>
      </c>
      <c r="C184" s="1" t="s">
        <v>1119</v>
      </c>
      <c r="D184" s="1">
        <v>38546</v>
      </c>
      <c r="E184">
        <v>2</v>
      </c>
      <c r="F184">
        <v>1</v>
      </c>
      <c r="G184">
        <v>2</v>
      </c>
      <c r="H184">
        <v>166</v>
      </c>
      <c r="I184">
        <v>103</v>
      </c>
      <c r="J184">
        <v>587</v>
      </c>
      <c r="K184">
        <v>60.353544656218467</v>
      </c>
      <c r="L184">
        <v>77.659574468085111</v>
      </c>
      <c r="M184">
        <v>58.794345318150569</v>
      </c>
      <c r="N184">
        <f t="shared" si="10"/>
        <v>3</v>
      </c>
      <c r="O184">
        <f t="shared" si="11"/>
        <v>3</v>
      </c>
      <c r="P184">
        <f t="shared" si="12"/>
        <v>3</v>
      </c>
    </row>
    <row r="185" spans="1:16" x14ac:dyDescent="0.4">
      <c r="A185" t="s">
        <v>232</v>
      </c>
      <c r="B185" t="s">
        <v>767</v>
      </c>
      <c r="C185" s="1" t="s">
        <v>1121</v>
      </c>
      <c r="D185" s="1">
        <v>40981</v>
      </c>
      <c r="E185">
        <v>2</v>
      </c>
      <c r="F185">
        <v>1</v>
      </c>
      <c r="G185">
        <v>2</v>
      </c>
      <c r="H185">
        <v>166</v>
      </c>
      <c r="I185">
        <v>103</v>
      </c>
      <c r="J185">
        <v>587</v>
      </c>
      <c r="K185">
        <v>78.156961133992326</v>
      </c>
      <c r="L185">
        <v>30.597014925373134</v>
      </c>
      <c r="M185">
        <v>14.210020530293102</v>
      </c>
      <c r="N185">
        <f t="shared" si="10"/>
        <v>3</v>
      </c>
      <c r="O185">
        <f t="shared" si="11"/>
        <v>2</v>
      </c>
      <c r="P185">
        <f t="shared" si="12"/>
        <v>1</v>
      </c>
    </row>
    <row r="186" spans="1:16" x14ac:dyDescent="0.4">
      <c r="A186" t="s">
        <v>233</v>
      </c>
      <c r="B186" t="s">
        <v>768</v>
      </c>
      <c r="C186" s="1" t="s">
        <v>1121</v>
      </c>
      <c r="D186" s="1">
        <v>41823</v>
      </c>
      <c r="E186">
        <v>2</v>
      </c>
      <c r="F186">
        <v>1</v>
      </c>
      <c r="G186">
        <v>2</v>
      </c>
      <c r="H186">
        <v>166</v>
      </c>
      <c r="I186">
        <v>103</v>
      </c>
      <c r="J186">
        <v>587</v>
      </c>
      <c r="K186">
        <v>30.053873516971663</v>
      </c>
      <c r="L186">
        <v>11.19402985074627</v>
      </c>
      <c r="M186">
        <v>28.770803302319486</v>
      </c>
      <c r="N186">
        <f t="shared" si="10"/>
        <v>2</v>
      </c>
      <c r="O186">
        <f t="shared" si="11"/>
        <v>1</v>
      </c>
      <c r="P186">
        <f t="shared" si="12"/>
        <v>1</v>
      </c>
    </row>
    <row r="187" spans="1:16" x14ac:dyDescent="0.4">
      <c r="A187" t="s">
        <v>234</v>
      </c>
      <c r="B187" t="s">
        <v>769</v>
      </c>
      <c r="C187" s="1" t="s">
        <v>1119</v>
      </c>
      <c r="D187" s="1">
        <v>40105</v>
      </c>
      <c r="E187">
        <v>2</v>
      </c>
      <c r="F187">
        <v>1</v>
      </c>
      <c r="G187">
        <v>2</v>
      </c>
      <c r="H187">
        <v>166</v>
      </c>
      <c r="I187">
        <v>103</v>
      </c>
      <c r="J187">
        <v>587</v>
      </c>
      <c r="K187">
        <v>79.151108740039618</v>
      </c>
      <c r="L187">
        <v>1.2765957446808511</v>
      </c>
      <c r="M187">
        <v>9.4717501795092005</v>
      </c>
      <c r="N187">
        <f t="shared" si="10"/>
        <v>3</v>
      </c>
      <c r="O187">
        <f t="shared" si="11"/>
        <v>1</v>
      </c>
      <c r="P187">
        <f t="shared" si="12"/>
        <v>1</v>
      </c>
    </row>
    <row r="188" spans="1:16" x14ac:dyDescent="0.4">
      <c r="A188" t="s">
        <v>235</v>
      </c>
      <c r="B188" t="s">
        <v>770</v>
      </c>
      <c r="C188" s="1" t="s">
        <v>1119</v>
      </c>
      <c r="D188" s="1">
        <v>41324</v>
      </c>
      <c r="E188">
        <v>2</v>
      </c>
      <c r="F188">
        <v>1</v>
      </c>
      <c r="G188">
        <v>2</v>
      </c>
      <c r="H188">
        <v>166</v>
      </c>
      <c r="I188">
        <v>103</v>
      </c>
      <c r="J188">
        <v>587</v>
      </c>
      <c r="K188">
        <v>76.809559203996699</v>
      </c>
      <c r="L188">
        <v>0.63829787234042556</v>
      </c>
      <c r="M188">
        <v>10.636658591081472</v>
      </c>
      <c r="N188">
        <f t="shared" si="10"/>
        <v>3</v>
      </c>
      <c r="O188">
        <f t="shared" si="11"/>
        <v>1</v>
      </c>
      <c r="P188">
        <f t="shared" si="12"/>
        <v>1</v>
      </c>
    </row>
    <row r="189" spans="1:16" x14ac:dyDescent="0.4">
      <c r="A189" t="s">
        <v>236</v>
      </c>
      <c r="B189" t="s">
        <v>771</v>
      </c>
      <c r="C189" s="1" t="s">
        <v>1120</v>
      </c>
      <c r="D189" s="1">
        <v>40403</v>
      </c>
      <c r="E189">
        <v>2</v>
      </c>
      <c r="F189">
        <v>1</v>
      </c>
      <c r="G189">
        <v>2</v>
      </c>
      <c r="H189">
        <v>166</v>
      </c>
      <c r="I189">
        <v>103</v>
      </c>
      <c r="J189">
        <v>587</v>
      </c>
      <c r="K189">
        <v>49.578949526375496</v>
      </c>
      <c r="L189">
        <v>4.8128342245989302</v>
      </c>
      <c r="M189">
        <v>14.664492887292612</v>
      </c>
      <c r="N189">
        <f t="shared" si="10"/>
        <v>2</v>
      </c>
      <c r="O189">
        <f t="shared" si="11"/>
        <v>1</v>
      </c>
      <c r="P189">
        <f t="shared" si="12"/>
        <v>1</v>
      </c>
    </row>
    <row r="190" spans="1:16" x14ac:dyDescent="0.4">
      <c r="A190" t="s">
        <v>237</v>
      </c>
      <c r="B190" t="s">
        <v>772</v>
      </c>
      <c r="C190" s="1" t="s">
        <v>1119</v>
      </c>
      <c r="D190" s="1">
        <v>39196</v>
      </c>
      <c r="E190">
        <v>2</v>
      </c>
      <c r="F190">
        <v>1</v>
      </c>
      <c r="G190">
        <v>2</v>
      </c>
      <c r="H190">
        <v>166</v>
      </c>
      <c r="I190">
        <v>103</v>
      </c>
      <c r="J190">
        <v>587</v>
      </c>
      <c r="K190">
        <v>53.181296253993487</v>
      </c>
      <c r="L190">
        <v>74.468085106382972</v>
      </c>
      <c r="M190">
        <v>32.259883686776718</v>
      </c>
      <c r="N190">
        <f t="shared" si="10"/>
        <v>3</v>
      </c>
      <c r="O190">
        <f t="shared" si="11"/>
        <v>3</v>
      </c>
      <c r="P190">
        <f t="shared" si="12"/>
        <v>2</v>
      </c>
    </row>
    <row r="191" spans="1:16" x14ac:dyDescent="0.4">
      <c r="A191" t="s">
        <v>238</v>
      </c>
      <c r="B191" t="s">
        <v>773</v>
      </c>
      <c r="C191" s="1" t="s">
        <v>1119</v>
      </c>
      <c r="D191" s="1">
        <v>39408</v>
      </c>
      <c r="E191">
        <v>2</v>
      </c>
      <c r="F191">
        <v>1</v>
      </c>
      <c r="G191">
        <v>2</v>
      </c>
      <c r="H191">
        <v>166</v>
      </c>
      <c r="I191">
        <v>103</v>
      </c>
      <c r="J191">
        <v>587</v>
      </c>
      <c r="K191">
        <v>60.625820451038571</v>
      </c>
      <c r="L191">
        <v>78.723404255319153</v>
      </c>
      <c r="M191">
        <v>51.363864114640748</v>
      </c>
      <c r="N191">
        <f t="shared" si="10"/>
        <v>3</v>
      </c>
      <c r="O191">
        <f t="shared" si="11"/>
        <v>3</v>
      </c>
      <c r="P191">
        <f t="shared" si="12"/>
        <v>3</v>
      </c>
    </row>
    <row r="192" spans="1:16" x14ac:dyDescent="0.4">
      <c r="A192" t="s">
        <v>239</v>
      </c>
      <c r="B192" t="s">
        <v>774</v>
      </c>
      <c r="C192" s="1" t="s">
        <v>1119</v>
      </c>
      <c r="D192" s="1">
        <v>38358</v>
      </c>
      <c r="E192">
        <v>2</v>
      </c>
      <c r="F192">
        <v>1</v>
      </c>
      <c r="G192">
        <v>2</v>
      </c>
      <c r="H192">
        <v>166</v>
      </c>
      <c r="I192">
        <v>103</v>
      </c>
      <c r="J192">
        <v>587</v>
      </c>
      <c r="K192">
        <v>56.380820045635303</v>
      </c>
      <c r="L192">
        <v>19.361702127659573</v>
      </c>
      <c r="M192">
        <v>9.5363306421746543</v>
      </c>
      <c r="N192">
        <f t="shared" si="10"/>
        <v>3</v>
      </c>
      <c r="O192">
        <f t="shared" si="11"/>
        <v>1</v>
      </c>
      <c r="P192">
        <f t="shared" si="12"/>
        <v>1</v>
      </c>
    </row>
    <row r="193" spans="1:16" x14ac:dyDescent="0.4">
      <c r="A193" t="s">
        <v>240</v>
      </c>
      <c r="B193" t="s">
        <v>775</v>
      </c>
      <c r="C193" s="1" t="s">
        <v>1119</v>
      </c>
      <c r="D193" s="1">
        <v>40655</v>
      </c>
      <c r="E193">
        <v>2</v>
      </c>
      <c r="F193">
        <v>1</v>
      </c>
      <c r="G193">
        <v>2</v>
      </c>
      <c r="H193">
        <v>166</v>
      </c>
      <c r="I193">
        <v>103</v>
      </c>
      <c r="J193">
        <v>587</v>
      </c>
      <c r="K193">
        <v>88.843846063070416</v>
      </c>
      <c r="L193">
        <v>29.574468085106382</v>
      </c>
      <c r="M193">
        <v>47.791943726987967</v>
      </c>
      <c r="N193">
        <f t="shared" si="10"/>
        <v>3</v>
      </c>
      <c r="O193">
        <f t="shared" si="11"/>
        <v>1</v>
      </c>
      <c r="P193">
        <f t="shared" si="12"/>
        <v>2</v>
      </c>
    </row>
    <row r="194" spans="1:16" x14ac:dyDescent="0.4">
      <c r="A194" t="s">
        <v>241</v>
      </c>
      <c r="B194" t="s">
        <v>776</v>
      </c>
      <c r="C194" s="1" t="s">
        <v>1119</v>
      </c>
      <c r="D194" s="1">
        <v>38119</v>
      </c>
      <c r="E194">
        <v>2</v>
      </c>
      <c r="F194">
        <v>1</v>
      </c>
      <c r="G194">
        <v>2</v>
      </c>
      <c r="H194">
        <v>166</v>
      </c>
      <c r="I194">
        <v>103</v>
      </c>
      <c r="J194">
        <v>587</v>
      </c>
      <c r="K194">
        <v>48.493505386065671</v>
      </c>
      <c r="L194">
        <v>95.957446808510639</v>
      </c>
      <c r="M194">
        <v>35.467173371773029</v>
      </c>
      <c r="N194">
        <f t="shared" si="10"/>
        <v>2</v>
      </c>
      <c r="O194">
        <f t="shared" si="11"/>
        <v>3</v>
      </c>
      <c r="P194">
        <f t="shared" si="12"/>
        <v>2</v>
      </c>
    </row>
    <row r="195" spans="1:16" x14ac:dyDescent="0.4">
      <c r="A195" t="s">
        <v>242</v>
      </c>
      <c r="B195" t="s">
        <v>777</v>
      </c>
      <c r="C195" s="1" t="s">
        <v>1119</v>
      </c>
      <c r="D195" s="1">
        <v>38916</v>
      </c>
      <c r="E195">
        <v>2</v>
      </c>
      <c r="F195">
        <v>1</v>
      </c>
      <c r="G195">
        <v>2</v>
      </c>
      <c r="H195">
        <v>166</v>
      </c>
      <c r="I195">
        <v>103</v>
      </c>
      <c r="J195">
        <v>587</v>
      </c>
      <c r="K195">
        <v>46.749111747605646</v>
      </c>
      <c r="L195">
        <v>41.702127659574465</v>
      </c>
      <c r="M195">
        <v>18.162334450733638</v>
      </c>
      <c r="N195">
        <f t="shared" ref="N195:N258" si="13">IF(AND(K195&gt;0,K195&lt;30),1,IF(AND(K195&gt;=30,K195&lt;50),2,IF(K195&gt;=50,3,0)))</f>
        <v>2</v>
      </c>
      <c r="O195">
        <f t="shared" ref="O195:O258" si="14">IF(AND(L195&gt;0,L195&lt;30),1,IF(AND(L195&gt;=30,L195&lt;50),2,IF(L195&gt;=50,3,0)))</f>
        <v>2</v>
      </c>
      <c r="P195">
        <f t="shared" ref="P195:P258" si="15">IF(AND(M195&gt;0,M195&lt;30),1,IF(AND(M195&gt;=30,M195&lt;50),2,IF(M195&gt;=50,3,0)))</f>
        <v>1</v>
      </c>
    </row>
    <row r="196" spans="1:16" x14ac:dyDescent="0.4">
      <c r="A196" t="s">
        <v>243</v>
      </c>
      <c r="B196" t="s">
        <v>778</v>
      </c>
      <c r="C196" s="1" t="s">
        <v>1119</v>
      </c>
      <c r="D196" s="1">
        <v>39197</v>
      </c>
      <c r="E196">
        <v>2</v>
      </c>
      <c r="F196">
        <v>1</v>
      </c>
      <c r="G196">
        <v>2</v>
      </c>
      <c r="H196">
        <v>166</v>
      </c>
      <c r="I196">
        <v>103</v>
      </c>
      <c r="J196">
        <v>587</v>
      </c>
      <c r="K196">
        <v>35.481121810169761</v>
      </c>
      <c r="L196">
        <v>73.191489361702125</v>
      </c>
      <c r="M196">
        <v>93.107512076730998</v>
      </c>
      <c r="N196">
        <f t="shared" si="13"/>
        <v>2</v>
      </c>
      <c r="O196">
        <f t="shared" si="14"/>
        <v>3</v>
      </c>
      <c r="P196">
        <f t="shared" si="15"/>
        <v>3</v>
      </c>
    </row>
    <row r="197" spans="1:16" x14ac:dyDescent="0.4">
      <c r="A197" t="s">
        <v>244</v>
      </c>
      <c r="B197" t="s">
        <v>779</v>
      </c>
      <c r="C197" s="1" t="s">
        <v>1119</v>
      </c>
      <c r="D197" s="1">
        <v>39731</v>
      </c>
      <c r="E197">
        <v>2</v>
      </c>
      <c r="F197">
        <v>1</v>
      </c>
      <c r="G197">
        <v>2</v>
      </c>
      <c r="H197">
        <v>166</v>
      </c>
      <c r="I197">
        <v>103</v>
      </c>
      <c r="J197">
        <v>587</v>
      </c>
      <c r="K197">
        <v>41.940783649430443</v>
      </c>
      <c r="L197">
        <v>15.74468085106383</v>
      </c>
      <c r="M197">
        <v>32.466780238500853</v>
      </c>
      <c r="N197">
        <f t="shared" si="13"/>
        <v>2</v>
      </c>
      <c r="O197">
        <f t="shared" si="14"/>
        <v>1</v>
      </c>
      <c r="P197">
        <f t="shared" si="15"/>
        <v>2</v>
      </c>
    </row>
    <row r="198" spans="1:16" x14ac:dyDescent="0.4">
      <c r="A198" t="s">
        <v>245</v>
      </c>
      <c r="B198" t="s">
        <v>780</v>
      </c>
      <c r="C198" s="1" t="s">
        <v>1120</v>
      </c>
      <c r="D198" s="1">
        <v>41631</v>
      </c>
      <c r="E198">
        <v>2</v>
      </c>
      <c r="F198">
        <v>1</v>
      </c>
      <c r="G198">
        <v>2</v>
      </c>
      <c r="H198">
        <v>166</v>
      </c>
      <c r="I198">
        <v>103</v>
      </c>
      <c r="J198">
        <v>587</v>
      </c>
      <c r="K198">
        <v>76.909965571328613</v>
      </c>
      <c r="L198">
        <v>89.483065953654176</v>
      </c>
      <c r="M198">
        <v>11.247723116881501</v>
      </c>
      <c r="N198">
        <f t="shared" si="13"/>
        <v>3</v>
      </c>
      <c r="O198">
        <f t="shared" si="14"/>
        <v>3</v>
      </c>
      <c r="P198">
        <f t="shared" si="15"/>
        <v>1</v>
      </c>
    </row>
    <row r="199" spans="1:16" x14ac:dyDescent="0.4">
      <c r="A199" t="s">
        <v>246</v>
      </c>
      <c r="B199" t="s">
        <v>781</v>
      </c>
      <c r="C199" s="1" t="s">
        <v>1120</v>
      </c>
      <c r="D199" s="1">
        <v>41800</v>
      </c>
      <c r="E199">
        <v>2</v>
      </c>
      <c r="F199">
        <v>1</v>
      </c>
      <c r="G199">
        <v>2</v>
      </c>
      <c r="H199">
        <v>166</v>
      </c>
      <c r="I199">
        <v>103</v>
      </c>
      <c r="J199">
        <v>587</v>
      </c>
      <c r="K199">
        <v>65.57762363408672</v>
      </c>
      <c r="L199">
        <v>75.0445632798574</v>
      </c>
      <c r="M199">
        <v>22.599830351491754</v>
      </c>
      <c r="N199">
        <f t="shared" si="13"/>
        <v>3</v>
      </c>
      <c r="O199">
        <f t="shared" si="14"/>
        <v>3</v>
      </c>
      <c r="P199">
        <f t="shared" si="15"/>
        <v>1</v>
      </c>
    </row>
    <row r="200" spans="1:16" x14ac:dyDescent="0.4">
      <c r="A200" t="s">
        <v>247</v>
      </c>
      <c r="B200" t="s">
        <v>782</v>
      </c>
      <c r="C200" s="1" t="s">
        <v>1120</v>
      </c>
      <c r="D200" s="1">
        <v>41733</v>
      </c>
      <c r="E200">
        <v>2</v>
      </c>
      <c r="F200">
        <v>1</v>
      </c>
      <c r="G200">
        <v>2</v>
      </c>
      <c r="H200">
        <v>166</v>
      </c>
      <c r="I200">
        <v>103</v>
      </c>
      <c r="J200">
        <v>587</v>
      </c>
      <c r="K200">
        <v>71.568056261869899</v>
      </c>
      <c r="L200">
        <v>71.836007130124784</v>
      </c>
      <c r="M200">
        <v>36.365656437738792</v>
      </c>
      <c r="N200">
        <f t="shared" si="13"/>
        <v>3</v>
      </c>
      <c r="O200">
        <f t="shared" si="14"/>
        <v>3</v>
      </c>
      <c r="P200">
        <f t="shared" si="15"/>
        <v>2</v>
      </c>
    </row>
    <row r="201" spans="1:16" x14ac:dyDescent="0.4">
      <c r="A201" t="s">
        <v>248</v>
      </c>
      <c r="B201" t="s">
        <v>783</v>
      </c>
      <c r="C201" s="1" t="s">
        <v>1120</v>
      </c>
      <c r="D201" s="1">
        <v>41948</v>
      </c>
      <c r="E201">
        <v>2</v>
      </c>
      <c r="F201">
        <v>1</v>
      </c>
      <c r="G201">
        <v>2</v>
      </c>
      <c r="H201">
        <v>166</v>
      </c>
      <c r="I201">
        <v>103</v>
      </c>
      <c r="J201">
        <v>587</v>
      </c>
      <c r="K201">
        <v>83.064021696717006</v>
      </c>
      <c r="L201">
        <v>89.839572192513373</v>
      </c>
      <c r="M201">
        <v>67.507421143032943</v>
      </c>
      <c r="N201">
        <f t="shared" si="13"/>
        <v>3</v>
      </c>
      <c r="O201">
        <f t="shared" si="14"/>
        <v>3</v>
      </c>
      <c r="P201">
        <f t="shared" si="15"/>
        <v>3</v>
      </c>
    </row>
    <row r="202" spans="1:16" x14ac:dyDescent="0.4">
      <c r="A202" t="s">
        <v>249</v>
      </c>
      <c r="B202" t="s">
        <v>784</v>
      </c>
      <c r="C202" s="1" t="s">
        <v>1119</v>
      </c>
      <c r="D202" s="1">
        <v>39245</v>
      </c>
      <c r="E202">
        <v>2</v>
      </c>
      <c r="F202">
        <v>1</v>
      </c>
      <c r="G202">
        <v>2</v>
      </c>
      <c r="H202">
        <v>166</v>
      </c>
      <c r="I202">
        <v>103</v>
      </c>
      <c r="J202">
        <v>587</v>
      </c>
      <c r="K202">
        <v>30.686186737577604</v>
      </c>
      <c r="L202">
        <v>79.787234042553195</v>
      </c>
      <c r="M202">
        <v>41.413635300798347</v>
      </c>
      <c r="N202">
        <f t="shared" si="13"/>
        <v>2</v>
      </c>
      <c r="O202">
        <f t="shared" si="14"/>
        <v>3</v>
      </c>
      <c r="P202">
        <f t="shared" si="15"/>
        <v>2</v>
      </c>
    </row>
    <row r="203" spans="1:16" x14ac:dyDescent="0.4">
      <c r="A203" t="s">
        <v>250</v>
      </c>
      <c r="B203" t="s">
        <v>785</v>
      </c>
      <c r="C203" s="1" t="s">
        <v>1119</v>
      </c>
      <c r="D203" s="1">
        <v>41117</v>
      </c>
      <c r="E203">
        <v>2</v>
      </c>
      <c r="F203">
        <v>1</v>
      </c>
      <c r="G203">
        <v>2</v>
      </c>
      <c r="H203">
        <v>166</v>
      </c>
      <c r="I203">
        <v>103</v>
      </c>
      <c r="J203">
        <v>587</v>
      </c>
      <c r="K203">
        <v>16.211216085830966</v>
      </c>
      <c r="L203">
        <v>47.659574468085097</v>
      </c>
      <c r="M203">
        <v>20.881120694666148</v>
      </c>
      <c r="N203">
        <f t="shared" si="13"/>
        <v>1</v>
      </c>
      <c r="O203">
        <f t="shared" si="14"/>
        <v>2</v>
      </c>
      <c r="P203">
        <f t="shared" si="15"/>
        <v>1</v>
      </c>
    </row>
    <row r="204" spans="1:16" x14ac:dyDescent="0.4">
      <c r="A204" t="s">
        <v>251</v>
      </c>
      <c r="B204" t="s">
        <v>786</v>
      </c>
      <c r="C204" s="1" t="s">
        <v>1119</v>
      </c>
      <c r="D204" s="1">
        <v>41739</v>
      </c>
      <c r="E204">
        <v>2</v>
      </c>
      <c r="F204">
        <v>1</v>
      </c>
      <c r="G204">
        <v>2</v>
      </c>
      <c r="H204">
        <v>166</v>
      </c>
      <c r="I204">
        <v>103</v>
      </c>
      <c r="J204">
        <v>587</v>
      </c>
      <c r="K204">
        <v>21.080158439983236</v>
      </c>
      <c r="L204">
        <v>10.851063829787234</v>
      </c>
      <c r="M204">
        <v>52.400226089637428</v>
      </c>
      <c r="N204">
        <f t="shared" si="13"/>
        <v>1</v>
      </c>
      <c r="O204">
        <f t="shared" si="14"/>
        <v>1</v>
      </c>
      <c r="P204">
        <f t="shared" si="15"/>
        <v>3</v>
      </c>
    </row>
    <row r="205" spans="1:16" x14ac:dyDescent="0.4">
      <c r="A205" t="s">
        <v>252</v>
      </c>
      <c r="B205" t="s">
        <v>787</v>
      </c>
      <c r="C205" s="1" t="s">
        <v>1121</v>
      </c>
      <c r="D205" s="1">
        <v>41999</v>
      </c>
      <c r="E205">
        <v>2</v>
      </c>
      <c r="F205">
        <v>1</v>
      </c>
      <c r="G205">
        <v>2</v>
      </c>
      <c r="H205">
        <v>166</v>
      </c>
      <c r="I205">
        <v>103</v>
      </c>
      <c r="J205">
        <v>587</v>
      </c>
      <c r="K205">
        <v>43.049769170138497</v>
      </c>
      <c r="L205">
        <v>63.432835820895519</v>
      </c>
      <c r="M205">
        <v>74.134213316496115</v>
      </c>
      <c r="N205">
        <f t="shared" si="13"/>
        <v>2</v>
      </c>
      <c r="O205">
        <f t="shared" si="14"/>
        <v>3</v>
      </c>
      <c r="P205">
        <f t="shared" si="15"/>
        <v>3</v>
      </c>
    </row>
    <row r="206" spans="1:16" x14ac:dyDescent="0.4">
      <c r="A206" t="s">
        <v>253</v>
      </c>
      <c r="B206" t="s">
        <v>788</v>
      </c>
      <c r="C206" s="1" t="s">
        <v>1119</v>
      </c>
      <c r="D206" s="1">
        <v>38672</v>
      </c>
      <c r="E206">
        <v>2</v>
      </c>
      <c r="F206">
        <v>1</v>
      </c>
      <c r="G206">
        <v>2</v>
      </c>
      <c r="H206">
        <v>166</v>
      </c>
      <c r="I206">
        <v>103</v>
      </c>
      <c r="J206">
        <v>587</v>
      </c>
      <c r="K206">
        <v>26.575254844346102</v>
      </c>
      <c r="L206">
        <v>31.702127659574469</v>
      </c>
      <c r="M206">
        <v>21.181982162541335</v>
      </c>
      <c r="N206">
        <f t="shared" si="13"/>
        <v>1</v>
      </c>
      <c r="O206">
        <f t="shared" si="14"/>
        <v>2</v>
      </c>
      <c r="P206">
        <f t="shared" si="15"/>
        <v>1</v>
      </c>
    </row>
    <row r="207" spans="1:16" x14ac:dyDescent="0.4">
      <c r="A207" t="s">
        <v>254</v>
      </c>
      <c r="B207" t="s">
        <v>789</v>
      </c>
      <c r="C207" s="1" t="s">
        <v>1120</v>
      </c>
      <c r="D207" s="1">
        <v>40890</v>
      </c>
      <c r="E207">
        <v>2</v>
      </c>
      <c r="F207">
        <v>1</v>
      </c>
      <c r="G207">
        <v>2</v>
      </c>
      <c r="H207">
        <v>166</v>
      </c>
      <c r="I207">
        <v>103</v>
      </c>
      <c r="J207">
        <v>587</v>
      </c>
      <c r="K207">
        <v>51.527237144861139</v>
      </c>
      <c r="L207">
        <v>2.4955436720142603</v>
      </c>
      <c r="M207">
        <v>34.701435675187561</v>
      </c>
      <c r="N207">
        <f t="shared" si="13"/>
        <v>3</v>
      </c>
      <c r="O207">
        <f t="shared" si="14"/>
        <v>1</v>
      </c>
      <c r="P207">
        <f t="shared" si="15"/>
        <v>2</v>
      </c>
    </row>
    <row r="208" spans="1:16" x14ac:dyDescent="0.4">
      <c r="A208" t="s">
        <v>255</v>
      </c>
      <c r="B208" t="s">
        <v>790</v>
      </c>
      <c r="C208" s="1" t="s">
        <v>1119</v>
      </c>
      <c r="D208" s="1">
        <v>38106</v>
      </c>
      <c r="E208">
        <v>2</v>
      </c>
      <c r="F208">
        <v>1</v>
      </c>
      <c r="G208">
        <v>2</v>
      </c>
      <c r="H208">
        <v>166</v>
      </c>
      <c r="I208">
        <v>103</v>
      </c>
      <c r="J208">
        <v>587</v>
      </c>
      <c r="K208">
        <v>20.042968286938816</v>
      </c>
      <c r="L208">
        <v>11.063829787234043</v>
      </c>
      <c r="M208">
        <v>65.211527541169787</v>
      </c>
      <c r="N208">
        <f t="shared" si="13"/>
        <v>1</v>
      </c>
      <c r="O208">
        <f t="shared" si="14"/>
        <v>1</v>
      </c>
      <c r="P208">
        <f t="shared" si="15"/>
        <v>3</v>
      </c>
    </row>
    <row r="209" spans="1:16" x14ac:dyDescent="0.4">
      <c r="A209" t="s">
        <v>256</v>
      </c>
      <c r="B209" t="s">
        <v>791</v>
      </c>
      <c r="C209" s="1" t="s">
        <v>1119</v>
      </c>
      <c r="D209" s="1">
        <v>39036</v>
      </c>
      <c r="E209">
        <v>2</v>
      </c>
      <c r="F209">
        <v>1</v>
      </c>
      <c r="G209">
        <v>2</v>
      </c>
      <c r="H209">
        <v>166</v>
      </c>
      <c r="I209">
        <v>103</v>
      </c>
      <c r="J209">
        <v>587</v>
      </c>
      <c r="K209">
        <v>36.580861807970152</v>
      </c>
      <c r="L209">
        <v>69.148936170212764</v>
      </c>
      <c r="M209">
        <v>71.594366025797029</v>
      </c>
      <c r="N209">
        <f t="shared" si="13"/>
        <v>2</v>
      </c>
      <c r="O209">
        <f t="shared" si="14"/>
        <v>3</v>
      </c>
      <c r="P209">
        <f t="shared" si="15"/>
        <v>3</v>
      </c>
    </row>
    <row r="210" spans="1:16" x14ac:dyDescent="0.4">
      <c r="A210" t="s">
        <v>257</v>
      </c>
      <c r="B210" t="s">
        <v>792</v>
      </c>
      <c r="C210" s="1" t="s">
        <v>1119</v>
      </c>
      <c r="D210" s="1">
        <v>39202</v>
      </c>
      <c r="E210">
        <v>2</v>
      </c>
      <c r="F210">
        <v>1</v>
      </c>
      <c r="G210">
        <v>2</v>
      </c>
      <c r="H210">
        <v>166</v>
      </c>
      <c r="I210">
        <v>103</v>
      </c>
      <c r="J210">
        <v>587</v>
      </c>
      <c r="K210">
        <v>51.355309074727018</v>
      </c>
      <c r="L210">
        <v>97.021276595744666</v>
      </c>
      <c r="M210">
        <v>60.33772273124913</v>
      </c>
      <c r="N210">
        <f t="shared" si="13"/>
        <v>3</v>
      </c>
      <c r="O210">
        <f t="shared" si="14"/>
        <v>3</v>
      </c>
      <c r="P210">
        <f t="shared" si="15"/>
        <v>3</v>
      </c>
    </row>
    <row r="211" spans="1:16" x14ac:dyDescent="0.4">
      <c r="A211" t="s">
        <v>258</v>
      </c>
      <c r="B211" t="s">
        <v>793</v>
      </c>
      <c r="C211" s="1" t="s">
        <v>1119</v>
      </c>
      <c r="D211" s="1">
        <v>39925</v>
      </c>
      <c r="E211">
        <v>2</v>
      </c>
      <c r="F211">
        <v>1</v>
      </c>
      <c r="G211">
        <v>2</v>
      </c>
      <c r="H211">
        <v>166</v>
      </c>
      <c r="I211">
        <v>103</v>
      </c>
      <c r="J211">
        <v>587</v>
      </c>
      <c r="K211">
        <v>27.833775560364103</v>
      </c>
      <c r="L211">
        <v>56.808510638297875</v>
      </c>
      <c r="M211">
        <v>89.622957068290901</v>
      </c>
      <c r="N211">
        <f t="shared" si="13"/>
        <v>1</v>
      </c>
      <c r="O211">
        <f t="shared" si="14"/>
        <v>3</v>
      </c>
      <c r="P211">
        <f t="shared" si="15"/>
        <v>3</v>
      </c>
    </row>
    <row r="212" spans="1:16" x14ac:dyDescent="0.4">
      <c r="A212" t="s">
        <v>259</v>
      </c>
      <c r="B212" t="s">
        <v>794</v>
      </c>
      <c r="C212" s="1" t="s">
        <v>1119</v>
      </c>
      <c r="D212" s="1">
        <v>41116</v>
      </c>
      <c r="E212">
        <v>2</v>
      </c>
      <c r="F212">
        <v>1</v>
      </c>
      <c r="G212">
        <v>2</v>
      </c>
      <c r="H212">
        <v>166</v>
      </c>
      <c r="I212">
        <v>103</v>
      </c>
      <c r="J212">
        <v>587</v>
      </c>
      <c r="K212">
        <v>23.057616590903681</v>
      </c>
      <c r="L212">
        <v>86.808510638297875</v>
      </c>
      <c r="M212">
        <v>84.154039271944768</v>
      </c>
      <c r="N212">
        <f t="shared" si="13"/>
        <v>1</v>
      </c>
      <c r="O212">
        <f t="shared" si="14"/>
        <v>3</v>
      </c>
      <c r="P212">
        <f t="shared" si="15"/>
        <v>3</v>
      </c>
    </row>
    <row r="213" spans="1:16" x14ac:dyDescent="0.4">
      <c r="A213" t="s">
        <v>260</v>
      </c>
      <c r="B213" t="s">
        <v>795</v>
      </c>
      <c r="C213" s="1" t="s">
        <v>1119</v>
      </c>
      <c r="D213" s="1">
        <v>38673</v>
      </c>
      <c r="E213">
        <v>2</v>
      </c>
      <c r="F213">
        <v>1</v>
      </c>
      <c r="G213">
        <v>2</v>
      </c>
      <c r="H213">
        <v>166</v>
      </c>
      <c r="I213">
        <v>103</v>
      </c>
      <c r="J213">
        <v>587</v>
      </c>
      <c r="K213">
        <v>86.648928526734181</v>
      </c>
      <c r="L213">
        <v>78.297872340425528</v>
      </c>
      <c r="M213">
        <v>45.351152914077311</v>
      </c>
      <c r="N213">
        <f t="shared" si="13"/>
        <v>3</v>
      </c>
      <c r="O213">
        <f t="shared" si="14"/>
        <v>3</v>
      </c>
      <c r="P213">
        <f t="shared" si="15"/>
        <v>2</v>
      </c>
    </row>
    <row r="214" spans="1:16" x14ac:dyDescent="0.4">
      <c r="A214" t="s">
        <v>261</v>
      </c>
      <c r="B214" t="s">
        <v>796</v>
      </c>
      <c r="C214" s="1" t="s">
        <v>1119</v>
      </c>
      <c r="D214" s="1">
        <v>39995</v>
      </c>
      <c r="E214">
        <v>2</v>
      </c>
      <c r="F214">
        <v>1</v>
      </c>
      <c r="G214">
        <v>2</v>
      </c>
      <c r="H214">
        <v>166</v>
      </c>
      <c r="I214">
        <v>103</v>
      </c>
      <c r="J214">
        <v>587</v>
      </c>
      <c r="K214">
        <v>52.483208767343037</v>
      </c>
      <c r="L214">
        <v>18.085106382978722</v>
      </c>
      <c r="M214">
        <v>83.258277164654473</v>
      </c>
      <c r="N214">
        <f t="shared" si="13"/>
        <v>3</v>
      </c>
      <c r="O214">
        <f t="shared" si="14"/>
        <v>1</v>
      </c>
      <c r="P214">
        <f t="shared" si="15"/>
        <v>3</v>
      </c>
    </row>
    <row r="215" spans="1:16" x14ac:dyDescent="0.4">
      <c r="A215" t="s">
        <v>262</v>
      </c>
      <c r="B215" t="s">
        <v>797</v>
      </c>
      <c r="C215" s="1" t="s">
        <v>1119</v>
      </c>
      <c r="D215" s="1">
        <v>40814</v>
      </c>
      <c r="E215">
        <v>2</v>
      </c>
      <c r="F215">
        <v>1</v>
      </c>
      <c r="G215">
        <v>2</v>
      </c>
      <c r="H215">
        <v>166</v>
      </c>
      <c r="I215">
        <v>103</v>
      </c>
      <c r="J215">
        <v>587</v>
      </c>
      <c r="K215">
        <v>95.968596722218649</v>
      </c>
      <c r="L215">
        <v>74.042553191489361</v>
      </c>
      <c r="M215">
        <v>71.168087999636043</v>
      </c>
      <c r="N215">
        <f t="shared" si="13"/>
        <v>3</v>
      </c>
      <c r="O215">
        <f t="shared" si="14"/>
        <v>3</v>
      </c>
      <c r="P215">
        <f t="shared" si="15"/>
        <v>3</v>
      </c>
    </row>
    <row r="216" spans="1:16" x14ac:dyDescent="0.4">
      <c r="A216" t="s">
        <v>263</v>
      </c>
      <c r="B216" t="s">
        <v>798</v>
      </c>
      <c r="C216" s="1" t="s">
        <v>1119</v>
      </c>
      <c r="D216" s="1">
        <v>38548</v>
      </c>
      <c r="E216">
        <v>2</v>
      </c>
      <c r="F216">
        <v>1</v>
      </c>
      <c r="G216">
        <v>2</v>
      </c>
      <c r="H216">
        <v>166</v>
      </c>
      <c r="I216">
        <v>103</v>
      </c>
      <c r="J216">
        <v>587</v>
      </c>
      <c r="K216">
        <v>33.658443863331733</v>
      </c>
      <c r="L216">
        <v>14.042553191489361</v>
      </c>
      <c r="M216">
        <v>47.914586148152502</v>
      </c>
      <c r="N216">
        <f t="shared" si="13"/>
        <v>2</v>
      </c>
      <c r="O216">
        <f t="shared" si="14"/>
        <v>1</v>
      </c>
      <c r="P216">
        <f t="shared" si="15"/>
        <v>2</v>
      </c>
    </row>
    <row r="217" spans="1:16" x14ac:dyDescent="0.4">
      <c r="A217" t="s">
        <v>264</v>
      </c>
      <c r="B217" t="s">
        <v>799</v>
      </c>
      <c r="C217" s="1" t="s">
        <v>1119</v>
      </c>
      <c r="D217" s="1">
        <v>39125</v>
      </c>
      <c r="E217">
        <v>2</v>
      </c>
      <c r="F217">
        <v>1</v>
      </c>
      <c r="G217">
        <v>2</v>
      </c>
      <c r="H217">
        <v>166</v>
      </c>
      <c r="I217">
        <v>103</v>
      </c>
      <c r="J217">
        <v>587</v>
      </c>
      <c r="K217">
        <v>49.345128769726394</v>
      </c>
      <c r="L217">
        <v>47.021276595744681</v>
      </c>
      <c r="M217">
        <v>39.359142749392042</v>
      </c>
      <c r="N217">
        <f t="shared" si="13"/>
        <v>2</v>
      </c>
      <c r="O217">
        <f t="shared" si="14"/>
        <v>2</v>
      </c>
      <c r="P217">
        <f t="shared" si="15"/>
        <v>2</v>
      </c>
    </row>
    <row r="218" spans="1:16" x14ac:dyDescent="0.4">
      <c r="A218" t="s">
        <v>265</v>
      </c>
      <c r="B218" t="s">
        <v>800</v>
      </c>
      <c r="C218" s="1" t="s">
        <v>1119</v>
      </c>
      <c r="D218" s="1">
        <v>38177</v>
      </c>
      <c r="E218">
        <v>2</v>
      </c>
      <c r="F218">
        <v>1</v>
      </c>
      <c r="G218">
        <v>2</v>
      </c>
      <c r="H218">
        <v>166</v>
      </c>
      <c r="I218">
        <v>103</v>
      </c>
      <c r="J218">
        <v>587</v>
      </c>
      <c r="K218">
        <v>60.986049578367222</v>
      </c>
      <c r="L218">
        <v>97.659574468085111</v>
      </c>
      <c r="M218">
        <v>53.248307933146094</v>
      </c>
      <c r="N218">
        <f t="shared" si="13"/>
        <v>3</v>
      </c>
      <c r="O218">
        <f t="shared" si="14"/>
        <v>3</v>
      </c>
      <c r="P218">
        <f t="shared" si="15"/>
        <v>3</v>
      </c>
    </row>
    <row r="219" spans="1:16" x14ac:dyDescent="0.4">
      <c r="A219" t="s">
        <v>266</v>
      </c>
      <c r="B219" t="s">
        <v>801</v>
      </c>
      <c r="C219" s="1" t="s">
        <v>1119</v>
      </c>
      <c r="D219" s="1">
        <v>39297</v>
      </c>
      <c r="E219">
        <v>2</v>
      </c>
      <c r="F219">
        <v>1</v>
      </c>
      <c r="G219">
        <v>2</v>
      </c>
      <c r="H219">
        <v>166</v>
      </c>
      <c r="I219">
        <v>103</v>
      </c>
      <c r="J219">
        <v>587</v>
      </c>
      <c r="K219">
        <v>80.304006071148137</v>
      </c>
      <c r="L219">
        <v>77.872340425531917</v>
      </c>
      <c r="M219">
        <v>61.774260107716891</v>
      </c>
      <c r="N219">
        <f t="shared" si="13"/>
        <v>3</v>
      </c>
      <c r="O219">
        <f t="shared" si="14"/>
        <v>3</v>
      </c>
      <c r="P219">
        <f t="shared" si="15"/>
        <v>3</v>
      </c>
    </row>
    <row r="220" spans="1:16" x14ac:dyDescent="0.4">
      <c r="A220" t="s">
        <v>267</v>
      </c>
      <c r="B220" t="s">
        <v>802</v>
      </c>
      <c r="C220" s="1" t="s">
        <v>1119</v>
      </c>
      <c r="D220" s="1">
        <v>40569</v>
      </c>
      <c r="E220">
        <v>2</v>
      </c>
      <c r="F220">
        <v>1</v>
      </c>
      <c r="G220">
        <v>2</v>
      </c>
      <c r="H220">
        <v>166</v>
      </c>
      <c r="I220">
        <v>103</v>
      </c>
      <c r="J220">
        <v>587</v>
      </c>
      <c r="K220">
        <v>90.647194881411295</v>
      </c>
      <c r="L220">
        <v>99.574468085106375</v>
      </c>
      <c r="M220">
        <v>62.895056206662758</v>
      </c>
      <c r="N220">
        <f t="shared" si="13"/>
        <v>3</v>
      </c>
      <c r="O220">
        <f t="shared" si="14"/>
        <v>3</v>
      </c>
      <c r="P220">
        <f t="shared" si="15"/>
        <v>3</v>
      </c>
    </row>
    <row r="221" spans="1:16" x14ac:dyDescent="0.4">
      <c r="A221" t="s">
        <v>268</v>
      </c>
      <c r="B221" t="s">
        <v>803</v>
      </c>
      <c r="C221" s="1" t="s">
        <v>1119</v>
      </c>
      <c r="D221" s="1">
        <v>38427</v>
      </c>
      <c r="E221">
        <v>2</v>
      </c>
      <c r="F221">
        <v>1</v>
      </c>
      <c r="G221">
        <v>2</v>
      </c>
      <c r="H221">
        <v>166</v>
      </c>
      <c r="I221">
        <v>103</v>
      </c>
      <c r="J221">
        <v>587</v>
      </c>
      <c r="K221">
        <v>33.121210940019132</v>
      </c>
      <c r="L221">
        <v>76.808510638297875</v>
      </c>
      <c r="M221">
        <v>6.9584589175730569</v>
      </c>
      <c r="N221">
        <f t="shared" si="13"/>
        <v>2</v>
      </c>
      <c r="O221">
        <f t="shared" si="14"/>
        <v>3</v>
      </c>
      <c r="P221">
        <f t="shared" si="15"/>
        <v>1</v>
      </c>
    </row>
    <row r="222" spans="1:16" x14ac:dyDescent="0.4">
      <c r="A222" t="s">
        <v>269</v>
      </c>
      <c r="B222" t="s">
        <v>804</v>
      </c>
      <c r="C222" s="1" t="s">
        <v>1119</v>
      </c>
      <c r="D222" s="1">
        <v>38743</v>
      </c>
      <c r="E222">
        <v>2</v>
      </c>
      <c r="F222">
        <v>1</v>
      </c>
      <c r="G222">
        <v>2</v>
      </c>
      <c r="H222">
        <v>166</v>
      </c>
      <c r="I222">
        <v>103</v>
      </c>
      <c r="J222">
        <v>587</v>
      </c>
      <c r="K222">
        <v>39.016024266753035</v>
      </c>
      <c r="L222">
        <v>84.893617021276597</v>
      </c>
      <c r="M222">
        <v>20.650417158083254</v>
      </c>
      <c r="N222">
        <f t="shared" si="13"/>
        <v>2</v>
      </c>
      <c r="O222">
        <f t="shared" si="14"/>
        <v>3</v>
      </c>
      <c r="P222">
        <f t="shared" si="15"/>
        <v>1</v>
      </c>
    </row>
    <row r="223" spans="1:16" x14ac:dyDescent="0.4">
      <c r="A223" t="s">
        <v>270</v>
      </c>
      <c r="B223" t="s">
        <v>805</v>
      </c>
      <c r="C223" s="1" t="s">
        <v>1119</v>
      </c>
      <c r="D223" s="1">
        <v>38385</v>
      </c>
      <c r="E223">
        <v>2</v>
      </c>
      <c r="F223">
        <v>1</v>
      </c>
      <c r="G223">
        <v>2</v>
      </c>
      <c r="H223">
        <v>166</v>
      </c>
      <c r="I223">
        <v>103</v>
      </c>
      <c r="J223">
        <v>587</v>
      </c>
      <c r="K223">
        <v>39.734270419948736</v>
      </c>
      <c r="L223">
        <v>86.59574468085107</v>
      </c>
      <c r="M223">
        <v>33.918575948266877</v>
      </c>
      <c r="N223">
        <f t="shared" si="13"/>
        <v>2</v>
      </c>
      <c r="O223">
        <f t="shared" si="14"/>
        <v>3</v>
      </c>
      <c r="P223">
        <f t="shared" si="15"/>
        <v>2</v>
      </c>
    </row>
    <row r="224" spans="1:16" x14ac:dyDescent="0.4">
      <c r="A224" t="s">
        <v>271</v>
      </c>
      <c r="B224" t="s">
        <v>806</v>
      </c>
      <c r="C224" s="1" t="s">
        <v>1120</v>
      </c>
      <c r="D224" s="1">
        <v>40263</v>
      </c>
      <c r="E224">
        <v>2</v>
      </c>
      <c r="F224">
        <v>1</v>
      </c>
      <c r="G224">
        <v>2</v>
      </c>
      <c r="H224">
        <v>166</v>
      </c>
      <c r="I224">
        <v>103</v>
      </c>
      <c r="J224">
        <v>587</v>
      </c>
      <c r="K224">
        <v>20.435592020322705</v>
      </c>
      <c r="L224">
        <v>12.121212121212121</v>
      </c>
      <c r="M224">
        <v>69.532775653257659</v>
      </c>
      <c r="N224">
        <f t="shared" si="13"/>
        <v>1</v>
      </c>
      <c r="O224">
        <f t="shared" si="14"/>
        <v>1</v>
      </c>
      <c r="P224">
        <f t="shared" si="15"/>
        <v>3</v>
      </c>
    </row>
    <row r="225" spans="1:16" x14ac:dyDescent="0.4">
      <c r="A225" t="s">
        <v>272</v>
      </c>
      <c r="B225" t="s">
        <v>807</v>
      </c>
      <c r="C225" s="1" t="s">
        <v>1121</v>
      </c>
      <c r="D225" s="1">
        <v>40710</v>
      </c>
      <c r="E225">
        <v>2</v>
      </c>
      <c r="F225">
        <v>1</v>
      </c>
      <c r="G225">
        <v>2</v>
      </c>
      <c r="H225">
        <v>166</v>
      </c>
      <c r="I225">
        <v>103</v>
      </c>
      <c r="J225">
        <v>587</v>
      </c>
      <c r="K225">
        <v>40.989467941530499</v>
      </c>
      <c r="L225">
        <v>8.9552238805970141</v>
      </c>
      <c r="M225">
        <v>35.931289040318006</v>
      </c>
      <c r="N225">
        <f t="shared" si="13"/>
        <v>2</v>
      </c>
      <c r="O225">
        <f t="shared" si="14"/>
        <v>1</v>
      </c>
      <c r="P225">
        <f t="shared" si="15"/>
        <v>2</v>
      </c>
    </row>
    <row r="226" spans="1:16" x14ac:dyDescent="0.4">
      <c r="A226" t="s">
        <v>273</v>
      </c>
      <c r="B226" t="s">
        <v>808</v>
      </c>
      <c r="C226" s="1" t="s">
        <v>1119</v>
      </c>
      <c r="D226" s="1">
        <v>38622</v>
      </c>
      <c r="E226">
        <v>2</v>
      </c>
      <c r="F226">
        <v>1</v>
      </c>
      <c r="G226">
        <v>2</v>
      </c>
      <c r="H226">
        <v>166</v>
      </c>
      <c r="I226">
        <v>103</v>
      </c>
      <c r="J226">
        <v>587</v>
      </c>
      <c r="K226">
        <v>65.881363214661519</v>
      </c>
      <c r="L226">
        <v>91.489361702127653</v>
      </c>
      <c r="M226">
        <v>21.033858603066438</v>
      </c>
      <c r="N226">
        <f t="shared" si="13"/>
        <v>3</v>
      </c>
      <c r="O226">
        <f t="shared" si="14"/>
        <v>3</v>
      </c>
      <c r="P226">
        <f t="shared" si="15"/>
        <v>1</v>
      </c>
    </row>
    <row r="227" spans="1:16" x14ac:dyDescent="0.4">
      <c r="A227" t="s">
        <v>274</v>
      </c>
      <c r="B227" t="s">
        <v>809</v>
      </c>
      <c r="C227" s="1" t="s">
        <v>1119</v>
      </c>
      <c r="D227" s="1">
        <v>40290</v>
      </c>
      <c r="E227">
        <v>2</v>
      </c>
      <c r="F227">
        <v>1</v>
      </c>
      <c r="G227">
        <v>2</v>
      </c>
      <c r="H227">
        <v>166</v>
      </c>
      <c r="I227">
        <v>103</v>
      </c>
      <c r="J227">
        <v>587</v>
      </c>
      <c r="K227">
        <v>49.762100975474311</v>
      </c>
      <c r="L227">
        <v>7.8723404255319149</v>
      </c>
      <c r="M227">
        <v>15.390054964482015</v>
      </c>
      <c r="N227">
        <f t="shared" si="13"/>
        <v>2</v>
      </c>
      <c r="O227">
        <f t="shared" si="14"/>
        <v>1</v>
      </c>
      <c r="P227">
        <f t="shared" si="15"/>
        <v>1</v>
      </c>
    </row>
    <row r="228" spans="1:16" x14ac:dyDescent="0.4">
      <c r="A228" t="s">
        <v>275</v>
      </c>
      <c r="B228" t="s">
        <v>810</v>
      </c>
      <c r="C228" s="1" t="s">
        <v>1119</v>
      </c>
      <c r="D228" s="1">
        <v>40669</v>
      </c>
      <c r="E228">
        <v>2</v>
      </c>
      <c r="F228">
        <v>1</v>
      </c>
      <c r="G228">
        <v>2</v>
      </c>
      <c r="H228">
        <v>166</v>
      </c>
      <c r="I228">
        <v>103</v>
      </c>
      <c r="J228">
        <v>587</v>
      </c>
      <c r="K228">
        <v>54.09408691899668</v>
      </c>
      <c r="L228">
        <v>62.127659574468083</v>
      </c>
      <c r="M228">
        <v>54.204341938583845</v>
      </c>
      <c r="N228">
        <f t="shared" si="13"/>
        <v>3</v>
      </c>
      <c r="O228">
        <f t="shared" si="14"/>
        <v>3</v>
      </c>
      <c r="P228">
        <f t="shared" si="15"/>
        <v>3</v>
      </c>
    </row>
    <row r="229" spans="1:16" x14ac:dyDescent="0.4">
      <c r="A229" t="s">
        <v>276</v>
      </c>
      <c r="B229" t="s">
        <v>811</v>
      </c>
      <c r="C229" s="1" t="s">
        <v>1119</v>
      </c>
      <c r="D229" s="1">
        <v>41004</v>
      </c>
      <c r="E229">
        <v>2</v>
      </c>
      <c r="F229">
        <v>1</v>
      </c>
      <c r="G229">
        <v>2</v>
      </c>
      <c r="H229">
        <v>166</v>
      </c>
      <c r="I229">
        <v>103</v>
      </c>
      <c r="J229">
        <v>587</v>
      </c>
      <c r="K229">
        <v>40.176922626131933</v>
      </c>
      <c r="L229">
        <v>4.4680851063829783</v>
      </c>
      <c r="M229">
        <v>13.385520060446497</v>
      </c>
      <c r="N229">
        <f t="shared" si="13"/>
        <v>2</v>
      </c>
      <c r="O229">
        <f t="shared" si="14"/>
        <v>1</v>
      </c>
      <c r="P229">
        <f t="shared" si="15"/>
        <v>1</v>
      </c>
    </row>
    <row r="230" spans="1:16" x14ac:dyDescent="0.4">
      <c r="A230" t="s">
        <v>277</v>
      </c>
      <c r="B230" t="s">
        <v>812</v>
      </c>
      <c r="C230" s="1" t="s">
        <v>1119</v>
      </c>
      <c r="D230" s="1">
        <v>38737</v>
      </c>
      <c r="E230">
        <v>2</v>
      </c>
      <c r="F230">
        <v>1</v>
      </c>
      <c r="G230">
        <v>2</v>
      </c>
      <c r="H230">
        <v>166</v>
      </c>
      <c r="I230">
        <v>103</v>
      </c>
      <c r="J230">
        <v>587</v>
      </c>
      <c r="K230">
        <v>58.948806709517804</v>
      </c>
      <c r="L230">
        <v>93.61702127659575</v>
      </c>
      <c r="M230">
        <v>89.524104515586629</v>
      </c>
      <c r="N230">
        <f t="shared" si="13"/>
        <v>3</v>
      </c>
      <c r="O230">
        <f t="shared" si="14"/>
        <v>3</v>
      </c>
      <c r="P230">
        <f t="shared" si="15"/>
        <v>3</v>
      </c>
    </row>
    <row r="231" spans="1:16" x14ac:dyDescent="0.4">
      <c r="A231" t="s">
        <v>278</v>
      </c>
      <c r="B231" t="s">
        <v>813</v>
      </c>
      <c r="C231" s="1" t="s">
        <v>1119</v>
      </c>
      <c r="D231" s="1">
        <v>38793</v>
      </c>
      <c r="E231">
        <v>2</v>
      </c>
      <c r="F231">
        <v>1</v>
      </c>
      <c r="G231">
        <v>2</v>
      </c>
      <c r="H231">
        <v>166</v>
      </c>
      <c r="I231">
        <v>103</v>
      </c>
      <c r="J231">
        <v>587</v>
      </c>
      <c r="K231">
        <v>81.852610890728513</v>
      </c>
      <c r="L231">
        <v>71.489361702127653</v>
      </c>
      <c r="M231">
        <v>58.096306040152676</v>
      </c>
      <c r="N231">
        <f t="shared" si="13"/>
        <v>3</v>
      </c>
      <c r="O231">
        <f t="shared" si="14"/>
        <v>3</v>
      </c>
      <c r="P231">
        <f t="shared" si="15"/>
        <v>3</v>
      </c>
    </row>
    <row r="232" spans="1:16" x14ac:dyDescent="0.4">
      <c r="A232" t="s">
        <v>279</v>
      </c>
      <c r="B232" t="s">
        <v>814</v>
      </c>
      <c r="C232" s="1" t="s">
        <v>1119</v>
      </c>
      <c r="D232" s="1">
        <v>39541</v>
      </c>
      <c r="E232">
        <v>2</v>
      </c>
      <c r="F232">
        <v>1</v>
      </c>
      <c r="G232">
        <v>2</v>
      </c>
      <c r="H232">
        <v>166</v>
      </c>
      <c r="I232">
        <v>103</v>
      </c>
      <c r="J232">
        <v>587</v>
      </c>
      <c r="K232">
        <v>73.097652951429467</v>
      </c>
      <c r="L232">
        <v>73.40425531914893</v>
      </c>
      <c r="M232">
        <v>16.379510608641784</v>
      </c>
      <c r="N232">
        <f t="shared" si="13"/>
        <v>3</v>
      </c>
      <c r="O232">
        <f t="shared" si="14"/>
        <v>3</v>
      </c>
      <c r="P232">
        <f t="shared" si="15"/>
        <v>1</v>
      </c>
    </row>
    <row r="233" spans="1:16" x14ac:dyDescent="0.4">
      <c r="A233" t="s">
        <v>280</v>
      </c>
      <c r="B233" t="s">
        <v>815</v>
      </c>
      <c r="C233" s="1" t="s">
        <v>1120</v>
      </c>
      <c r="D233" s="1">
        <v>39906</v>
      </c>
      <c r="E233">
        <v>2</v>
      </c>
      <c r="F233">
        <v>1</v>
      </c>
      <c r="G233">
        <v>2</v>
      </c>
      <c r="H233">
        <v>166</v>
      </c>
      <c r="I233">
        <v>103</v>
      </c>
      <c r="J233">
        <v>587</v>
      </c>
      <c r="K233">
        <v>84.637413459500948</v>
      </c>
      <c r="L233">
        <v>77.896613190730832</v>
      </c>
      <c r="M233">
        <v>12.292423962933626</v>
      </c>
      <c r="N233">
        <f t="shared" si="13"/>
        <v>3</v>
      </c>
      <c r="O233">
        <f t="shared" si="14"/>
        <v>3</v>
      </c>
      <c r="P233">
        <f t="shared" si="15"/>
        <v>1</v>
      </c>
    </row>
    <row r="234" spans="1:16" x14ac:dyDescent="0.4">
      <c r="A234" t="s">
        <v>281</v>
      </c>
      <c r="B234" t="s">
        <v>816</v>
      </c>
      <c r="C234" s="1" t="s">
        <v>1120</v>
      </c>
      <c r="D234" s="1">
        <v>40220</v>
      </c>
      <c r="E234">
        <v>2</v>
      </c>
      <c r="F234">
        <v>1</v>
      </c>
      <c r="G234">
        <v>2</v>
      </c>
      <c r="H234">
        <v>166</v>
      </c>
      <c r="I234">
        <v>103</v>
      </c>
      <c r="J234">
        <v>587</v>
      </c>
      <c r="K234">
        <v>74.022814958385268</v>
      </c>
      <c r="L234">
        <v>84.313725490196077</v>
      </c>
      <c r="M234">
        <v>34.444147417161446</v>
      </c>
      <c r="N234">
        <f t="shared" si="13"/>
        <v>3</v>
      </c>
      <c r="O234">
        <f t="shared" si="14"/>
        <v>3</v>
      </c>
      <c r="P234">
        <f t="shared" si="15"/>
        <v>2</v>
      </c>
    </row>
    <row r="235" spans="1:16" x14ac:dyDescent="0.4">
      <c r="A235" t="s">
        <v>282</v>
      </c>
      <c r="B235" t="s">
        <v>817</v>
      </c>
      <c r="C235" s="1" t="s">
        <v>1120</v>
      </c>
      <c r="D235" s="1">
        <v>40415</v>
      </c>
      <c r="E235">
        <v>2</v>
      </c>
      <c r="F235">
        <v>1</v>
      </c>
      <c r="G235">
        <v>2</v>
      </c>
      <c r="H235">
        <v>166</v>
      </c>
      <c r="I235">
        <v>103</v>
      </c>
      <c r="J235">
        <v>587</v>
      </c>
      <c r="K235">
        <v>91.754492387534782</v>
      </c>
      <c r="L235">
        <v>77.183600713012481</v>
      </c>
      <c r="M235">
        <v>19.006577904651245</v>
      </c>
      <c r="N235">
        <f t="shared" si="13"/>
        <v>3</v>
      </c>
      <c r="O235">
        <f t="shared" si="14"/>
        <v>3</v>
      </c>
      <c r="P235">
        <f t="shared" si="15"/>
        <v>1</v>
      </c>
    </row>
    <row r="236" spans="1:16" x14ac:dyDescent="0.4">
      <c r="A236" t="s">
        <v>283</v>
      </c>
      <c r="B236" t="s">
        <v>818</v>
      </c>
      <c r="C236" s="1" t="s">
        <v>1119</v>
      </c>
      <c r="D236" s="1">
        <v>40870</v>
      </c>
      <c r="E236">
        <v>2</v>
      </c>
      <c r="F236">
        <v>1</v>
      </c>
      <c r="G236">
        <v>2</v>
      </c>
      <c r="H236">
        <v>166</v>
      </c>
      <c r="I236">
        <v>103</v>
      </c>
      <c r="J236">
        <v>587</v>
      </c>
      <c r="K236">
        <v>61.438647321363668</v>
      </c>
      <c r="L236">
        <v>79.148936170212764</v>
      </c>
      <c r="M236">
        <v>79.65039626694319</v>
      </c>
      <c r="N236">
        <f t="shared" si="13"/>
        <v>3</v>
      </c>
      <c r="O236">
        <f t="shared" si="14"/>
        <v>3</v>
      </c>
      <c r="P236">
        <f t="shared" si="15"/>
        <v>3</v>
      </c>
    </row>
    <row r="237" spans="1:16" x14ac:dyDescent="0.4">
      <c r="A237" t="s">
        <v>284</v>
      </c>
      <c r="B237" t="s">
        <v>819</v>
      </c>
      <c r="C237" s="1" t="s">
        <v>1119</v>
      </c>
      <c r="D237" s="1">
        <v>41115</v>
      </c>
      <c r="E237">
        <v>2</v>
      </c>
      <c r="F237">
        <v>1</v>
      </c>
      <c r="G237">
        <v>2</v>
      </c>
      <c r="H237">
        <v>166</v>
      </c>
      <c r="I237">
        <v>103</v>
      </c>
      <c r="J237">
        <v>587</v>
      </c>
      <c r="K237">
        <v>99.155142257301478</v>
      </c>
      <c r="L237">
        <v>7.4468085106382977</v>
      </c>
      <c r="M237">
        <v>70.731729243548656</v>
      </c>
      <c r="N237">
        <f t="shared" si="13"/>
        <v>3</v>
      </c>
      <c r="O237">
        <f t="shared" si="14"/>
        <v>1</v>
      </c>
      <c r="P237">
        <f t="shared" si="15"/>
        <v>3</v>
      </c>
    </row>
    <row r="238" spans="1:16" x14ac:dyDescent="0.4">
      <c r="A238" t="s">
        <v>285</v>
      </c>
      <c r="B238" t="s">
        <v>820</v>
      </c>
      <c r="C238" s="1" t="s">
        <v>1121</v>
      </c>
      <c r="D238" s="1">
        <v>40669</v>
      </c>
      <c r="E238">
        <v>2</v>
      </c>
      <c r="F238">
        <v>1</v>
      </c>
      <c r="G238">
        <v>2</v>
      </c>
      <c r="H238">
        <v>166</v>
      </c>
      <c r="I238">
        <v>103</v>
      </c>
      <c r="J238">
        <v>587</v>
      </c>
      <c r="K238">
        <v>52.636543277228959</v>
      </c>
      <c r="L238">
        <v>16.417910447761194</v>
      </c>
      <c r="M238">
        <v>32.122562275884249</v>
      </c>
      <c r="N238">
        <f t="shared" si="13"/>
        <v>3</v>
      </c>
      <c r="O238">
        <f t="shared" si="14"/>
        <v>1</v>
      </c>
      <c r="P238">
        <f t="shared" si="15"/>
        <v>2</v>
      </c>
    </row>
    <row r="239" spans="1:16" x14ac:dyDescent="0.4">
      <c r="A239" t="s">
        <v>286</v>
      </c>
      <c r="B239" t="s">
        <v>821</v>
      </c>
      <c r="C239" s="1" t="s">
        <v>1119</v>
      </c>
      <c r="D239" s="1">
        <v>41352</v>
      </c>
      <c r="E239">
        <v>2</v>
      </c>
      <c r="F239">
        <v>1</v>
      </c>
      <c r="G239">
        <v>2</v>
      </c>
      <c r="H239">
        <v>166</v>
      </c>
      <c r="I239">
        <v>103</v>
      </c>
      <c r="J239">
        <v>587</v>
      </c>
      <c r="K239">
        <v>35.667379861260208</v>
      </c>
      <c r="L239">
        <v>58.085106382978715</v>
      </c>
      <c r="M239">
        <v>66.897492214948144</v>
      </c>
      <c r="N239">
        <f t="shared" si="13"/>
        <v>2</v>
      </c>
      <c r="O239">
        <f t="shared" si="14"/>
        <v>3</v>
      </c>
      <c r="P239">
        <f t="shared" si="15"/>
        <v>3</v>
      </c>
    </row>
    <row r="240" spans="1:16" x14ac:dyDescent="0.4">
      <c r="A240" t="s">
        <v>287</v>
      </c>
      <c r="B240" t="s">
        <v>822</v>
      </c>
      <c r="C240" s="1" t="s">
        <v>1119</v>
      </c>
      <c r="D240" s="1">
        <v>40389</v>
      </c>
      <c r="E240">
        <v>2</v>
      </c>
      <c r="F240">
        <v>1</v>
      </c>
      <c r="G240">
        <v>2</v>
      </c>
      <c r="H240">
        <v>166</v>
      </c>
      <c r="I240">
        <v>103</v>
      </c>
      <c r="J240">
        <v>587</v>
      </c>
      <c r="K240">
        <v>86.083112219817949</v>
      </c>
      <c r="L240">
        <v>24.468085106382976</v>
      </c>
      <c r="M240">
        <v>46.873149926903238</v>
      </c>
      <c r="N240">
        <f t="shared" si="13"/>
        <v>3</v>
      </c>
      <c r="O240">
        <f t="shared" si="14"/>
        <v>1</v>
      </c>
      <c r="P240">
        <f t="shared" si="15"/>
        <v>2</v>
      </c>
    </row>
    <row r="241" spans="1:16" x14ac:dyDescent="0.4">
      <c r="A241" t="s">
        <v>288</v>
      </c>
      <c r="B241" t="s">
        <v>823</v>
      </c>
      <c r="C241" s="1" t="s">
        <v>1119</v>
      </c>
      <c r="D241" s="1">
        <v>40756</v>
      </c>
      <c r="E241">
        <v>2</v>
      </c>
      <c r="F241">
        <v>1</v>
      </c>
      <c r="G241">
        <v>2</v>
      </c>
      <c r="H241">
        <v>166</v>
      </c>
      <c r="I241">
        <v>103</v>
      </c>
      <c r="J241">
        <v>587</v>
      </c>
      <c r="K241">
        <v>51.193624973341059</v>
      </c>
      <c r="L241">
        <v>56.170212765957444</v>
      </c>
      <c r="M241">
        <v>16.814572139955445</v>
      </c>
      <c r="N241">
        <f t="shared" si="13"/>
        <v>3</v>
      </c>
      <c r="O241">
        <f t="shared" si="14"/>
        <v>3</v>
      </c>
      <c r="P241">
        <f t="shared" si="15"/>
        <v>1</v>
      </c>
    </row>
    <row r="242" spans="1:16" x14ac:dyDescent="0.4">
      <c r="A242" t="s">
        <v>289</v>
      </c>
      <c r="B242" t="s">
        <v>824</v>
      </c>
      <c r="C242" s="1" t="s">
        <v>1119</v>
      </c>
      <c r="D242" s="1">
        <v>41036</v>
      </c>
      <c r="E242">
        <v>2</v>
      </c>
      <c r="F242">
        <v>1</v>
      </c>
      <c r="G242">
        <v>2</v>
      </c>
      <c r="H242">
        <v>166</v>
      </c>
      <c r="I242">
        <v>103</v>
      </c>
      <c r="J242">
        <v>587</v>
      </c>
      <c r="K242">
        <v>64.264963729117838</v>
      </c>
      <c r="L242">
        <v>52.127659574468083</v>
      </c>
      <c r="M242">
        <v>45.6698030441584</v>
      </c>
      <c r="N242">
        <f t="shared" si="13"/>
        <v>3</v>
      </c>
      <c r="O242">
        <f t="shared" si="14"/>
        <v>3</v>
      </c>
      <c r="P242">
        <f t="shared" si="15"/>
        <v>2</v>
      </c>
    </row>
    <row r="243" spans="1:16" x14ac:dyDescent="0.4">
      <c r="A243" t="s">
        <v>290</v>
      </c>
      <c r="B243" t="s">
        <v>825</v>
      </c>
      <c r="C243" s="1" t="s">
        <v>1119</v>
      </c>
      <c r="D243" s="1">
        <v>39111</v>
      </c>
      <c r="E243">
        <v>2</v>
      </c>
      <c r="F243">
        <v>1</v>
      </c>
      <c r="G243">
        <v>2</v>
      </c>
      <c r="H243">
        <v>166</v>
      </c>
      <c r="I243">
        <v>103</v>
      </c>
      <c r="J243">
        <v>587</v>
      </c>
      <c r="K243">
        <v>25.157400384745099</v>
      </c>
      <c r="L243">
        <v>18.936170212765958</v>
      </c>
      <c r="M243">
        <v>34.527584851264578</v>
      </c>
      <c r="N243">
        <f t="shared" si="13"/>
        <v>1</v>
      </c>
      <c r="O243">
        <f t="shared" si="14"/>
        <v>1</v>
      </c>
      <c r="P243">
        <f t="shared" si="15"/>
        <v>2</v>
      </c>
    </row>
    <row r="244" spans="1:16" x14ac:dyDescent="0.4">
      <c r="A244" t="s">
        <v>291</v>
      </c>
      <c r="B244" t="s">
        <v>826</v>
      </c>
      <c r="C244" s="1" t="s">
        <v>1120</v>
      </c>
      <c r="D244" s="1">
        <v>39654</v>
      </c>
      <c r="E244">
        <v>2</v>
      </c>
      <c r="F244">
        <v>1</v>
      </c>
      <c r="G244">
        <v>2</v>
      </c>
      <c r="H244">
        <v>166</v>
      </c>
      <c r="I244">
        <v>103</v>
      </c>
      <c r="J244">
        <v>587</v>
      </c>
      <c r="K244">
        <v>56.966091148670706</v>
      </c>
      <c r="L244">
        <v>32.085561497326204</v>
      </c>
      <c r="M244">
        <v>13.522370556843589</v>
      </c>
      <c r="N244">
        <f t="shared" si="13"/>
        <v>3</v>
      </c>
      <c r="O244">
        <f t="shared" si="14"/>
        <v>2</v>
      </c>
      <c r="P244">
        <f t="shared" si="15"/>
        <v>1</v>
      </c>
    </row>
    <row r="245" spans="1:16" x14ac:dyDescent="0.4">
      <c r="A245" t="s">
        <v>292</v>
      </c>
      <c r="B245" t="s">
        <v>827</v>
      </c>
      <c r="C245" s="1" t="s">
        <v>1119</v>
      </c>
      <c r="D245" s="1">
        <v>40018</v>
      </c>
      <c r="E245">
        <v>2</v>
      </c>
      <c r="F245">
        <v>1</v>
      </c>
      <c r="G245">
        <v>2</v>
      </c>
      <c r="H245">
        <v>166</v>
      </c>
      <c r="I245">
        <v>103</v>
      </c>
      <c r="J245">
        <v>587</v>
      </c>
      <c r="K245">
        <v>23.687494642566772</v>
      </c>
      <c r="L245">
        <v>21.063829787234042</v>
      </c>
      <c r="M245">
        <v>7.8666932159266061</v>
      </c>
      <c r="N245">
        <f t="shared" si="13"/>
        <v>1</v>
      </c>
      <c r="O245">
        <f t="shared" si="14"/>
        <v>1</v>
      </c>
      <c r="P245">
        <f t="shared" si="15"/>
        <v>1</v>
      </c>
    </row>
    <row r="246" spans="1:16" x14ac:dyDescent="0.4">
      <c r="A246" t="s">
        <v>293</v>
      </c>
      <c r="B246" t="s">
        <v>828</v>
      </c>
      <c r="C246" s="1" t="s">
        <v>1119</v>
      </c>
      <c r="D246" s="1">
        <v>40177</v>
      </c>
      <c r="E246">
        <v>2</v>
      </c>
      <c r="F246">
        <v>1</v>
      </c>
      <c r="G246">
        <v>2</v>
      </c>
      <c r="H246">
        <v>166</v>
      </c>
      <c r="I246">
        <v>103</v>
      </c>
      <c r="J246">
        <v>587</v>
      </c>
      <c r="K246">
        <v>38.841776677832122</v>
      </c>
      <c r="L246">
        <v>53.617021276595743</v>
      </c>
      <c r="M246">
        <v>21.267111527092268</v>
      </c>
      <c r="N246">
        <f t="shared" si="13"/>
        <v>2</v>
      </c>
      <c r="O246">
        <f t="shared" si="14"/>
        <v>3</v>
      </c>
      <c r="P246">
        <f t="shared" si="15"/>
        <v>1</v>
      </c>
    </row>
    <row r="247" spans="1:16" x14ac:dyDescent="0.4">
      <c r="A247" t="s">
        <v>294</v>
      </c>
      <c r="B247" t="s">
        <v>829</v>
      </c>
      <c r="C247" s="1" t="s">
        <v>1119</v>
      </c>
      <c r="D247" s="1">
        <v>40584</v>
      </c>
      <c r="E247">
        <v>2</v>
      </c>
      <c r="F247">
        <v>1</v>
      </c>
      <c r="G247">
        <v>2</v>
      </c>
      <c r="H247">
        <v>166</v>
      </c>
      <c r="I247">
        <v>103</v>
      </c>
      <c r="J247">
        <v>587</v>
      </c>
      <c r="K247">
        <v>25.217599871698116</v>
      </c>
      <c r="L247">
        <v>32.553191489361701</v>
      </c>
      <c r="M247">
        <v>27.423114856989152</v>
      </c>
      <c r="N247">
        <f t="shared" si="13"/>
        <v>1</v>
      </c>
      <c r="O247">
        <f t="shared" si="14"/>
        <v>2</v>
      </c>
      <c r="P247">
        <f t="shared" si="15"/>
        <v>1</v>
      </c>
    </row>
    <row r="248" spans="1:16" x14ac:dyDescent="0.4">
      <c r="A248" t="s">
        <v>295</v>
      </c>
      <c r="B248" t="s">
        <v>830</v>
      </c>
      <c r="C248" s="1" t="s">
        <v>1119</v>
      </c>
      <c r="D248" s="1">
        <v>40997</v>
      </c>
      <c r="E248">
        <v>2</v>
      </c>
      <c r="F248">
        <v>1</v>
      </c>
      <c r="G248">
        <v>2</v>
      </c>
      <c r="H248">
        <v>166</v>
      </c>
      <c r="I248">
        <v>103</v>
      </c>
      <c r="J248">
        <v>587</v>
      </c>
      <c r="K248">
        <v>70.150799313427939</v>
      </c>
      <c r="L248">
        <v>16.170212765957448</v>
      </c>
      <c r="M248">
        <v>33.48894557022787</v>
      </c>
      <c r="N248">
        <f t="shared" si="13"/>
        <v>3</v>
      </c>
      <c r="O248">
        <f t="shared" si="14"/>
        <v>1</v>
      </c>
      <c r="P248">
        <f t="shared" si="15"/>
        <v>2</v>
      </c>
    </row>
    <row r="249" spans="1:16" x14ac:dyDescent="0.4">
      <c r="A249" t="s">
        <v>296</v>
      </c>
      <c r="B249" t="s">
        <v>831</v>
      </c>
      <c r="C249" s="1" t="s">
        <v>1120</v>
      </c>
      <c r="D249" s="1">
        <v>41901</v>
      </c>
      <c r="E249">
        <v>2</v>
      </c>
      <c r="F249">
        <v>1</v>
      </c>
      <c r="G249">
        <v>2</v>
      </c>
      <c r="H249">
        <v>166</v>
      </c>
      <c r="I249">
        <v>103</v>
      </c>
      <c r="J249">
        <v>587</v>
      </c>
      <c r="K249">
        <v>56.647579725398842</v>
      </c>
      <c r="L249">
        <v>21.925133689839573</v>
      </c>
      <c r="M249">
        <v>10.799667608851866</v>
      </c>
      <c r="N249">
        <f t="shared" si="13"/>
        <v>3</v>
      </c>
      <c r="O249">
        <f t="shared" si="14"/>
        <v>1</v>
      </c>
      <c r="P249">
        <f t="shared" si="15"/>
        <v>1</v>
      </c>
    </row>
    <row r="250" spans="1:16" x14ac:dyDescent="0.4">
      <c r="A250" t="s">
        <v>297</v>
      </c>
      <c r="B250" t="s">
        <v>832</v>
      </c>
      <c r="C250" s="1" t="s">
        <v>1119</v>
      </c>
      <c r="D250" s="1">
        <v>38877</v>
      </c>
      <c r="E250">
        <v>2</v>
      </c>
      <c r="F250">
        <v>1</v>
      </c>
      <c r="G250">
        <v>2</v>
      </c>
      <c r="H250">
        <v>166</v>
      </c>
      <c r="I250">
        <v>103</v>
      </c>
      <c r="J250">
        <v>587</v>
      </c>
      <c r="K250">
        <v>40.942528266063</v>
      </c>
      <c r="L250">
        <v>86.38297872340425</v>
      </c>
      <c r="M250">
        <v>27.744815837396466</v>
      </c>
      <c r="N250">
        <f t="shared" si="13"/>
        <v>2</v>
      </c>
      <c r="O250">
        <f t="shared" si="14"/>
        <v>3</v>
      </c>
      <c r="P250">
        <f t="shared" si="15"/>
        <v>1</v>
      </c>
    </row>
    <row r="251" spans="1:16" x14ac:dyDescent="0.4">
      <c r="A251" t="s">
        <v>298</v>
      </c>
      <c r="B251" t="s">
        <v>833</v>
      </c>
      <c r="C251" s="1" t="s">
        <v>1119</v>
      </c>
      <c r="D251" s="1">
        <v>39037</v>
      </c>
      <c r="E251">
        <v>2</v>
      </c>
      <c r="F251">
        <v>1</v>
      </c>
      <c r="G251">
        <v>2</v>
      </c>
      <c r="H251">
        <v>166</v>
      </c>
      <c r="I251">
        <v>103</v>
      </c>
      <c r="J251">
        <v>587</v>
      </c>
      <c r="K251">
        <v>28.509768791690423</v>
      </c>
      <c r="L251">
        <v>46.170212765957444</v>
      </c>
      <c r="M251">
        <v>11.490182013807942</v>
      </c>
      <c r="N251">
        <f t="shared" si="13"/>
        <v>1</v>
      </c>
      <c r="O251">
        <f t="shared" si="14"/>
        <v>2</v>
      </c>
      <c r="P251">
        <f t="shared" si="15"/>
        <v>1</v>
      </c>
    </row>
    <row r="252" spans="1:16" x14ac:dyDescent="0.4">
      <c r="A252" t="s">
        <v>299</v>
      </c>
      <c r="B252" t="s">
        <v>834</v>
      </c>
      <c r="C252" s="1" t="s">
        <v>1119</v>
      </c>
      <c r="D252" s="1">
        <v>39680</v>
      </c>
      <c r="E252">
        <v>2</v>
      </c>
      <c r="F252">
        <v>1</v>
      </c>
      <c r="G252">
        <v>2</v>
      </c>
      <c r="H252">
        <v>166</v>
      </c>
      <c r="I252">
        <v>103</v>
      </c>
      <c r="J252">
        <v>587</v>
      </c>
      <c r="K252">
        <v>71.440936132795315</v>
      </c>
      <c r="L252">
        <v>70.638297872340431</v>
      </c>
      <c r="M252">
        <v>22.37739862849039</v>
      </c>
      <c r="N252">
        <f t="shared" si="13"/>
        <v>3</v>
      </c>
      <c r="O252">
        <f t="shared" si="14"/>
        <v>3</v>
      </c>
      <c r="P252">
        <f t="shared" si="15"/>
        <v>1</v>
      </c>
    </row>
    <row r="253" spans="1:16" x14ac:dyDescent="0.4">
      <c r="A253" t="s">
        <v>300</v>
      </c>
      <c r="B253" t="s">
        <v>835</v>
      </c>
      <c r="C253" s="1" t="s">
        <v>1119</v>
      </c>
      <c r="D253" s="1">
        <v>41080</v>
      </c>
      <c r="E253">
        <v>2</v>
      </c>
      <c r="F253">
        <v>1</v>
      </c>
      <c r="G253">
        <v>2</v>
      </c>
      <c r="H253">
        <v>166</v>
      </c>
      <c r="I253">
        <v>103</v>
      </c>
      <c r="J253">
        <v>587</v>
      </c>
      <c r="K253">
        <v>43.657146929652235</v>
      </c>
      <c r="L253">
        <v>32.765957446808514</v>
      </c>
      <c r="M253">
        <v>4.0020479176483388</v>
      </c>
      <c r="N253">
        <f t="shared" si="13"/>
        <v>2</v>
      </c>
      <c r="O253">
        <f t="shared" si="14"/>
        <v>2</v>
      </c>
      <c r="P253">
        <f t="shared" si="15"/>
        <v>1</v>
      </c>
    </row>
    <row r="254" spans="1:16" x14ac:dyDescent="0.4">
      <c r="A254" t="s">
        <v>301</v>
      </c>
      <c r="B254" t="s">
        <v>836</v>
      </c>
      <c r="C254" s="1" t="s">
        <v>1119</v>
      </c>
      <c r="D254" s="1">
        <v>38813</v>
      </c>
      <c r="E254">
        <v>2</v>
      </c>
      <c r="F254">
        <v>1</v>
      </c>
      <c r="G254">
        <v>2</v>
      </c>
      <c r="H254">
        <v>166</v>
      </c>
      <c r="I254">
        <v>103</v>
      </c>
      <c r="J254">
        <v>587</v>
      </c>
      <c r="K254">
        <v>17.927717622394102</v>
      </c>
      <c r="L254">
        <v>33.404255319148938</v>
      </c>
      <c r="M254">
        <v>71.253706858476875</v>
      </c>
      <c r="N254">
        <f t="shared" si="13"/>
        <v>1</v>
      </c>
      <c r="O254">
        <f t="shared" si="14"/>
        <v>2</v>
      </c>
      <c r="P254">
        <f t="shared" si="15"/>
        <v>3</v>
      </c>
    </row>
    <row r="255" spans="1:16" x14ac:dyDescent="0.4">
      <c r="A255" t="s">
        <v>302</v>
      </c>
      <c r="B255" t="s">
        <v>837</v>
      </c>
      <c r="C255" s="1" t="s">
        <v>1119</v>
      </c>
      <c r="D255" s="1">
        <v>39300</v>
      </c>
      <c r="E255">
        <v>2</v>
      </c>
      <c r="F255">
        <v>1</v>
      </c>
      <c r="G255">
        <v>2</v>
      </c>
      <c r="H255">
        <v>166</v>
      </c>
      <c r="I255">
        <v>103</v>
      </c>
      <c r="J255">
        <v>587</v>
      </c>
      <c r="K255">
        <v>44.135424673083961</v>
      </c>
      <c r="L255">
        <v>51.914893617021285</v>
      </c>
      <c r="M255">
        <v>21.201127305613397</v>
      </c>
      <c r="N255">
        <f t="shared" si="13"/>
        <v>2</v>
      </c>
      <c r="O255">
        <f t="shared" si="14"/>
        <v>3</v>
      </c>
      <c r="P255">
        <f t="shared" si="15"/>
        <v>1</v>
      </c>
    </row>
    <row r="256" spans="1:16" x14ac:dyDescent="0.4">
      <c r="A256" t="s">
        <v>303</v>
      </c>
      <c r="B256" t="s">
        <v>838</v>
      </c>
      <c r="C256" s="1" t="s">
        <v>1119</v>
      </c>
      <c r="D256" s="1">
        <v>39828</v>
      </c>
      <c r="E256">
        <v>2</v>
      </c>
      <c r="F256">
        <v>1</v>
      </c>
      <c r="G256">
        <v>2</v>
      </c>
      <c r="H256">
        <v>166</v>
      </c>
      <c r="I256">
        <v>103</v>
      </c>
      <c r="J256">
        <v>587</v>
      </c>
      <c r="K256">
        <v>74.216307308702952</v>
      </c>
      <c r="L256">
        <v>3.4042553191489362</v>
      </c>
      <c r="M256">
        <v>78.195845891757301</v>
      </c>
      <c r="N256">
        <f t="shared" si="13"/>
        <v>3</v>
      </c>
      <c r="O256">
        <f t="shared" si="14"/>
        <v>1</v>
      </c>
      <c r="P256">
        <f t="shared" si="15"/>
        <v>3</v>
      </c>
    </row>
    <row r="257" spans="1:16" x14ac:dyDescent="0.4">
      <c r="A257" t="s">
        <v>304</v>
      </c>
      <c r="B257" t="s">
        <v>839</v>
      </c>
      <c r="C257" s="1" t="s">
        <v>1120</v>
      </c>
      <c r="D257" s="1">
        <v>39994</v>
      </c>
      <c r="E257">
        <v>2</v>
      </c>
      <c r="F257">
        <v>1</v>
      </c>
      <c r="G257">
        <v>2</v>
      </c>
      <c r="H257">
        <v>166</v>
      </c>
      <c r="I257">
        <v>103</v>
      </c>
      <c r="J257">
        <v>587</v>
      </c>
      <c r="K257">
        <v>90.869648859924411</v>
      </c>
      <c r="L257">
        <v>87.522281639928693</v>
      </c>
      <c r="M257">
        <v>77.705607820300912</v>
      </c>
      <c r="N257">
        <f t="shared" si="13"/>
        <v>3</v>
      </c>
      <c r="O257">
        <f t="shared" si="14"/>
        <v>3</v>
      </c>
      <c r="P257">
        <f t="shared" si="15"/>
        <v>3</v>
      </c>
    </row>
    <row r="258" spans="1:16" x14ac:dyDescent="0.4">
      <c r="A258" t="s">
        <v>305</v>
      </c>
      <c r="B258" t="s">
        <v>840</v>
      </c>
      <c r="C258" s="1" t="s">
        <v>1119</v>
      </c>
      <c r="D258" s="1">
        <v>40570</v>
      </c>
      <c r="E258">
        <v>2</v>
      </c>
      <c r="F258">
        <v>1</v>
      </c>
      <c r="G258">
        <v>2</v>
      </c>
      <c r="H258">
        <v>166</v>
      </c>
      <c r="I258">
        <v>103</v>
      </c>
      <c r="J258">
        <v>587</v>
      </c>
      <c r="K258">
        <v>46.020099439312553</v>
      </c>
      <c r="L258">
        <v>28.51063829787234</v>
      </c>
      <c r="M258">
        <v>18.729131175468485</v>
      </c>
      <c r="N258">
        <f t="shared" si="13"/>
        <v>2</v>
      </c>
      <c r="O258">
        <f t="shared" si="14"/>
        <v>1</v>
      </c>
      <c r="P258">
        <f t="shared" si="15"/>
        <v>1</v>
      </c>
    </row>
    <row r="259" spans="1:16" x14ac:dyDescent="0.4">
      <c r="A259" t="s">
        <v>306</v>
      </c>
      <c r="B259" t="s">
        <v>841</v>
      </c>
      <c r="C259" s="1" t="s">
        <v>1119</v>
      </c>
      <c r="D259" s="1">
        <v>41019</v>
      </c>
      <c r="E259">
        <v>2</v>
      </c>
      <c r="F259">
        <v>1</v>
      </c>
      <c r="G259">
        <v>2</v>
      </c>
      <c r="H259">
        <v>166</v>
      </c>
      <c r="I259">
        <v>103</v>
      </c>
      <c r="J259">
        <v>587</v>
      </c>
      <c r="K259">
        <v>34.850690733141263</v>
      </c>
      <c r="L259">
        <v>1.4893617021276593</v>
      </c>
      <c r="M259">
        <v>44.768519385214439</v>
      </c>
      <c r="N259">
        <f t="shared" ref="N259:N322" si="16">IF(AND(K259&gt;0,K259&lt;30),1,IF(AND(K259&gt;=30,K259&lt;50),2,IF(K259&gt;=50,3,0)))</f>
        <v>2</v>
      </c>
      <c r="O259">
        <f t="shared" ref="O259:O322" si="17">IF(AND(L259&gt;0,L259&lt;30),1,IF(AND(L259&gt;=30,L259&lt;50),2,IF(L259&gt;=50,3,0)))</f>
        <v>1</v>
      </c>
      <c r="P259">
        <f t="shared" ref="P259:P322" si="18">IF(AND(M259&gt;0,M259&lt;30),1,IF(AND(M259&gt;=30,M259&lt;50),2,IF(M259&gt;=50,3,0)))</f>
        <v>2</v>
      </c>
    </row>
    <row r="260" spans="1:16" x14ac:dyDescent="0.4">
      <c r="A260" t="s">
        <v>307</v>
      </c>
      <c r="B260" t="s">
        <v>842</v>
      </c>
      <c r="C260" s="1" t="s">
        <v>1119</v>
      </c>
      <c r="D260" s="1">
        <v>39037</v>
      </c>
      <c r="E260">
        <v>2</v>
      </c>
      <c r="F260">
        <v>1</v>
      </c>
      <c r="G260">
        <v>2</v>
      </c>
      <c r="H260">
        <v>166</v>
      </c>
      <c r="I260">
        <v>103</v>
      </c>
      <c r="J260">
        <v>587</v>
      </c>
      <c r="K260">
        <v>63.207753165869526</v>
      </c>
      <c r="L260">
        <v>56.382978723404257</v>
      </c>
      <c r="M260">
        <v>16.073403269673328</v>
      </c>
      <c r="N260">
        <f t="shared" si="16"/>
        <v>3</v>
      </c>
      <c r="O260">
        <f t="shared" si="17"/>
        <v>3</v>
      </c>
      <c r="P260">
        <f t="shared" si="18"/>
        <v>1</v>
      </c>
    </row>
    <row r="261" spans="1:16" x14ac:dyDescent="0.4">
      <c r="A261" t="s">
        <v>308</v>
      </c>
      <c r="B261" t="s">
        <v>843</v>
      </c>
      <c r="C261" s="1" t="s">
        <v>1119</v>
      </c>
      <c r="D261" s="1">
        <v>39216</v>
      </c>
      <c r="E261">
        <v>2</v>
      </c>
      <c r="F261">
        <v>1</v>
      </c>
      <c r="G261">
        <v>2</v>
      </c>
      <c r="H261">
        <v>166</v>
      </c>
      <c r="I261">
        <v>103</v>
      </c>
      <c r="J261">
        <v>587</v>
      </c>
      <c r="K261">
        <v>54.657829380792663</v>
      </c>
      <c r="L261">
        <v>29.787234042553191</v>
      </c>
      <c r="M261">
        <v>22.127070875684574</v>
      </c>
      <c r="N261">
        <f t="shared" si="16"/>
        <v>3</v>
      </c>
      <c r="O261">
        <f t="shared" si="17"/>
        <v>1</v>
      </c>
      <c r="P261">
        <f t="shared" si="18"/>
        <v>1</v>
      </c>
    </row>
    <row r="262" spans="1:16" x14ac:dyDescent="0.4">
      <c r="A262" t="s">
        <v>309</v>
      </c>
      <c r="B262" t="s">
        <v>844</v>
      </c>
      <c r="C262" s="1" t="s">
        <v>1119</v>
      </c>
      <c r="D262" s="1">
        <v>39395</v>
      </c>
      <c r="E262">
        <v>2</v>
      </c>
      <c r="F262">
        <v>1</v>
      </c>
      <c r="G262">
        <v>2</v>
      </c>
      <c r="H262">
        <v>166</v>
      </c>
      <c r="I262">
        <v>103</v>
      </c>
      <c r="J262">
        <v>587</v>
      </c>
      <c r="K262">
        <v>40.691931957542991</v>
      </c>
      <c r="L262">
        <v>75.744680851063833</v>
      </c>
      <c r="M262">
        <v>41.367700573571362</v>
      </c>
      <c r="N262">
        <f t="shared" si="16"/>
        <v>2</v>
      </c>
      <c r="O262">
        <f t="shared" si="17"/>
        <v>3</v>
      </c>
      <c r="P262">
        <f t="shared" si="18"/>
        <v>2</v>
      </c>
    </row>
    <row r="263" spans="1:16" x14ac:dyDescent="0.4">
      <c r="A263" t="s">
        <v>310</v>
      </c>
      <c r="B263" t="s">
        <v>845</v>
      </c>
      <c r="C263" s="1" t="s">
        <v>1119</v>
      </c>
      <c r="D263" s="1">
        <v>39528</v>
      </c>
      <c r="E263">
        <v>2</v>
      </c>
      <c r="F263">
        <v>1</v>
      </c>
      <c r="G263">
        <v>2</v>
      </c>
      <c r="H263">
        <v>166</v>
      </c>
      <c r="I263">
        <v>103</v>
      </c>
      <c r="J263">
        <v>587</v>
      </c>
      <c r="K263">
        <v>66.241730598331529</v>
      </c>
      <c r="L263">
        <v>10.425531914893616</v>
      </c>
      <c r="M263">
        <v>74.074470674129955</v>
      </c>
      <c r="N263">
        <f t="shared" si="16"/>
        <v>3</v>
      </c>
      <c r="O263">
        <f t="shared" si="17"/>
        <v>1</v>
      </c>
      <c r="P263">
        <f t="shared" si="18"/>
        <v>3</v>
      </c>
    </row>
    <row r="264" spans="1:16" x14ac:dyDescent="0.4">
      <c r="A264" t="s">
        <v>311</v>
      </c>
      <c r="B264" t="s">
        <v>846</v>
      </c>
      <c r="C264" s="1" t="s">
        <v>1119</v>
      </c>
      <c r="D264" s="1">
        <v>39617</v>
      </c>
      <c r="E264">
        <v>2</v>
      </c>
      <c r="F264">
        <v>1</v>
      </c>
      <c r="G264">
        <v>2</v>
      </c>
      <c r="H264">
        <v>166</v>
      </c>
      <c r="I264">
        <v>103</v>
      </c>
      <c r="J264">
        <v>587</v>
      </c>
      <c r="K264">
        <v>30.858360481378256</v>
      </c>
      <c r="L264">
        <v>16.808510638297872</v>
      </c>
      <c r="M264">
        <v>27.758292414069548</v>
      </c>
      <c r="N264">
        <f t="shared" si="16"/>
        <v>2</v>
      </c>
      <c r="O264">
        <f t="shared" si="17"/>
        <v>1</v>
      </c>
      <c r="P264">
        <f t="shared" si="18"/>
        <v>1</v>
      </c>
    </row>
    <row r="265" spans="1:16" x14ac:dyDescent="0.4">
      <c r="A265" t="s">
        <v>312</v>
      </c>
      <c r="B265" t="s">
        <v>847</v>
      </c>
      <c r="C265" s="1" t="s">
        <v>1119</v>
      </c>
      <c r="D265" s="1">
        <v>40267</v>
      </c>
      <c r="E265">
        <v>2</v>
      </c>
      <c r="F265">
        <v>1</v>
      </c>
      <c r="G265">
        <v>2</v>
      </c>
      <c r="H265">
        <v>166</v>
      </c>
      <c r="I265">
        <v>103</v>
      </c>
      <c r="J265">
        <v>587</v>
      </c>
      <c r="K265">
        <v>80.182224533828602</v>
      </c>
      <c r="L265">
        <v>13.19148936170213</v>
      </c>
      <c r="M265">
        <v>40.623470206974872</v>
      </c>
      <c r="N265">
        <f t="shared" si="16"/>
        <v>3</v>
      </c>
      <c r="O265">
        <f t="shared" si="17"/>
        <v>1</v>
      </c>
      <c r="P265">
        <f t="shared" si="18"/>
        <v>2</v>
      </c>
    </row>
    <row r="266" spans="1:16" x14ac:dyDescent="0.4">
      <c r="A266" t="s">
        <v>313</v>
      </c>
      <c r="B266" t="s">
        <v>848</v>
      </c>
      <c r="C266" s="1" t="s">
        <v>1120</v>
      </c>
      <c r="D266" s="1">
        <v>41177</v>
      </c>
      <c r="E266">
        <v>2</v>
      </c>
      <c r="F266">
        <v>1</v>
      </c>
      <c r="G266">
        <v>2</v>
      </c>
      <c r="H266">
        <v>166</v>
      </c>
      <c r="I266">
        <v>103</v>
      </c>
      <c r="J266">
        <v>587</v>
      </c>
      <c r="K266">
        <v>58.794033194984415</v>
      </c>
      <c r="L266">
        <v>65.062388591800357</v>
      </c>
      <c r="M266">
        <v>31.963819446431017</v>
      </c>
      <c r="N266">
        <f t="shared" si="16"/>
        <v>3</v>
      </c>
      <c r="O266">
        <f t="shared" si="17"/>
        <v>3</v>
      </c>
      <c r="P266">
        <f t="shared" si="18"/>
        <v>2</v>
      </c>
    </row>
    <row r="267" spans="1:16" x14ac:dyDescent="0.4">
      <c r="A267" t="s">
        <v>314</v>
      </c>
      <c r="B267" t="s">
        <v>849</v>
      </c>
      <c r="C267" s="1" t="s">
        <v>1119</v>
      </c>
      <c r="D267" s="1">
        <v>40065</v>
      </c>
      <c r="E267">
        <v>2</v>
      </c>
      <c r="F267">
        <v>1</v>
      </c>
      <c r="G267">
        <v>2</v>
      </c>
      <c r="H267">
        <v>166</v>
      </c>
      <c r="I267">
        <v>103</v>
      </c>
      <c r="J267">
        <v>587</v>
      </c>
      <c r="K267">
        <v>42.126488675155493</v>
      </c>
      <c r="L267">
        <v>85.957446808510639</v>
      </c>
      <c r="M267">
        <v>66.594066949877458</v>
      </c>
      <c r="N267">
        <f t="shared" si="16"/>
        <v>2</v>
      </c>
      <c r="O267">
        <f t="shared" si="17"/>
        <v>3</v>
      </c>
      <c r="P267">
        <f t="shared" si="18"/>
        <v>3</v>
      </c>
    </row>
    <row r="268" spans="1:16" x14ac:dyDescent="0.4">
      <c r="A268" t="s">
        <v>315</v>
      </c>
      <c r="B268" t="s">
        <v>850</v>
      </c>
      <c r="C268" s="1" t="s">
        <v>1119</v>
      </c>
      <c r="D268" s="1">
        <v>40540</v>
      </c>
      <c r="E268">
        <v>2</v>
      </c>
      <c r="F268">
        <v>1</v>
      </c>
      <c r="G268">
        <v>2</v>
      </c>
      <c r="H268">
        <v>166</v>
      </c>
      <c r="I268">
        <v>103</v>
      </c>
      <c r="J268">
        <v>587</v>
      </c>
      <c r="K268">
        <v>44.130456364559315</v>
      </c>
      <c r="L268">
        <v>72.340425531914889</v>
      </c>
      <c r="M268">
        <v>4.7222478014641549</v>
      </c>
      <c r="N268">
        <f t="shared" si="16"/>
        <v>2</v>
      </c>
      <c r="O268">
        <f t="shared" si="17"/>
        <v>3</v>
      </c>
      <c r="P268">
        <f t="shared" si="18"/>
        <v>1</v>
      </c>
    </row>
    <row r="269" spans="1:16" x14ac:dyDescent="0.4">
      <c r="A269" t="s">
        <v>316</v>
      </c>
      <c r="B269" t="s">
        <v>851</v>
      </c>
      <c r="C269" s="1" t="s">
        <v>1119</v>
      </c>
      <c r="D269" s="1">
        <v>40709</v>
      </c>
      <c r="E269">
        <v>2</v>
      </c>
      <c r="F269">
        <v>1</v>
      </c>
      <c r="G269">
        <v>2</v>
      </c>
      <c r="H269">
        <v>166</v>
      </c>
      <c r="I269">
        <v>103</v>
      </c>
      <c r="J269">
        <v>587</v>
      </c>
      <c r="K269">
        <v>12.532723269050676</v>
      </c>
      <c r="L269">
        <v>48.510638297872333</v>
      </c>
      <c r="M269">
        <v>43.403960817717206</v>
      </c>
      <c r="N269">
        <f t="shared" si="16"/>
        <v>1</v>
      </c>
      <c r="O269">
        <f t="shared" si="17"/>
        <v>2</v>
      </c>
      <c r="P269">
        <f t="shared" si="18"/>
        <v>2</v>
      </c>
    </row>
    <row r="270" spans="1:16" x14ac:dyDescent="0.4">
      <c r="A270" t="s">
        <v>317</v>
      </c>
      <c r="B270" t="s">
        <v>852</v>
      </c>
      <c r="C270" s="1" t="s">
        <v>1121</v>
      </c>
      <c r="D270" s="1">
        <v>41015</v>
      </c>
      <c r="E270">
        <v>2</v>
      </c>
      <c r="F270">
        <v>1</v>
      </c>
      <c r="G270">
        <v>2</v>
      </c>
      <c r="H270">
        <v>166</v>
      </c>
      <c r="I270">
        <v>103</v>
      </c>
      <c r="J270">
        <v>587</v>
      </c>
      <c r="K270">
        <v>75.565299238285249</v>
      </c>
      <c r="L270">
        <v>8.2089552238805972</v>
      </c>
      <c r="M270">
        <v>68.67301140086488</v>
      </c>
      <c r="N270">
        <f t="shared" si="16"/>
        <v>3</v>
      </c>
      <c r="O270">
        <f t="shared" si="17"/>
        <v>1</v>
      </c>
      <c r="P270">
        <f t="shared" si="18"/>
        <v>3</v>
      </c>
    </row>
    <row r="271" spans="1:16" x14ac:dyDescent="0.4">
      <c r="A271" t="s">
        <v>318</v>
      </c>
      <c r="B271" t="s">
        <v>853</v>
      </c>
      <c r="C271" s="1" t="s">
        <v>1119</v>
      </c>
      <c r="D271" s="1">
        <v>39995</v>
      </c>
      <c r="E271">
        <v>2</v>
      </c>
      <c r="F271">
        <v>1</v>
      </c>
      <c r="G271">
        <v>2</v>
      </c>
      <c r="H271">
        <v>166</v>
      </c>
      <c r="I271">
        <v>103</v>
      </c>
      <c r="J271">
        <v>587</v>
      </c>
      <c r="K271">
        <v>38.54795965305329</v>
      </c>
      <c r="L271">
        <v>38.085106382978722</v>
      </c>
      <c r="M271">
        <v>49.444485593659728</v>
      </c>
      <c r="N271">
        <f t="shared" si="16"/>
        <v>2</v>
      </c>
      <c r="O271">
        <f t="shared" si="17"/>
        <v>2</v>
      </c>
      <c r="P271">
        <f t="shared" si="18"/>
        <v>2</v>
      </c>
    </row>
    <row r="272" spans="1:16" x14ac:dyDescent="0.4">
      <c r="A272" t="s">
        <v>319</v>
      </c>
      <c r="B272" t="s">
        <v>854</v>
      </c>
      <c r="C272" s="1" t="s">
        <v>1119</v>
      </c>
      <c r="D272" s="1">
        <v>40282</v>
      </c>
      <c r="E272">
        <v>2</v>
      </c>
      <c r="F272">
        <v>1</v>
      </c>
      <c r="G272">
        <v>2</v>
      </c>
      <c r="H272">
        <v>166</v>
      </c>
      <c r="I272">
        <v>103</v>
      </c>
      <c r="J272">
        <v>587</v>
      </c>
      <c r="K272">
        <v>50.842097075753493</v>
      </c>
      <c r="L272">
        <v>30.425531914893618</v>
      </c>
      <c r="M272">
        <v>46.027566981570395</v>
      </c>
      <c r="N272">
        <f t="shared" si="16"/>
        <v>3</v>
      </c>
      <c r="O272">
        <f t="shared" si="17"/>
        <v>2</v>
      </c>
      <c r="P272">
        <f t="shared" si="18"/>
        <v>2</v>
      </c>
    </row>
    <row r="273" spans="1:16" x14ac:dyDescent="0.4">
      <c r="A273" t="s">
        <v>320</v>
      </c>
      <c r="B273" t="s">
        <v>855</v>
      </c>
      <c r="C273" s="1" t="s">
        <v>1119</v>
      </c>
      <c r="D273" s="1">
        <v>40532</v>
      </c>
      <c r="E273">
        <v>2</v>
      </c>
      <c r="F273">
        <v>1</v>
      </c>
      <c r="G273">
        <v>2</v>
      </c>
      <c r="H273">
        <v>166</v>
      </c>
      <c r="I273">
        <v>103</v>
      </c>
      <c r="J273">
        <v>587</v>
      </c>
      <c r="K273">
        <v>32.755736991483147</v>
      </c>
      <c r="L273">
        <v>14.893617021276595</v>
      </c>
      <c r="M273">
        <v>83.344922296005294</v>
      </c>
      <c r="N273">
        <f t="shared" si="16"/>
        <v>2</v>
      </c>
      <c r="O273">
        <f t="shared" si="17"/>
        <v>1</v>
      </c>
      <c r="P273">
        <f t="shared" si="18"/>
        <v>3</v>
      </c>
    </row>
    <row r="274" spans="1:16" x14ac:dyDescent="0.4">
      <c r="A274" t="s">
        <v>321</v>
      </c>
      <c r="B274" t="s">
        <v>856</v>
      </c>
      <c r="C274" s="1" t="s">
        <v>1119</v>
      </c>
      <c r="D274" s="1">
        <v>40787</v>
      </c>
      <c r="E274">
        <v>2</v>
      </c>
      <c r="F274">
        <v>1</v>
      </c>
      <c r="G274">
        <v>2</v>
      </c>
      <c r="H274">
        <v>166</v>
      </c>
      <c r="I274">
        <v>103</v>
      </c>
      <c r="J274">
        <v>587</v>
      </c>
      <c r="K274">
        <v>38.583032164936427</v>
      </c>
      <c r="L274">
        <v>72.553191489361708</v>
      </c>
      <c r="M274">
        <v>69.246565824485202</v>
      </c>
      <c r="N274">
        <f t="shared" si="16"/>
        <v>2</v>
      </c>
      <c r="O274">
        <f t="shared" si="17"/>
        <v>3</v>
      </c>
      <c r="P274">
        <f t="shared" si="18"/>
        <v>3</v>
      </c>
    </row>
    <row r="275" spans="1:16" x14ac:dyDescent="0.4">
      <c r="A275" t="s">
        <v>322</v>
      </c>
      <c r="B275" t="s">
        <v>857</v>
      </c>
      <c r="C275" s="1" t="s">
        <v>1119</v>
      </c>
      <c r="D275" s="1">
        <v>41052</v>
      </c>
      <c r="E275">
        <v>2</v>
      </c>
      <c r="F275">
        <v>1</v>
      </c>
      <c r="G275">
        <v>2</v>
      </c>
      <c r="H275">
        <v>166</v>
      </c>
      <c r="I275">
        <v>103</v>
      </c>
      <c r="J275">
        <v>587</v>
      </c>
      <c r="K275">
        <v>69.800792235595225</v>
      </c>
      <c r="L275">
        <v>27.446808510638299</v>
      </c>
      <c r="M275">
        <v>87.61545190846725</v>
      </c>
      <c r="N275">
        <f t="shared" si="16"/>
        <v>3</v>
      </c>
      <c r="O275">
        <f t="shared" si="17"/>
        <v>1</v>
      </c>
      <c r="P275">
        <f t="shared" si="18"/>
        <v>3</v>
      </c>
    </row>
    <row r="276" spans="1:16" x14ac:dyDescent="0.4">
      <c r="A276" t="s">
        <v>323</v>
      </c>
      <c r="B276" t="s">
        <v>858</v>
      </c>
      <c r="C276" s="1" t="s">
        <v>1120</v>
      </c>
      <c r="D276" s="1">
        <v>37537</v>
      </c>
      <c r="E276">
        <v>2</v>
      </c>
      <c r="F276">
        <v>1</v>
      </c>
      <c r="G276">
        <v>2</v>
      </c>
      <c r="H276">
        <v>166</v>
      </c>
      <c r="I276">
        <v>103</v>
      </c>
      <c r="J276">
        <v>587</v>
      </c>
      <c r="K276">
        <v>33.100234641745025</v>
      </c>
      <c r="L276">
        <v>4.9910873440285206</v>
      </c>
      <c r="M276">
        <v>55.702644342929069</v>
      </c>
      <c r="N276">
        <f t="shared" si="16"/>
        <v>2</v>
      </c>
      <c r="O276">
        <f t="shared" si="17"/>
        <v>1</v>
      </c>
      <c r="P276">
        <f t="shared" si="18"/>
        <v>3</v>
      </c>
    </row>
    <row r="277" spans="1:16" x14ac:dyDescent="0.4">
      <c r="A277" t="s">
        <v>324</v>
      </c>
      <c r="B277" t="s">
        <v>859</v>
      </c>
      <c r="C277" s="1" t="s">
        <v>1119</v>
      </c>
      <c r="D277" s="1">
        <v>38419</v>
      </c>
      <c r="E277">
        <v>2</v>
      </c>
      <c r="F277">
        <v>1</v>
      </c>
      <c r="G277">
        <v>2</v>
      </c>
      <c r="H277">
        <v>166</v>
      </c>
      <c r="I277">
        <v>103</v>
      </c>
      <c r="J277">
        <v>587</v>
      </c>
      <c r="K277">
        <v>82.784868940570192</v>
      </c>
      <c r="L277">
        <v>67.446808510638292</v>
      </c>
      <c r="M277">
        <v>77.860173030029742</v>
      </c>
      <c r="N277">
        <f t="shared" si="16"/>
        <v>3</v>
      </c>
      <c r="O277">
        <f t="shared" si="17"/>
        <v>3</v>
      </c>
      <c r="P277">
        <f t="shared" si="18"/>
        <v>3</v>
      </c>
    </row>
    <row r="278" spans="1:16" x14ac:dyDescent="0.4">
      <c r="A278" t="s">
        <v>325</v>
      </c>
      <c r="B278" t="s">
        <v>860</v>
      </c>
      <c r="C278" s="1" t="s">
        <v>1119</v>
      </c>
      <c r="D278" s="1">
        <v>39101</v>
      </c>
      <c r="E278">
        <v>2</v>
      </c>
      <c r="F278">
        <v>1</v>
      </c>
      <c r="G278">
        <v>2</v>
      </c>
      <c r="H278">
        <v>166</v>
      </c>
      <c r="I278">
        <v>103</v>
      </c>
      <c r="J278">
        <v>587</v>
      </c>
      <c r="K278">
        <v>86.257221552397496</v>
      </c>
      <c r="L278">
        <v>71.276595744680847</v>
      </c>
      <c r="M278">
        <v>77.663170783645654</v>
      </c>
      <c r="N278">
        <f t="shared" si="16"/>
        <v>3</v>
      </c>
      <c r="O278">
        <f t="shared" si="17"/>
        <v>3</v>
      </c>
      <c r="P278">
        <f t="shared" si="18"/>
        <v>3</v>
      </c>
    </row>
    <row r="279" spans="1:16" x14ac:dyDescent="0.4">
      <c r="A279" t="s">
        <v>326</v>
      </c>
      <c r="B279" t="s">
        <v>861</v>
      </c>
      <c r="C279" s="1" t="s">
        <v>1119</v>
      </c>
      <c r="D279" s="1">
        <v>39553</v>
      </c>
      <c r="E279">
        <v>2</v>
      </c>
      <c r="F279">
        <v>1</v>
      </c>
      <c r="G279">
        <v>2</v>
      </c>
      <c r="H279">
        <v>166</v>
      </c>
      <c r="I279">
        <v>103</v>
      </c>
      <c r="J279">
        <v>587</v>
      </c>
      <c r="K279">
        <v>79.778368840981045</v>
      </c>
      <c r="L279">
        <v>62.978723404255319</v>
      </c>
      <c r="M279">
        <v>78.461775378011339</v>
      </c>
      <c r="N279">
        <f t="shared" si="16"/>
        <v>3</v>
      </c>
      <c r="O279">
        <f t="shared" si="17"/>
        <v>3</v>
      </c>
      <c r="P279">
        <f t="shared" si="18"/>
        <v>3</v>
      </c>
    </row>
    <row r="280" spans="1:16" x14ac:dyDescent="0.4">
      <c r="A280" t="s">
        <v>327</v>
      </c>
      <c r="B280" t="s">
        <v>862</v>
      </c>
      <c r="C280" s="1" t="s">
        <v>1119</v>
      </c>
      <c r="D280" s="1">
        <v>39171</v>
      </c>
      <c r="E280">
        <v>2</v>
      </c>
      <c r="F280">
        <v>1</v>
      </c>
      <c r="G280">
        <v>2</v>
      </c>
      <c r="H280">
        <v>166</v>
      </c>
      <c r="I280">
        <v>103</v>
      </c>
      <c r="J280">
        <v>587</v>
      </c>
      <c r="K280">
        <v>53.228793997070213</v>
      </c>
      <c r="L280">
        <v>53.191489361702125</v>
      </c>
      <c r="M280">
        <v>73.108164827296733</v>
      </c>
      <c r="N280">
        <f t="shared" si="16"/>
        <v>3</v>
      </c>
      <c r="O280">
        <f t="shared" si="17"/>
        <v>3</v>
      </c>
      <c r="P280">
        <f t="shared" si="18"/>
        <v>3</v>
      </c>
    </row>
    <row r="281" spans="1:16" x14ac:dyDescent="0.4">
      <c r="A281" t="s">
        <v>328</v>
      </c>
      <c r="B281" t="s">
        <v>863</v>
      </c>
      <c r="C281" s="1" t="s">
        <v>1119</v>
      </c>
      <c r="D281" s="1">
        <v>39618</v>
      </c>
      <c r="E281">
        <v>2</v>
      </c>
      <c r="F281">
        <v>1</v>
      </c>
      <c r="G281">
        <v>2</v>
      </c>
      <c r="H281">
        <v>166</v>
      </c>
      <c r="I281">
        <v>103</v>
      </c>
      <c r="J281">
        <v>587</v>
      </c>
      <c r="K281">
        <v>43.556215340584686</v>
      </c>
      <c r="L281">
        <v>67.872340425531917</v>
      </c>
      <c r="M281">
        <v>66.512533463129714</v>
      </c>
      <c r="N281">
        <f t="shared" si="16"/>
        <v>2</v>
      </c>
      <c r="O281">
        <f t="shared" si="17"/>
        <v>3</v>
      </c>
      <c r="P281">
        <f t="shared" si="18"/>
        <v>3</v>
      </c>
    </row>
    <row r="282" spans="1:16" x14ac:dyDescent="0.4">
      <c r="A282" t="s">
        <v>329</v>
      </c>
      <c r="B282" t="s">
        <v>864</v>
      </c>
      <c r="C282" s="1" t="s">
        <v>1119</v>
      </c>
      <c r="D282" s="1">
        <v>39983</v>
      </c>
      <c r="E282">
        <v>2</v>
      </c>
      <c r="F282">
        <v>1</v>
      </c>
      <c r="G282">
        <v>2</v>
      </c>
      <c r="H282">
        <v>166</v>
      </c>
      <c r="I282">
        <v>103</v>
      </c>
      <c r="J282">
        <v>587</v>
      </c>
      <c r="K282">
        <v>84.134099196159795</v>
      </c>
      <c r="L282">
        <v>62.340425531914903</v>
      </c>
      <c r="M282">
        <v>35.664319850447001</v>
      </c>
      <c r="N282">
        <f t="shared" si="16"/>
        <v>3</v>
      </c>
      <c r="O282">
        <f t="shared" si="17"/>
        <v>3</v>
      </c>
      <c r="P282">
        <f t="shared" si="18"/>
        <v>2</v>
      </c>
    </row>
    <row r="283" spans="1:16" x14ac:dyDescent="0.4">
      <c r="A283" t="s">
        <v>330</v>
      </c>
      <c r="B283" t="s">
        <v>865</v>
      </c>
      <c r="C283" s="1" t="s">
        <v>1119</v>
      </c>
      <c r="D283" s="1">
        <v>40172</v>
      </c>
      <c r="E283">
        <v>2</v>
      </c>
      <c r="F283">
        <v>1</v>
      </c>
      <c r="G283">
        <v>2</v>
      </c>
      <c r="H283">
        <v>166</v>
      </c>
      <c r="I283">
        <v>103</v>
      </c>
      <c r="J283">
        <v>587</v>
      </c>
      <c r="K283">
        <v>84.705989862331478</v>
      </c>
      <c r="L283">
        <v>35.106382978723403</v>
      </c>
      <c r="M283">
        <v>48.727746594541763</v>
      </c>
      <c r="N283">
        <f t="shared" si="16"/>
        <v>3</v>
      </c>
      <c r="O283">
        <f t="shared" si="17"/>
        <v>2</v>
      </c>
      <c r="P283">
        <f t="shared" si="18"/>
        <v>2</v>
      </c>
    </row>
    <row r="284" spans="1:16" x14ac:dyDescent="0.4">
      <c r="A284" t="s">
        <v>331</v>
      </c>
      <c r="B284" t="s">
        <v>866</v>
      </c>
      <c r="C284" s="1" t="s">
        <v>1119</v>
      </c>
      <c r="D284" s="1">
        <v>41052</v>
      </c>
      <c r="E284">
        <v>2</v>
      </c>
      <c r="F284">
        <v>1</v>
      </c>
      <c r="G284">
        <v>2</v>
      </c>
      <c r="H284">
        <v>166</v>
      </c>
      <c r="I284">
        <v>103</v>
      </c>
      <c r="J284">
        <v>587</v>
      </c>
      <c r="K284">
        <v>64.95670034383015</v>
      </c>
      <c r="L284">
        <v>20.212765957446809</v>
      </c>
      <c r="M284">
        <v>30.559878447442333</v>
      </c>
      <c r="N284">
        <f t="shared" si="16"/>
        <v>3</v>
      </c>
      <c r="O284">
        <f t="shared" si="17"/>
        <v>1</v>
      </c>
      <c r="P284">
        <f t="shared" si="18"/>
        <v>2</v>
      </c>
    </row>
    <row r="285" spans="1:16" x14ac:dyDescent="0.4">
      <c r="A285" t="s">
        <v>332</v>
      </c>
      <c r="B285" t="s">
        <v>867</v>
      </c>
      <c r="C285" s="1" t="s">
        <v>1119</v>
      </c>
      <c r="D285" s="1">
        <v>38072</v>
      </c>
      <c r="E285">
        <v>2</v>
      </c>
      <c r="F285">
        <v>1</v>
      </c>
      <c r="G285">
        <v>2</v>
      </c>
      <c r="H285">
        <v>166</v>
      </c>
      <c r="I285">
        <v>103</v>
      </c>
      <c r="J285">
        <v>587</v>
      </c>
      <c r="K285">
        <v>30.146879969144752</v>
      </c>
      <c r="L285">
        <v>14.468085106382979</v>
      </c>
      <c r="M285">
        <v>34.412265758091991</v>
      </c>
      <c r="N285">
        <f t="shared" si="16"/>
        <v>2</v>
      </c>
      <c r="O285">
        <f t="shared" si="17"/>
        <v>1</v>
      </c>
      <c r="P285">
        <f t="shared" si="18"/>
        <v>2</v>
      </c>
    </row>
    <row r="286" spans="1:16" x14ac:dyDescent="0.4">
      <c r="A286" t="s">
        <v>333</v>
      </c>
      <c r="B286" t="s">
        <v>868</v>
      </c>
      <c r="C286" s="1" t="s">
        <v>1119</v>
      </c>
      <c r="D286" s="1">
        <v>40078</v>
      </c>
      <c r="E286">
        <v>2</v>
      </c>
      <c r="F286">
        <v>1</v>
      </c>
      <c r="G286">
        <v>2</v>
      </c>
      <c r="H286">
        <v>166</v>
      </c>
      <c r="I286">
        <v>103</v>
      </c>
      <c r="J286">
        <v>587</v>
      </c>
      <c r="K286">
        <v>66.433509983312021</v>
      </c>
      <c r="L286">
        <v>18.723404255319149</v>
      </c>
      <c r="M286">
        <v>19.212095400340715</v>
      </c>
      <c r="N286">
        <f t="shared" si="16"/>
        <v>3</v>
      </c>
      <c r="O286">
        <f t="shared" si="17"/>
        <v>1</v>
      </c>
      <c r="P286">
        <f t="shared" si="18"/>
        <v>1</v>
      </c>
    </row>
    <row r="287" spans="1:16" x14ac:dyDescent="0.4">
      <c r="A287" t="s">
        <v>334</v>
      </c>
      <c r="B287" t="s">
        <v>869</v>
      </c>
      <c r="C287" s="1" t="s">
        <v>1119</v>
      </c>
      <c r="D287" s="1">
        <v>40316</v>
      </c>
      <c r="E287">
        <v>2</v>
      </c>
      <c r="F287">
        <v>1</v>
      </c>
      <c r="G287">
        <v>2</v>
      </c>
      <c r="H287">
        <v>166</v>
      </c>
      <c r="I287">
        <v>103</v>
      </c>
      <c r="J287">
        <v>587</v>
      </c>
      <c r="K287">
        <v>40.904837803458172</v>
      </c>
      <c r="L287">
        <v>5.7446808510638299</v>
      </c>
      <c r="M287">
        <v>46.313963026058424</v>
      </c>
      <c r="N287">
        <f t="shared" si="16"/>
        <v>2</v>
      </c>
      <c r="O287">
        <f t="shared" si="17"/>
        <v>1</v>
      </c>
      <c r="P287">
        <f t="shared" si="18"/>
        <v>2</v>
      </c>
    </row>
    <row r="288" spans="1:16" x14ac:dyDescent="0.4">
      <c r="A288" t="s">
        <v>335</v>
      </c>
      <c r="B288" t="s">
        <v>870</v>
      </c>
      <c r="C288" s="1" t="s">
        <v>1119</v>
      </c>
      <c r="D288" s="1">
        <v>40680</v>
      </c>
      <c r="E288">
        <v>2</v>
      </c>
      <c r="F288">
        <v>1</v>
      </c>
      <c r="G288">
        <v>2</v>
      </c>
      <c r="H288">
        <v>166</v>
      </c>
      <c r="I288">
        <v>103</v>
      </c>
      <c r="J288">
        <v>587</v>
      </c>
      <c r="K288">
        <v>74.315994590698352</v>
      </c>
      <c r="L288">
        <v>6.8085106382978724</v>
      </c>
      <c r="M288">
        <v>71.246432795494741</v>
      </c>
      <c r="N288">
        <f t="shared" si="16"/>
        <v>3</v>
      </c>
      <c r="O288">
        <f t="shared" si="17"/>
        <v>1</v>
      </c>
      <c r="P288">
        <f t="shared" si="18"/>
        <v>3</v>
      </c>
    </row>
    <row r="289" spans="1:16" x14ac:dyDescent="0.4">
      <c r="A289" t="s">
        <v>336</v>
      </c>
      <c r="B289" t="s">
        <v>871</v>
      </c>
      <c r="C289" s="1" t="s">
        <v>1119</v>
      </c>
      <c r="D289" s="1">
        <v>40981</v>
      </c>
      <c r="E289">
        <v>2</v>
      </c>
      <c r="F289">
        <v>1</v>
      </c>
      <c r="G289">
        <v>2</v>
      </c>
      <c r="H289">
        <v>166</v>
      </c>
      <c r="I289">
        <v>103</v>
      </c>
      <c r="J289">
        <v>587</v>
      </c>
      <c r="K289">
        <v>43.898359646488345</v>
      </c>
      <c r="L289">
        <v>3.191489361702128</v>
      </c>
      <c r="M289">
        <v>24.819740502674666</v>
      </c>
      <c r="N289">
        <f t="shared" si="16"/>
        <v>2</v>
      </c>
      <c r="O289">
        <f t="shared" si="17"/>
        <v>1</v>
      </c>
      <c r="P289">
        <f t="shared" si="18"/>
        <v>1</v>
      </c>
    </row>
    <row r="290" spans="1:16" x14ac:dyDescent="0.4">
      <c r="A290" t="s">
        <v>337</v>
      </c>
      <c r="B290" t="s">
        <v>872</v>
      </c>
      <c r="C290" s="1" t="s">
        <v>1119</v>
      </c>
      <c r="D290" s="1">
        <v>41254</v>
      </c>
      <c r="E290">
        <v>2</v>
      </c>
      <c r="F290">
        <v>1</v>
      </c>
      <c r="G290">
        <v>2</v>
      </c>
      <c r="H290">
        <v>166</v>
      </c>
      <c r="I290">
        <v>103</v>
      </c>
      <c r="J290">
        <v>587</v>
      </c>
      <c r="K290">
        <v>62.141564860197413</v>
      </c>
      <c r="L290">
        <v>46.595744680851062</v>
      </c>
      <c r="M290">
        <v>50.22224336080388</v>
      </c>
      <c r="N290">
        <f t="shared" si="16"/>
        <v>3</v>
      </c>
      <c r="O290">
        <f t="shared" si="17"/>
        <v>2</v>
      </c>
      <c r="P290">
        <f t="shared" si="18"/>
        <v>3</v>
      </c>
    </row>
    <row r="291" spans="1:16" x14ac:dyDescent="0.4">
      <c r="A291" t="s">
        <v>338</v>
      </c>
      <c r="B291" t="s">
        <v>873</v>
      </c>
      <c r="C291" s="1" t="s">
        <v>1119</v>
      </c>
      <c r="D291" s="1">
        <v>38673</v>
      </c>
      <c r="E291">
        <v>2</v>
      </c>
      <c r="F291">
        <v>1</v>
      </c>
      <c r="G291">
        <v>2</v>
      </c>
      <c r="H291">
        <v>166</v>
      </c>
      <c r="I291">
        <v>103</v>
      </c>
      <c r="J291">
        <v>587</v>
      </c>
      <c r="K291">
        <v>75.978509255905252</v>
      </c>
      <c r="L291">
        <v>82.340425531914889</v>
      </c>
      <c r="M291">
        <v>61.916644672121308</v>
      </c>
      <c r="N291">
        <f t="shared" si="16"/>
        <v>3</v>
      </c>
      <c r="O291">
        <f t="shared" si="17"/>
        <v>3</v>
      </c>
      <c r="P291">
        <f t="shared" si="18"/>
        <v>3</v>
      </c>
    </row>
    <row r="292" spans="1:16" x14ac:dyDescent="0.4">
      <c r="A292" t="s">
        <v>339</v>
      </c>
      <c r="B292" t="s">
        <v>874</v>
      </c>
      <c r="C292" s="1" t="s">
        <v>1119</v>
      </c>
      <c r="D292" s="1">
        <v>38883</v>
      </c>
      <c r="E292">
        <v>2</v>
      </c>
      <c r="F292">
        <v>1</v>
      </c>
      <c r="G292">
        <v>2</v>
      </c>
      <c r="H292">
        <v>166</v>
      </c>
      <c r="I292">
        <v>103</v>
      </c>
      <c r="J292">
        <v>587</v>
      </c>
      <c r="K292">
        <v>50.162232666869386</v>
      </c>
      <c r="L292">
        <v>21.276595744680851</v>
      </c>
      <c r="M292">
        <v>71.521862578080643</v>
      </c>
      <c r="N292">
        <f t="shared" si="16"/>
        <v>3</v>
      </c>
      <c r="O292">
        <f t="shared" si="17"/>
        <v>1</v>
      </c>
      <c r="P292">
        <f t="shared" si="18"/>
        <v>3</v>
      </c>
    </row>
    <row r="293" spans="1:16" x14ac:dyDescent="0.4">
      <c r="A293" t="s">
        <v>340</v>
      </c>
      <c r="B293" t="s">
        <v>875</v>
      </c>
      <c r="C293" s="1" t="s">
        <v>1119</v>
      </c>
      <c r="D293" s="1">
        <v>39028</v>
      </c>
      <c r="E293">
        <v>2</v>
      </c>
      <c r="F293">
        <v>1</v>
      </c>
      <c r="G293">
        <v>2</v>
      </c>
      <c r="H293">
        <v>166</v>
      </c>
      <c r="I293">
        <v>103</v>
      </c>
      <c r="J293">
        <v>587</v>
      </c>
      <c r="K293">
        <v>44.316852671991107</v>
      </c>
      <c r="L293">
        <v>31.276595744680851</v>
      </c>
      <c r="M293">
        <v>79.325194018550064</v>
      </c>
      <c r="N293">
        <f t="shared" si="16"/>
        <v>2</v>
      </c>
      <c r="O293">
        <f t="shared" si="17"/>
        <v>2</v>
      </c>
      <c r="P293">
        <f t="shared" si="18"/>
        <v>3</v>
      </c>
    </row>
    <row r="294" spans="1:16" x14ac:dyDescent="0.4">
      <c r="A294" t="s">
        <v>341</v>
      </c>
      <c r="B294" t="s">
        <v>876</v>
      </c>
      <c r="C294" s="1" t="s">
        <v>1119</v>
      </c>
      <c r="D294" s="1">
        <v>39247</v>
      </c>
      <c r="E294">
        <v>2</v>
      </c>
      <c r="F294">
        <v>1</v>
      </c>
      <c r="G294">
        <v>2</v>
      </c>
      <c r="H294">
        <v>166</v>
      </c>
      <c r="I294">
        <v>103</v>
      </c>
      <c r="J294">
        <v>587</v>
      </c>
      <c r="K294">
        <v>46.61007492690922</v>
      </c>
      <c r="L294">
        <v>73.61702127659575</v>
      </c>
      <c r="M294">
        <v>73.224157828213436</v>
      </c>
      <c r="N294">
        <f t="shared" si="16"/>
        <v>2</v>
      </c>
      <c r="O294">
        <f t="shared" si="17"/>
        <v>3</v>
      </c>
      <c r="P294">
        <f t="shared" si="18"/>
        <v>3</v>
      </c>
    </row>
    <row r="295" spans="1:16" x14ac:dyDescent="0.4">
      <c r="A295" t="s">
        <v>342</v>
      </c>
      <c r="B295" t="s">
        <v>877</v>
      </c>
      <c r="C295" s="1" t="s">
        <v>1119</v>
      </c>
      <c r="D295" s="1">
        <v>39728</v>
      </c>
      <c r="E295">
        <v>2</v>
      </c>
      <c r="F295">
        <v>1</v>
      </c>
      <c r="G295">
        <v>2</v>
      </c>
      <c r="H295">
        <v>166</v>
      </c>
      <c r="I295">
        <v>103</v>
      </c>
      <c r="J295">
        <v>587</v>
      </c>
      <c r="K295">
        <v>82.877375812579359</v>
      </c>
      <c r="L295">
        <v>20</v>
      </c>
      <c r="M295">
        <v>73.481547430508598</v>
      </c>
      <c r="N295">
        <f t="shared" si="16"/>
        <v>3</v>
      </c>
      <c r="O295">
        <f t="shared" si="17"/>
        <v>1</v>
      </c>
      <c r="P295">
        <f t="shared" si="18"/>
        <v>3</v>
      </c>
    </row>
    <row r="296" spans="1:16" x14ac:dyDescent="0.4">
      <c r="A296" t="s">
        <v>343</v>
      </c>
      <c r="B296" t="s">
        <v>878</v>
      </c>
      <c r="C296" s="1" t="s">
        <v>1119</v>
      </c>
      <c r="D296" s="1">
        <v>40519</v>
      </c>
      <c r="E296">
        <v>2</v>
      </c>
      <c r="F296">
        <v>1</v>
      </c>
      <c r="G296">
        <v>2</v>
      </c>
      <c r="H296">
        <v>166</v>
      </c>
      <c r="I296">
        <v>103</v>
      </c>
      <c r="J296">
        <v>587</v>
      </c>
      <c r="K296">
        <v>84.766604118308535</v>
      </c>
      <c r="L296">
        <v>34.680851063829785</v>
      </c>
      <c r="M296">
        <v>60.942997476831934</v>
      </c>
      <c r="N296">
        <f t="shared" si="16"/>
        <v>3</v>
      </c>
      <c r="O296">
        <f t="shared" si="17"/>
        <v>2</v>
      </c>
      <c r="P296">
        <f t="shared" si="18"/>
        <v>3</v>
      </c>
    </row>
    <row r="297" spans="1:16" x14ac:dyDescent="0.4">
      <c r="A297" t="s">
        <v>344</v>
      </c>
      <c r="B297" t="s">
        <v>879</v>
      </c>
      <c r="C297" s="1" t="s">
        <v>1119</v>
      </c>
      <c r="D297" s="1">
        <v>40967</v>
      </c>
      <c r="E297">
        <v>2</v>
      </c>
      <c r="F297">
        <v>1</v>
      </c>
      <c r="G297">
        <v>2</v>
      </c>
      <c r="H297">
        <v>166</v>
      </c>
      <c r="I297">
        <v>103</v>
      </c>
      <c r="J297">
        <v>587</v>
      </c>
      <c r="K297">
        <v>16.511245726206596</v>
      </c>
      <c r="L297">
        <v>70</v>
      </c>
      <c r="M297">
        <v>47.414471239461228</v>
      </c>
      <c r="N297">
        <f t="shared" si="16"/>
        <v>1</v>
      </c>
      <c r="O297">
        <f t="shared" si="17"/>
        <v>3</v>
      </c>
      <c r="P297">
        <f t="shared" si="18"/>
        <v>2</v>
      </c>
    </row>
    <row r="298" spans="1:16" x14ac:dyDescent="0.4">
      <c r="A298" t="s">
        <v>345</v>
      </c>
      <c r="B298" t="s">
        <v>880</v>
      </c>
      <c r="C298" s="1" t="s">
        <v>1119</v>
      </c>
      <c r="D298" s="1">
        <v>41142</v>
      </c>
      <c r="E298">
        <v>2</v>
      </c>
      <c r="F298">
        <v>1</v>
      </c>
      <c r="G298">
        <v>2</v>
      </c>
      <c r="H298">
        <v>166</v>
      </c>
      <c r="I298">
        <v>103</v>
      </c>
      <c r="J298">
        <v>587</v>
      </c>
      <c r="K298">
        <v>53.387989484311881</v>
      </c>
      <c r="L298">
        <v>60.425531914893618</v>
      </c>
      <c r="M298">
        <v>23.205285503702854</v>
      </c>
      <c r="N298">
        <f t="shared" si="16"/>
        <v>3</v>
      </c>
      <c r="O298">
        <f t="shared" si="17"/>
        <v>3</v>
      </c>
      <c r="P298">
        <f t="shared" si="18"/>
        <v>1</v>
      </c>
    </row>
    <row r="299" spans="1:16" x14ac:dyDescent="0.4">
      <c r="A299" t="s">
        <v>346</v>
      </c>
      <c r="B299" t="s">
        <v>881</v>
      </c>
      <c r="C299" s="1" t="s">
        <v>1119</v>
      </c>
      <c r="D299" s="1">
        <v>38714</v>
      </c>
      <c r="E299">
        <v>2</v>
      </c>
      <c r="F299">
        <v>1</v>
      </c>
      <c r="G299">
        <v>2</v>
      </c>
      <c r="H299">
        <v>166</v>
      </c>
      <c r="I299">
        <v>103</v>
      </c>
      <c r="J299">
        <v>587</v>
      </c>
      <c r="K299">
        <v>29.760279559674068</v>
      </c>
      <c r="L299">
        <v>15.957446808510639</v>
      </c>
      <c r="M299">
        <v>34.868824531516182</v>
      </c>
      <c r="N299">
        <f t="shared" si="16"/>
        <v>1</v>
      </c>
      <c r="O299">
        <f t="shared" si="17"/>
        <v>1</v>
      </c>
      <c r="P299">
        <f t="shared" si="18"/>
        <v>2</v>
      </c>
    </row>
    <row r="300" spans="1:16" x14ac:dyDescent="0.4">
      <c r="A300" t="s">
        <v>347</v>
      </c>
      <c r="B300" t="s">
        <v>882</v>
      </c>
      <c r="C300" s="1" t="s">
        <v>1119</v>
      </c>
      <c r="D300" s="1">
        <v>39106</v>
      </c>
      <c r="E300">
        <v>2</v>
      </c>
      <c r="F300">
        <v>1</v>
      </c>
      <c r="G300">
        <v>2</v>
      </c>
      <c r="H300">
        <v>166</v>
      </c>
      <c r="I300">
        <v>103</v>
      </c>
      <c r="J300">
        <v>587</v>
      </c>
      <c r="K300">
        <v>60.00104896424147</v>
      </c>
      <c r="L300">
        <v>27.021276595744681</v>
      </c>
      <c r="M300">
        <v>28.032434002878915</v>
      </c>
      <c r="N300">
        <f t="shared" si="16"/>
        <v>3</v>
      </c>
      <c r="O300">
        <f t="shared" si="17"/>
        <v>1</v>
      </c>
      <c r="P300">
        <f t="shared" si="18"/>
        <v>1</v>
      </c>
    </row>
    <row r="301" spans="1:16" x14ac:dyDescent="0.4">
      <c r="A301" t="s">
        <v>348</v>
      </c>
      <c r="B301" t="s">
        <v>883</v>
      </c>
      <c r="C301" s="1" t="s">
        <v>1119</v>
      </c>
      <c r="D301" s="1">
        <v>39743</v>
      </c>
      <c r="E301">
        <v>2</v>
      </c>
      <c r="F301">
        <v>1</v>
      </c>
      <c r="G301">
        <v>2</v>
      </c>
      <c r="H301">
        <v>166</v>
      </c>
      <c r="I301">
        <v>103</v>
      </c>
      <c r="J301">
        <v>587</v>
      </c>
      <c r="K301">
        <v>29.681027456906616</v>
      </c>
      <c r="L301">
        <v>39.148936170212764</v>
      </c>
      <c r="M301">
        <v>69.119090977752791</v>
      </c>
      <c r="N301">
        <f t="shared" si="16"/>
        <v>1</v>
      </c>
      <c r="O301">
        <f t="shared" si="17"/>
        <v>2</v>
      </c>
      <c r="P301">
        <f t="shared" si="18"/>
        <v>3</v>
      </c>
    </row>
    <row r="302" spans="1:16" x14ac:dyDescent="0.4">
      <c r="A302" t="s">
        <v>349</v>
      </c>
      <c r="B302" t="s">
        <v>884</v>
      </c>
      <c r="C302" s="1" t="s">
        <v>1119</v>
      </c>
      <c r="D302" s="1">
        <v>40051</v>
      </c>
      <c r="E302">
        <v>2</v>
      </c>
      <c r="F302">
        <v>1</v>
      </c>
      <c r="G302">
        <v>2</v>
      </c>
      <c r="H302">
        <v>166</v>
      </c>
      <c r="I302">
        <v>103</v>
      </c>
      <c r="J302">
        <v>587</v>
      </c>
      <c r="K302">
        <v>55.492473993759191</v>
      </c>
      <c r="L302">
        <v>13.404255319148936</v>
      </c>
      <c r="M302">
        <v>80.551669143499211</v>
      </c>
      <c r="N302">
        <f t="shared" si="16"/>
        <v>3</v>
      </c>
      <c r="O302">
        <f t="shared" si="17"/>
        <v>1</v>
      </c>
      <c r="P302">
        <f t="shared" si="18"/>
        <v>3</v>
      </c>
    </row>
    <row r="303" spans="1:16" x14ac:dyDescent="0.4">
      <c r="A303" t="s">
        <v>350</v>
      </c>
      <c r="B303" t="s">
        <v>885</v>
      </c>
      <c r="C303" s="1" t="s">
        <v>1119</v>
      </c>
      <c r="D303" s="1">
        <v>40686</v>
      </c>
      <c r="E303">
        <v>2</v>
      </c>
      <c r="F303">
        <v>1</v>
      </c>
      <c r="G303">
        <v>2</v>
      </c>
      <c r="H303">
        <v>166</v>
      </c>
      <c r="I303">
        <v>103</v>
      </c>
      <c r="J303">
        <v>587</v>
      </c>
      <c r="K303">
        <v>52.180284663563</v>
      </c>
      <c r="L303">
        <v>16.595744680851062</v>
      </c>
      <c r="M303">
        <v>78.576566344879808</v>
      </c>
      <c r="N303">
        <f t="shared" si="16"/>
        <v>3</v>
      </c>
      <c r="O303">
        <f t="shared" si="17"/>
        <v>1</v>
      </c>
      <c r="P303">
        <f t="shared" si="18"/>
        <v>3</v>
      </c>
    </row>
    <row r="304" spans="1:16" x14ac:dyDescent="0.4">
      <c r="A304" t="s">
        <v>351</v>
      </c>
      <c r="B304" t="s">
        <v>886</v>
      </c>
      <c r="C304" s="1" t="s">
        <v>1119</v>
      </c>
      <c r="D304" s="1">
        <v>38896</v>
      </c>
      <c r="E304">
        <v>2</v>
      </c>
      <c r="F304">
        <v>1</v>
      </c>
      <c r="G304">
        <v>2</v>
      </c>
      <c r="H304">
        <v>166</v>
      </c>
      <c r="I304">
        <v>103</v>
      </c>
      <c r="J304">
        <v>587</v>
      </c>
      <c r="K304">
        <v>22.976428899357323</v>
      </c>
      <c r="L304">
        <v>84.042553191489361</v>
      </c>
      <c r="M304">
        <v>17.149970983020385</v>
      </c>
      <c r="N304">
        <f t="shared" si="16"/>
        <v>1</v>
      </c>
      <c r="O304">
        <f t="shared" si="17"/>
        <v>3</v>
      </c>
      <c r="P304">
        <f t="shared" si="18"/>
        <v>1</v>
      </c>
    </row>
    <row r="305" spans="1:16" x14ac:dyDescent="0.4">
      <c r="A305" t="s">
        <v>352</v>
      </c>
      <c r="B305" t="s">
        <v>887</v>
      </c>
      <c r="C305" s="1" t="s">
        <v>1119</v>
      </c>
      <c r="D305" s="1">
        <v>39251</v>
      </c>
      <c r="E305">
        <v>2</v>
      </c>
      <c r="F305">
        <v>1</v>
      </c>
      <c r="G305">
        <v>2</v>
      </c>
      <c r="H305">
        <v>166</v>
      </c>
      <c r="I305">
        <v>103</v>
      </c>
      <c r="J305">
        <v>587</v>
      </c>
      <c r="K305">
        <v>69.859332646452046</v>
      </c>
      <c r="L305">
        <v>93.82978723404257</v>
      </c>
      <c r="M305">
        <v>11.309133796356964</v>
      </c>
      <c r="N305">
        <f t="shared" si="16"/>
        <v>3</v>
      </c>
      <c r="O305">
        <f t="shared" si="17"/>
        <v>3</v>
      </c>
      <c r="P305">
        <f t="shared" si="18"/>
        <v>1</v>
      </c>
    </row>
    <row r="306" spans="1:16" x14ac:dyDescent="0.4">
      <c r="A306" t="s">
        <v>353</v>
      </c>
      <c r="B306" t="s">
        <v>888</v>
      </c>
      <c r="C306" s="1" t="s">
        <v>1119</v>
      </c>
      <c r="D306" s="1">
        <v>40106</v>
      </c>
      <c r="E306">
        <v>2</v>
      </c>
      <c r="F306">
        <v>1</v>
      </c>
      <c r="G306">
        <v>2</v>
      </c>
      <c r="H306">
        <v>166</v>
      </c>
      <c r="I306">
        <v>103</v>
      </c>
      <c r="J306">
        <v>587</v>
      </c>
      <c r="K306">
        <v>20.041862236208015</v>
      </c>
      <c r="L306">
        <v>49.787234042553187</v>
      </c>
      <c r="M306">
        <v>28.941889078175283</v>
      </c>
      <c r="N306">
        <f t="shared" si="16"/>
        <v>1</v>
      </c>
      <c r="O306">
        <f t="shared" si="17"/>
        <v>2</v>
      </c>
      <c r="P306">
        <f t="shared" si="18"/>
        <v>1</v>
      </c>
    </row>
    <row r="307" spans="1:16" x14ac:dyDescent="0.4">
      <c r="A307" t="s">
        <v>354</v>
      </c>
      <c r="B307" t="s">
        <v>889</v>
      </c>
      <c r="C307" s="1" t="s">
        <v>1119</v>
      </c>
      <c r="D307" s="1">
        <v>40897</v>
      </c>
      <c r="E307">
        <v>2</v>
      </c>
      <c r="F307">
        <v>1</v>
      </c>
      <c r="G307">
        <v>2</v>
      </c>
      <c r="H307">
        <v>166</v>
      </c>
      <c r="I307">
        <v>103</v>
      </c>
      <c r="J307">
        <v>587</v>
      </c>
      <c r="K307">
        <v>68.409032545453556</v>
      </c>
      <c r="L307">
        <v>92.340425531914889</v>
      </c>
      <c r="M307">
        <v>1.7363762752354657</v>
      </c>
      <c r="N307">
        <f t="shared" si="16"/>
        <v>3</v>
      </c>
      <c r="O307">
        <f t="shared" si="17"/>
        <v>3</v>
      </c>
      <c r="P307">
        <f t="shared" si="18"/>
        <v>1</v>
      </c>
    </row>
    <row r="308" spans="1:16" x14ac:dyDescent="0.4">
      <c r="A308" t="s">
        <v>355</v>
      </c>
      <c r="B308" t="s">
        <v>890</v>
      </c>
      <c r="C308" s="1" t="s">
        <v>1119</v>
      </c>
      <c r="D308" s="1">
        <v>41233</v>
      </c>
      <c r="E308">
        <v>2</v>
      </c>
      <c r="F308">
        <v>1</v>
      </c>
      <c r="G308">
        <v>2</v>
      </c>
      <c r="H308">
        <v>166</v>
      </c>
      <c r="I308">
        <v>103</v>
      </c>
      <c r="J308">
        <v>587</v>
      </c>
      <c r="K308">
        <v>75.108662794478207</v>
      </c>
      <c r="L308">
        <v>94.255319148936167</v>
      </c>
      <c r="M308">
        <v>48.415499078677463</v>
      </c>
      <c r="N308">
        <f t="shared" si="16"/>
        <v>3</v>
      </c>
      <c r="O308">
        <f t="shared" si="17"/>
        <v>3</v>
      </c>
      <c r="P308">
        <f t="shared" si="18"/>
        <v>2</v>
      </c>
    </row>
    <row r="309" spans="1:16" x14ac:dyDescent="0.4">
      <c r="A309" t="s">
        <v>356</v>
      </c>
      <c r="B309" t="s">
        <v>891</v>
      </c>
      <c r="C309" s="1" t="s">
        <v>1119</v>
      </c>
      <c r="D309" s="1">
        <v>38709</v>
      </c>
      <c r="E309">
        <v>2</v>
      </c>
      <c r="F309">
        <v>1</v>
      </c>
      <c r="G309">
        <v>2</v>
      </c>
      <c r="H309">
        <v>166</v>
      </c>
      <c r="I309">
        <v>103</v>
      </c>
      <c r="J309">
        <v>587</v>
      </c>
      <c r="K309">
        <v>66.207487624496494</v>
      </c>
      <c r="L309">
        <v>39.574468085106382</v>
      </c>
      <c r="M309">
        <v>76.202863851926878</v>
      </c>
      <c r="N309">
        <f t="shared" si="16"/>
        <v>3</v>
      </c>
      <c r="O309">
        <f t="shared" si="17"/>
        <v>2</v>
      </c>
      <c r="P309">
        <f t="shared" si="18"/>
        <v>3</v>
      </c>
    </row>
    <row r="310" spans="1:16" x14ac:dyDescent="0.4">
      <c r="A310" t="s">
        <v>357</v>
      </c>
      <c r="B310" t="s">
        <v>892</v>
      </c>
      <c r="C310" s="1" t="s">
        <v>1119</v>
      </c>
      <c r="D310" s="1">
        <v>38854</v>
      </c>
      <c r="E310">
        <v>2</v>
      </c>
      <c r="F310">
        <v>1</v>
      </c>
      <c r="G310">
        <v>2</v>
      </c>
      <c r="H310">
        <v>166</v>
      </c>
      <c r="I310">
        <v>103</v>
      </c>
      <c r="J310">
        <v>587</v>
      </c>
      <c r="K310">
        <v>90.407502984330037</v>
      </c>
      <c r="L310">
        <v>54.680851063829785</v>
      </c>
      <c r="M310">
        <v>50.227803969731781</v>
      </c>
      <c r="N310">
        <f t="shared" si="16"/>
        <v>3</v>
      </c>
      <c r="O310">
        <f t="shared" si="17"/>
        <v>3</v>
      </c>
      <c r="P310">
        <f t="shared" si="18"/>
        <v>3</v>
      </c>
    </row>
    <row r="311" spans="1:16" x14ac:dyDescent="0.4">
      <c r="A311" t="s">
        <v>358</v>
      </c>
      <c r="B311" t="s">
        <v>893</v>
      </c>
      <c r="C311" s="1" t="s">
        <v>1119</v>
      </c>
      <c r="D311" s="1">
        <v>39645</v>
      </c>
      <c r="E311">
        <v>2</v>
      </c>
      <c r="F311">
        <v>1</v>
      </c>
      <c r="G311">
        <v>2</v>
      </c>
      <c r="H311">
        <v>166</v>
      </c>
      <c r="I311">
        <v>103</v>
      </c>
      <c r="J311">
        <v>587</v>
      </c>
      <c r="K311">
        <v>75.620215717355521</v>
      </c>
      <c r="L311">
        <v>8.7234042553191493</v>
      </c>
      <c r="M311">
        <v>44.308903619881541</v>
      </c>
      <c r="N311">
        <f t="shared" si="16"/>
        <v>3</v>
      </c>
      <c r="O311">
        <f t="shared" si="17"/>
        <v>1</v>
      </c>
      <c r="P311">
        <f t="shared" si="18"/>
        <v>2</v>
      </c>
    </row>
    <row r="312" spans="1:16" x14ac:dyDescent="0.4">
      <c r="A312" t="s">
        <v>359</v>
      </c>
      <c r="B312" t="s">
        <v>894</v>
      </c>
      <c r="C312" s="1" t="s">
        <v>1119</v>
      </c>
      <c r="D312" s="1">
        <v>39980</v>
      </c>
      <c r="E312">
        <v>2</v>
      </c>
      <c r="F312">
        <v>1</v>
      </c>
      <c r="G312">
        <v>2</v>
      </c>
      <c r="H312">
        <v>166</v>
      </c>
      <c r="I312">
        <v>103</v>
      </c>
      <c r="J312">
        <v>587</v>
      </c>
      <c r="K312">
        <v>24.094668487606747</v>
      </c>
      <c r="L312">
        <v>90</v>
      </c>
      <c r="M312">
        <v>65.61499148211243</v>
      </c>
      <c r="N312">
        <f t="shared" si="16"/>
        <v>1</v>
      </c>
      <c r="O312">
        <f t="shared" si="17"/>
        <v>3</v>
      </c>
      <c r="P312">
        <f t="shared" si="18"/>
        <v>3</v>
      </c>
    </row>
    <row r="313" spans="1:16" x14ac:dyDescent="0.4">
      <c r="A313" t="s">
        <v>360</v>
      </c>
      <c r="B313" t="s">
        <v>895</v>
      </c>
      <c r="C313" s="1" t="s">
        <v>1119</v>
      </c>
      <c r="D313" s="1">
        <v>40505</v>
      </c>
      <c r="E313">
        <v>2</v>
      </c>
      <c r="F313">
        <v>1</v>
      </c>
      <c r="G313">
        <v>2</v>
      </c>
      <c r="H313">
        <v>166</v>
      </c>
      <c r="I313">
        <v>103</v>
      </c>
      <c r="J313">
        <v>587</v>
      </c>
      <c r="K313">
        <v>80.096068533757602</v>
      </c>
      <c r="L313">
        <v>57.234042553191479</v>
      </c>
      <c r="M313">
        <v>43.363416115018012</v>
      </c>
      <c r="N313">
        <f t="shared" si="16"/>
        <v>3</v>
      </c>
      <c r="O313">
        <f t="shared" si="17"/>
        <v>3</v>
      </c>
      <c r="P313">
        <f t="shared" si="18"/>
        <v>2</v>
      </c>
    </row>
    <row r="314" spans="1:16" x14ac:dyDescent="0.4">
      <c r="A314" t="s">
        <v>361</v>
      </c>
      <c r="B314" t="s">
        <v>896</v>
      </c>
      <c r="C314" s="1" t="s">
        <v>1119</v>
      </c>
      <c r="D314" s="1">
        <v>40806</v>
      </c>
      <c r="E314">
        <v>2</v>
      </c>
      <c r="F314">
        <v>1</v>
      </c>
      <c r="G314">
        <v>2</v>
      </c>
      <c r="H314">
        <v>166</v>
      </c>
      <c r="I314">
        <v>103</v>
      </c>
      <c r="J314">
        <v>587</v>
      </c>
      <c r="K314">
        <v>90.347994779083749</v>
      </c>
      <c r="L314">
        <v>9.3617021276595747</v>
      </c>
      <c r="M314">
        <v>46.03637699048241</v>
      </c>
      <c r="N314">
        <f t="shared" si="16"/>
        <v>3</v>
      </c>
      <c r="O314">
        <f t="shared" si="17"/>
        <v>1</v>
      </c>
      <c r="P314">
        <f t="shared" si="18"/>
        <v>2</v>
      </c>
    </row>
    <row r="315" spans="1:16" x14ac:dyDescent="0.4">
      <c r="A315" t="s">
        <v>362</v>
      </c>
      <c r="B315" t="s">
        <v>897</v>
      </c>
      <c r="C315" s="1" t="s">
        <v>1119</v>
      </c>
      <c r="D315" s="1">
        <v>41072</v>
      </c>
      <c r="E315">
        <v>2</v>
      </c>
      <c r="F315">
        <v>1</v>
      </c>
      <c r="G315">
        <v>2</v>
      </c>
      <c r="H315">
        <v>166</v>
      </c>
      <c r="I315">
        <v>103</v>
      </c>
      <c r="J315">
        <v>587</v>
      </c>
      <c r="K315">
        <v>23.274937719978105</v>
      </c>
      <c r="L315">
        <v>42.978723404255319</v>
      </c>
      <c r="M315">
        <v>13.455978734968099</v>
      </c>
      <c r="N315">
        <f t="shared" si="16"/>
        <v>1</v>
      </c>
      <c r="O315">
        <f t="shared" si="17"/>
        <v>2</v>
      </c>
      <c r="P315">
        <f t="shared" si="18"/>
        <v>1</v>
      </c>
    </row>
    <row r="316" spans="1:16" x14ac:dyDescent="0.4">
      <c r="A316" t="s">
        <v>363</v>
      </c>
      <c r="B316" t="s">
        <v>898</v>
      </c>
      <c r="C316" s="1" t="s">
        <v>1119</v>
      </c>
      <c r="D316" s="1">
        <v>41311</v>
      </c>
      <c r="E316">
        <v>2</v>
      </c>
      <c r="F316">
        <v>1</v>
      </c>
      <c r="G316">
        <v>2</v>
      </c>
      <c r="H316">
        <v>166</v>
      </c>
      <c r="I316">
        <v>103</v>
      </c>
      <c r="J316">
        <v>587</v>
      </c>
      <c r="K316">
        <v>63.747198190643715</v>
      </c>
      <c r="L316">
        <v>85.744680851063833</v>
      </c>
      <c r="M316">
        <v>12.013232839467934</v>
      </c>
      <c r="N316">
        <f t="shared" si="16"/>
        <v>3</v>
      </c>
      <c r="O316">
        <f t="shared" si="17"/>
        <v>3</v>
      </c>
      <c r="P316">
        <f t="shared" si="18"/>
        <v>1</v>
      </c>
    </row>
    <row r="317" spans="1:16" x14ac:dyDescent="0.4">
      <c r="A317" t="s">
        <v>364</v>
      </c>
      <c r="B317" t="s">
        <v>899</v>
      </c>
      <c r="C317" s="1" t="s">
        <v>1119</v>
      </c>
      <c r="D317" s="1">
        <v>38673</v>
      </c>
      <c r="E317">
        <v>2</v>
      </c>
      <c r="F317">
        <v>1</v>
      </c>
      <c r="G317">
        <v>2</v>
      </c>
      <c r="H317">
        <v>166</v>
      </c>
      <c r="I317">
        <v>103</v>
      </c>
      <c r="J317">
        <v>587</v>
      </c>
      <c r="K317">
        <v>56.93324332696848</v>
      </c>
      <c r="L317">
        <v>39.361702127659576</v>
      </c>
      <c r="M317">
        <v>35.158480696787194</v>
      </c>
      <c r="N317">
        <f t="shared" si="16"/>
        <v>3</v>
      </c>
      <c r="O317">
        <f t="shared" si="17"/>
        <v>2</v>
      </c>
      <c r="P317">
        <f t="shared" si="18"/>
        <v>2</v>
      </c>
    </row>
    <row r="318" spans="1:16" x14ac:dyDescent="0.4">
      <c r="A318" t="s">
        <v>365</v>
      </c>
      <c r="B318" t="s">
        <v>900</v>
      </c>
      <c r="C318" s="1" t="s">
        <v>1119</v>
      </c>
      <c r="D318" s="1">
        <v>39066</v>
      </c>
      <c r="E318">
        <v>2</v>
      </c>
      <c r="F318">
        <v>1</v>
      </c>
      <c r="G318">
        <v>2</v>
      </c>
      <c r="H318">
        <v>166</v>
      </c>
      <c r="I318">
        <v>103</v>
      </c>
      <c r="J318">
        <v>587</v>
      </c>
      <c r="K318">
        <v>81.579782070543018</v>
      </c>
      <c r="L318">
        <v>82.978723404255334</v>
      </c>
      <c r="M318">
        <v>95.572072319613113</v>
      </c>
      <c r="N318">
        <f t="shared" si="16"/>
        <v>3</v>
      </c>
      <c r="O318">
        <f t="shared" si="17"/>
        <v>3</v>
      </c>
      <c r="P318">
        <f t="shared" si="18"/>
        <v>3</v>
      </c>
    </row>
    <row r="319" spans="1:16" x14ac:dyDescent="0.4">
      <c r="A319" t="s">
        <v>366</v>
      </c>
      <c r="B319" t="s">
        <v>901</v>
      </c>
      <c r="C319" s="1" t="s">
        <v>1120</v>
      </c>
      <c r="D319" s="1">
        <v>39624</v>
      </c>
      <c r="E319">
        <v>2</v>
      </c>
      <c r="F319">
        <v>1</v>
      </c>
      <c r="G319">
        <v>2</v>
      </c>
      <c r="H319">
        <v>166</v>
      </c>
      <c r="I319">
        <v>103</v>
      </c>
      <c r="J319">
        <v>587</v>
      </c>
      <c r="K319">
        <v>57.608684733051284</v>
      </c>
      <c r="L319">
        <v>86.987522281639926</v>
      </c>
      <c r="M319">
        <v>82.540193216795601</v>
      </c>
      <c r="N319">
        <f t="shared" si="16"/>
        <v>3</v>
      </c>
      <c r="O319">
        <f t="shared" si="17"/>
        <v>3</v>
      </c>
      <c r="P319">
        <f t="shared" si="18"/>
        <v>3</v>
      </c>
    </row>
    <row r="320" spans="1:16" x14ac:dyDescent="0.4">
      <c r="A320" t="s">
        <v>367</v>
      </c>
      <c r="B320" t="s">
        <v>902</v>
      </c>
      <c r="C320" s="1" t="s">
        <v>1119</v>
      </c>
      <c r="D320" s="1">
        <v>39925</v>
      </c>
      <c r="E320">
        <v>2</v>
      </c>
      <c r="F320">
        <v>1</v>
      </c>
      <c r="G320">
        <v>2</v>
      </c>
      <c r="H320">
        <v>166</v>
      </c>
      <c r="I320">
        <v>103</v>
      </c>
      <c r="J320">
        <v>587</v>
      </c>
      <c r="K320">
        <v>36.932942730923102</v>
      </c>
      <c r="L320">
        <v>91.276595744680861</v>
      </c>
      <c r="M320">
        <v>81.730492481700153</v>
      </c>
      <c r="N320">
        <f t="shared" si="16"/>
        <v>2</v>
      </c>
      <c r="O320">
        <f t="shared" si="17"/>
        <v>3</v>
      </c>
      <c r="P320">
        <f t="shared" si="18"/>
        <v>3</v>
      </c>
    </row>
    <row r="321" spans="1:16" x14ac:dyDescent="0.4">
      <c r="A321" t="s">
        <v>368</v>
      </c>
      <c r="B321" t="s">
        <v>903</v>
      </c>
      <c r="C321" s="1" t="s">
        <v>1119</v>
      </c>
      <c r="D321" s="1">
        <v>40527</v>
      </c>
      <c r="E321">
        <v>2</v>
      </c>
      <c r="F321">
        <v>1</v>
      </c>
      <c r="G321">
        <v>2</v>
      </c>
      <c r="H321">
        <v>166</v>
      </c>
      <c r="I321">
        <v>103</v>
      </c>
      <c r="J321">
        <v>587</v>
      </c>
      <c r="K321">
        <v>49.824236051206228</v>
      </c>
      <c r="L321">
        <v>58.297872340425535</v>
      </c>
      <c r="M321">
        <v>64.048118796913798</v>
      </c>
      <c r="N321">
        <f t="shared" si="16"/>
        <v>2</v>
      </c>
      <c r="O321">
        <f t="shared" si="17"/>
        <v>3</v>
      </c>
      <c r="P321">
        <f t="shared" si="18"/>
        <v>3</v>
      </c>
    </row>
    <row r="322" spans="1:16" x14ac:dyDescent="0.4">
      <c r="A322" t="s">
        <v>369</v>
      </c>
      <c r="B322" t="s">
        <v>904</v>
      </c>
      <c r="C322" s="1" t="s">
        <v>1119</v>
      </c>
      <c r="D322" s="1">
        <v>40842</v>
      </c>
      <c r="E322">
        <v>2</v>
      </c>
      <c r="F322">
        <v>1</v>
      </c>
      <c r="G322">
        <v>2</v>
      </c>
      <c r="H322">
        <v>166</v>
      </c>
      <c r="I322">
        <v>103</v>
      </c>
      <c r="J322">
        <v>587</v>
      </c>
      <c r="K322">
        <v>55.751495019337604</v>
      </c>
      <c r="L322">
        <v>40.638297872340431</v>
      </c>
      <c r="M322">
        <v>76.728630123258853</v>
      </c>
      <c r="N322">
        <f t="shared" si="16"/>
        <v>3</v>
      </c>
      <c r="O322">
        <f t="shared" si="17"/>
        <v>2</v>
      </c>
      <c r="P322">
        <f t="shared" si="18"/>
        <v>3</v>
      </c>
    </row>
    <row r="323" spans="1:16" x14ac:dyDescent="0.4">
      <c r="A323" t="s">
        <v>370</v>
      </c>
      <c r="B323" t="s">
        <v>905</v>
      </c>
      <c r="C323" s="1" t="s">
        <v>1119</v>
      </c>
      <c r="D323" s="1">
        <v>41312</v>
      </c>
      <c r="E323">
        <v>2</v>
      </c>
      <c r="F323">
        <v>1</v>
      </c>
      <c r="G323">
        <v>2</v>
      </c>
      <c r="H323">
        <v>166</v>
      </c>
      <c r="I323">
        <v>103</v>
      </c>
      <c r="J323">
        <v>587</v>
      </c>
      <c r="K323">
        <v>71.894639926522558</v>
      </c>
      <c r="L323">
        <v>29.148936170212767</v>
      </c>
      <c r="M323">
        <v>58.651556177292214</v>
      </c>
      <c r="N323">
        <f t="shared" ref="N323:N386" si="19">IF(AND(K323&gt;0,K323&lt;30),1,IF(AND(K323&gt;=30,K323&lt;50),2,IF(K323&gt;=50,3,0)))</f>
        <v>3</v>
      </c>
      <c r="O323">
        <f t="shared" ref="O323:O386" si="20">IF(AND(L323&gt;0,L323&lt;30),1,IF(AND(L323&gt;=30,L323&lt;50),2,IF(L323&gt;=50,3,0)))</f>
        <v>1</v>
      </c>
      <c r="P323">
        <f t="shared" ref="P323:P386" si="21">IF(AND(M323&gt;0,M323&lt;30),1,IF(AND(M323&gt;=30,M323&lt;50),2,IF(M323&gt;=50,3,0)))</f>
        <v>3</v>
      </c>
    </row>
    <row r="324" spans="1:16" x14ac:dyDescent="0.4">
      <c r="A324" t="s">
        <v>371</v>
      </c>
      <c r="B324" t="s">
        <v>906</v>
      </c>
      <c r="C324" s="1" t="s">
        <v>1119</v>
      </c>
      <c r="D324" s="1">
        <v>38666</v>
      </c>
      <c r="E324">
        <v>2</v>
      </c>
      <c r="F324">
        <v>1</v>
      </c>
      <c r="G324">
        <v>2</v>
      </c>
      <c r="H324">
        <v>166</v>
      </c>
      <c r="I324">
        <v>103</v>
      </c>
      <c r="J324">
        <v>587</v>
      </c>
      <c r="K324">
        <v>57.891457889928155</v>
      </c>
      <c r="L324">
        <v>64.042553191489361</v>
      </c>
      <c r="M324">
        <v>65.320755676472842</v>
      </c>
      <c r="N324">
        <f t="shared" si="19"/>
        <v>3</v>
      </c>
      <c r="O324">
        <f t="shared" si="20"/>
        <v>3</v>
      </c>
      <c r="P324">
        <f t="shared" si="21"/>
        <v>3</v>
      </c>
    </row>
    <row r="325" spans="1:16" x14ac:dyDescent="0.4">
      <c r="A325" t="s">
        <v>372</v>
      </c>
      <c r="B325" t="s">
        <v>907</v>
      </c>
      <c r="C325" s="1" t="s">
        <v>1119</v>
      </c>
      <c r="D325" s="1">
        <v>39057</v>
      </c>
      <c r="E325">
        <v>2</v>
      </c>
      <c r="F325">
        <v>1</v>
      </c>
      <c r="G325">
        <v>2</v>
      </c>
      <c r="H325">
        <v>166</v>
      </c>
      <c r="I325">
        <v>103</v>
      </c>
      <c r="J325">
        <v>587</v>
      </c>
      <c r="K325">
        <v>88.811538678014273</v>
      </c>
      <c r="L325">
        <v>53.829787234042556</v>
      </c>
      <c r="M325">
        <v>21.711461838455801</v>
      </c>
      <c r="N325">
        <f t="shared" si="19"/>
        <v>3</v>
      </c>
      <c r="O325">
        <f t="shared" si="20"/>
        <v>3</v>
      </c>
      <c r="P325">
        <f t="shared" si="21"/>
        <v>1</v>
      </c>
    </row>
    <row r="326" spans="1:16" x14ac:dyDescent="0.4">
      <c r="A326" t="s">
        <v>373</v>
      </c>
      <c r="B326" t="s">
        <v>908</v>
      </c>
      <c r="C326" s="1" t="s">
        <v>1119</v>
      </c>
      <c r="D326" s="1">
        <v>39633</v>
      </c>
      <c r="E326">
        <v>2</v>
      </c>
      <c r="F326">
        <v>1</v>
      </c>
      <c r="G326">
        <v>2</v>
      </c>
      <c r="H326">
        <v>166</v>
      </c>
      <c r="I326">
        <v>103</v>
      </c>
      <c r="J326">
        <v>587</v>
      </c>
      <c r="K326">
        <v>84.26126381102803</v>
      </c>
      <c r="L326">
        <v>61.914893617021285</v>
      </c>
      <c r="M326">
        <v>28.477394150753231</v>
      </c>
      <c r="N326">
        <f t="shared" si="19"/>
        <v>3</v>
      </c>
      <c r="O326">
        <f t="shared" si="20"/>
        <v>3</v>
      </c>
      <c r="P326">
        <f t="shared" si="21"/>
        <v>1</v>
      </c>
    </row>
    <row r="327" spans="1:16" x14ac:dyDescent="0.4">
      <c r="A327" t="s">
        <v>374</v>
      </c>
      <c r="B327" t="s">
        <v>909</v>
      </c>
      <c r="C327" s="1" t="s">
        <v>1119</v>
      </c>
      <c r="D327" s="1">
        <v>39976</v>
      </c>
      <c r="E327">
        <v>2</v>
      </c>
      <c r="F327">
        <v>1</v>
      </c>
      <c r="G327">
        <v>2</v>
      </c>
      <c r="H327">
        <v>166</v>
      </c>
      <c r="I327">
        <v>103</v>
      </c>
      <c r="J327">
        <v>587</v>
      </c>
      <c r="K327">
        <v>64.092513472634479</v>
      </c>
      <c r="L327">
        <v>88.723404255319139</v>
      </c>
      <c r="M327">
        <v>14.599050863957167</v>
      </c>
      <c r="N327">
        <f t="shared" si="19"/>
        <v>3</v>
      </c>
      <c r="O327">
        <f t="shared" si="20"/>
        <v>3</v>
      </c>
      <c r="P327">
        <f t="shared" si="21"/>
        <v>1</v>
      </c>
    </row>
    <row r="328" spans="1:16" x14ac:dyDescent="0.4">
      <c r="A328" t="s">
        <v>375</v>
      </c>
      <c r="B328" t="s">
        <v>910</v>
      </c>
      <c r="C328" s="1" t="s">
        <v>1119</v>
      </c>
      <c r="D328" s="1">
        <v>38705</v>
      </c>
      <c r="E328">
        <v>2</v>
      </c>
      <c r="F328">
        <v>1</v>
      </c>
      <c r="G328">
        <v>2</v>
      </c>
      <c r="H328">
        <v>166</v>
      </c>
      <c r="I328">
        <v>103</v>
      </c>
      <c r="J328">
        <v>587</v>
      </c>
      <c r="K328">
        <v>41.648487444406456</v>
      </c>
      <c r="L328">
        <v>57.446808510638299</v>
      </c>
      <c r="M328">
        <v>63.312408111829363</v>
      </c>
      <c r="N328">
        <f t="shared" si="19"/>
        <v>2</v>
      </c>
      <c r="O328">
        <f t="shared" si="20"/>
        <v>3</v>
      </c>
      <c r="P328">
        <f t="shared" si="21"/>
        <v>3</v>
      </c>
    </row>
    <row r="329" spans="1:16" x14ac:dyDescent="0.4">
      <c r="A329" t="s">
        <v>376</v>
      </c>
      <c r="B329" t="s">
        <v>911</v>
      </c>
      <c r="C329" s="1" t="s">
        <v>1119</v>
      </c>
      <c r="D329" s="1">
        <v>39042</v>
      </c>
      <c r="E329">
        <v>2</v>
      </c>
      <c r="F329">
        <v>1</v>
      </c>
      <c r="G329">
        <v>2</v>
      </c>
      <c r="H329">
        <v>166</v>
      </c>
      <c r="I329">
        <v>103</v>
      </c>
      <c r="J329">
        <v>587</v>
      </c>
      <c r="K329">
        <v>18.333232391337877</v>
      </c>
      <c r="L329">
        <v>49.574468085106382</v>
      </c>
      <c r="M329">
        <v>74.991188392175289</v>
      </c>
      <c r="N329">
        <f t="shared" si="19"/>
        <v>1</v>
      </c>
      <c r="O329">
        <f t="shared" si="20"/>
        <v>2</v>
      </c>
      <c r="P329">
        <f t="shared" si="21"/>
        <v>3</v>
      </c>
    </row>
    <row r="330" spans="1:16" x14ac:dyDescent="0.4">
      <c r="A330" t="s">
        <v>377</v>
      </c>
      <c r="B330" t="s">
        <v>912</v>
      </c>
      <c r="C330" s="1" t="s">
        <v>1119</v>
      </c>
      <c r="D330" s="1">
        <v>39882</v>
      </c>
      <c r="E330">
        <v>2</v>
      </c>
      <c r="F330">
        <v>1</v>
      </c>
      <c r="G330">
        <v>2</v>
      </c>
      <c r="H330">
        <v>166</v>
      </c>
      <c r="I330">
        <v>103</v>
      </c>
      <c r="J330">
        <v>587</v>
      </c>
      <c r="K330">
        <v>74.623066384718882</v>
      </c>
      <c r="L330">
        <v>64.680851063829792</v>
      </c>
      <c r="M330">
        <v>87.015846485166023</v>
      </c>
      <c r="N330">
        <f t="shared" si="19"/>
        <v>3</v>
      </c>
      <c r="O330">
        <f t="shared" si="20"/>
        <v>3</v>
      </c>
      <c r="P330">
        <f t="shared" si="21"/>
        <v>3</v>
      </c>
    </row>
    <row r="331" spans="1:16" x14ac:dyDescent="0.4">
      <c r="A331" t="s">
        <v>378</v>
      </c>
      <c r="B331" t="s">
        <v>913</v>
      </c>
      <c r="C331" s="1" t="s">
        <v>1119</v>
      </c>
      <c r="D331" s="1">
        <v>40296</v>
      </c>
      <c r="E331">
        <v>2</v>
      </c>
      <c r="F331">
        <v>1</v>
      </c>
      <c r="G331">
        <v>2</v>
      </c>
      <c r="H331">
        <v>166</v>
      </c>
      <c r="I331">
        <v>103</v>
      </c>
      <c r="J331">
        <v>587</v>
      </c>
      <c r="K331">
        <v>10.902377732558538</v>
      </c>
      <c r="L331">
        <v>5.3191489361702127</v>
      </c>
      <c r="M331">
        <v>25.421731500813362</v>
      </c>
      <c r="N331">
        <f t="shared" si="19"/>
        <v>1</v>
      </c>
      <c r="O331">
        <f t="shared" si="20"/>
        <v>1</v>
      </c>
      <c r="P331">
        <f t="shared" si="21"/>
        <v>1</v>
      </c>
    </row>
    <row r="332" spans="1:16" x14ac:dyDescent="0.4">
      <c r="A332" t="s">
        <v>379</v>
      </c>
      <c r="B332" t="s">
        <v>914</v>
      </c>
      <c r="C332" s="1" t="s">
        <v>1119</v>
      </c>
      <c r="D332" s="1">
        <v>40436</v>
      </c>
      <c r="E332">
        <v>2</v>
      </c>
      <c r="F332">
        <v>1</v>
      </c>
      <c r="G332">
        <v>2</v>
      </c>
      <c r="H332">
        <v>166</v>
      </c>
      <c r="I332">
        <v>103</v>
      </c>
      <c r="J332">
        <v>587</v>
      </c>
      <c r="K332">
        <v>15.227321522436014</v>
      </c>
      <c r="L332">
        <v>22.127659574468087</v>
      </c>
      <c r="M332">
        <v>56.72434920350279</v>
      </c>
      <c r="N332">
        <f t="shared" si="19"/>
        <v>1</v>
      </c>
      <c r="O332">
        <f t="shared" si="20"/>
        <v>1</v>
      </c>
      <c r="P332">
        <f t="shared" si="21"/>
        <v>3</v>
      </c>
    </row>
    <row r="333" spans="1:16" x14ac:dyDescent="0.4">
      <c r="A333" t="s">
        <v>380</v>
      </c>
      <c r="B333" t="s">
        <v>915</v>
      </c>
      <c r="C333" s="1" t="s">
        <v>1119</v>
      </c>
      <c r="D333" s="1">
        <v>40764</v>
      </c>
      <c r="E333">
        <v>2</v>
      </c>
      <c r="F333">
        <v>1</v>
      </c>
      <c r="G333">
        <v>2</v>
      </c>
      <c r="H333">
        <v>166</v>
      </c>
      <c r="I333">
        <v>103</v>
      </c>
      <c r="J333">
        <v>587</v>
      </c>
      <c r="K333">
        <v>37.398518730478536</v>
      </c>
      <c r="L333">
        <v>45.531914893617021</v>
      </c>
      <c r="M333">
        <v>73.658107101365474</v>
      </c>
      <c r="N333">
        <f t="shared" si="19"/>
        <v>2</v>
      </c>
      <c r="O333">
        <f t="shared" si="20"/>
        <v>2</v>
      </c>
      <c r="P333">
        <f t="shared" si="21"/>
        <v>3</v>
      </c>
    </row>
    <row r="334" spans="1:16" x14ac:dyDescent="0.4">
      <c r="A334" t="s">
        <v>381</v>
      </c>
      <c r="B334" t="s">
        <v>916</v>
      </c>
      <c r="C334" s="1" t="s">
        <v>1120</v>
      </c>
      <c r="D334" s="1">
        <v>40973</v>
      </c>
      <c r="E334">
        <v>2</v>
      </c>
      <c r="F334">
        <v>1</v>
      </c>
      <c r="G334">
        <v>2</v>
      </c>
      <c r="H334">
        <v>166</v>
      </c>
      <c r="I334">
        <v>103</v>
      </c>
      <c r="J334">
        <v>587</v>
      </c>
      <c r="K334">
        <v>59.715960390636894</v>
      </c>
      <c r="L334">
        <v>90.909090909090907</v>
      </c>
      <c r="M334">
        <v>40.78170607319958</v>
      </c>
      <c r="N334">
        <f t="shared" si="19"/>
        <v>3</v>
      </c>
      <c r="O334">
        <f t="shared" si="20"/>
        <v>3</v>
      </c>
      <c r="P334">
        <f t="shared" si="21"/>
        <v>2</v>
      </c>
    </row>
    <row r="335" spans="1:16" x14ac:dyDescent="0.4">
      <c r="A335" t="s">
        <v>382</v>
      </c>
      <c r="B335" t="s">
        <v>917</v>
      </c>
      <c r="C335" s="1" t="s">
        <v>1121</v>
      </c>
      <c r="D335" s="1">
        <v>38980</v>
      </c>
      <c r="E335">
        <v>2</v>
      </c>
      <c r="F335">
        <v>1</v>
      </c>
      <c r="G335">
        <v>2</v>
      </c>
      <c r="H335">
        <v>166</v>
      </c>
      <c r="I335">
        <v>103</v>
      </c>
      <c r="J335">
        <v>587</v>
      </c>
      <c r="K335">
        <v>37.911842182472157</v>
      </c>
      <c r="L335">
        <v>46.268656716417908</v>
      </c>
      <c r="M335">
        <v>65.921897523260384</v>
      </c>
      <c r="N335">
        <f t="shared" si="19"/>
        <v>2</v>
      </c>
      <c r="O335">
        <f t="shared" si="20"/>
        <v>2</v>
      </c>
      <c r="P335">
        <f t="shared" si="21"/>
        <v>3</v>
      </c>
    </row>
    <row r="336" spans="1:16" x14ac:dyDescent="0.4">
      <c r="A336" t="s">
        <v>383</v>
      </c>
      <c r="B336" t="s">
        <v>918</v>
      </c>
      <c r="C336" s="1" t="s">
        <v>1119</v>
      </c>
      <c r="D336" s="1">
        <v>39568</v>
      </c>
      <c r="E336">
        <v>2</v>
      </c>
      <c r="F336">
        <v>1</v>
      </c>
      <c r="G336">
        <v>2</v>
      </c>
      <c r="H336">
        <v>166</v>
      </c>
      <c r="I336">
        <v>103</v>
      </c>
      <c r="J336">
        <v>587</v>
      </c>
      <c r="K336">
        <v>49.737112256745768</v>
      </c>
      <c r="L336">
        <v>20.638297872340427</v>
      </c>
      <c r="M336">
        <v>10.412644330872611</v>
      </c>
      <c r="N336">
        <f t="shared" si="19"/>
        <v>2</v>
      </c>
      <c r="O336">
        <f t="shared" si="20"/>
        <v>1</v>
      </c>
      <c r="P336">
        <f t="shared" si="21"/>
        <v>1</v>
      </c>
    </row>
    <row r="337" spans="1:16" x14ac:dyDescent="0.4">
      <c r="A337" t="s">
        <v>384</v>
      </c>
      <c r="B337" t="s">
        <v>919</v>
      </c>
      <c r="C337" s="1" t="s">
        <v>1120</v>
      </c>
      <c r="D337" s="1">
        <v>38364</v>
      </c>
      <c r="E337">
        <v>2</v>
      </c>
      <c r="F337">
        <v>1</v>
      </c>
      <c r="G337">
        <v>2</v>
      </c>
      <c r="H337">
        <v>166</v>
      </c>
      <c r="I337">
        <v>103</v>
      </c>
      <c r="J337">
        <v>587</v>
      </c>
      <c r="K337">
        <v>97.928560971347736</v>
      </c>
      <c r="L337">
        <v>90.196078431372541</v>
      </c>
      <c r="M337">
        <v>46.157016074875429</v>
      </c>
      <c r="N337">
        <f t="shared" si="19"/>
        <v>3</v>
      </c>
      <c r="O337">
        <f t="shared" si="20"/>
        <v>3</v>
      </c>
      <c r="P337">
        <f t="shared" si="21"/>
        <v>2</v>
      </c>
    </row>
    <row r="338" spans="1:16" x14ac:dyDescent="0.4">
      <c r="A338" t="s">
        <v>385</v>
      </c>
      <c r="B338" t="s">
        <v>920</v>
      </c>
      <c r="C338" s="1" t="s">
        <v>1120</v>
      </c>
      <c r="D338" s="1">
        <v>40759</v>
      </c>
      <c r="E338">
        <v>2</v>
      </c>
      <c r="F338">
        <v>1</v>
      </c>
      <c r="G338">
        <v>2</v>
      </c>
      <c r="H338">
        <v>166</v>
      </c>
      <c r="I338">
        <v>103</v>
      </c>
      <c r="J338">
        <v>587</v>
      </c>
      <c r="K338">
        <v>88.495610752991496</v>
      </c>
      <c r="L338">
        <v>89.661319073083774</v>
      </c>
      <c r="M338">
        <v>28.727025174356037</v>
      </c>
      <c r="N338">
        <f t="shared" si="19"/>
        <v>3</v>
      </c>
      <c r="O338">
        <f t="shared" si="20"/>
        <v>3</v>
      </c>
      <c r="P338">
        <f t="shared" si="21"/>
        <v>1</v>
      </c>
    </row>
    <row r="339" spans="1:16" x14ac:dyDescent="0.4">
      <c r="A339" t="s">
        <v>386</v>
      </c>
      <c r="B339" t="s">
        <v>921</v>
      </c>
      <c r="C339" s="1" t="s">
        <v>1121</v>
      </c>
      <c r="D339" s="1">
        <v>38226</v>
      </c>
      <c r="E339">
        <v>2</v>
      </c>
      <c r="F339">
        <v>1</v>
      </c>
      <c r="G339">
        <v>2</v>
      </c>
      <c r="H339">
        <v>166</v>
      </c>
      <c r="I339">
        <v>103</v>
      </c>
      <c r="J339">
        <v>587</v>
      </c>
      <c r="K339">
        <v>60.229347031405858</v>
      </c>
      <c r="L339">
        <v>36.567164179104481</v>
      </c>
      <c r="M339">
        <v>79.301533219761495</v>
      </c>
      <c r="N339">
        <f t="shared" si="19"/>
        <v>3</v>
      </c>
      <c r="O339">
        <f t="shared" si="20"/>
        <v>2</v>
      </c>
      <c r="P339">
        <f t="shared" si="21"/>
        <v>3</v>
      </c>
    </row>
    <row r="340" spans="1:16" x14ac:dyDescent="0.4">
      <c r="A340" t="s">
        <v>387</v>
      </c>
      <c r="B340" t="s">
        <v>922</v>
      </c>
      <c r="C340" s="1" t="s">
        <v>1119</v>
      </c>
      <c r="D340" s="1">
        <v>38800</v>
      </c>
      <c r="E340">
        <v>2</v>
      </c>
      <c r="F340">
        <v>1</v>
      </c>
      <c r="G340">
        <v>2</v>
      </c>
      <c r="H340">
        <v>166</v>
      </c>
      <c r="I340">
        <v>103</v>
      </c>
      <c r="J340">
        <v>587</v>
      </c>
      <c r="K340">
        <v>69.166075211984875</v>
      </c>
      <c r="L340">
        <v>52.553191489361701</v>
      </c>
      <c r="M340">
        <v>63.324105621805792</v>
      </c>
      <c r="N340">
        <f t="shared" si="19"/>
        <v>3</v>
      </c>
      <c r="O340">
        <f t="shared" si="20"/>
        <v>3</v>
      </c>
      <c r="P340">
        <f t="shared" si="21"/>
        <v>3</v>
      </c>
    </row>
    <row r="341" spans="1:16" x14ac:dyDescent="0.4">
      <c r="A341" t="s">
        <v>388</v>
      </c>
      <c r="B341" t="s">
        <v>923</v>
      </c>
      <c r="C341" s="1" t="s">
        <v>1119</v>
      </c>
      <c r="D341" s="1">
        <v>38974</v>
      </c>
      <c r="E341">
        <v>2</v>
      </c>
      <c r="F341">
        <v>1</v>
      </c>
      <c r="G341">
        <v>2</v>
      </c>
      <c r="H341">
        <v>166</v>
      </c>
      <c r="I341">
        <v>103</v>
      </c>
      <c r="J341">
        <v>587</v>
      </c>
      <c r="K341">
        <v>70.977295722018766</v>
      </c>
      <c r="L341">
        <v>38.936170212765958</v>
      </c>
      <c r="M341">
        <v>37.963966754426721</v>
      </c>
      <c r="N341">
        <f t="shared" si="19"/>
        <v>3</v>
      </c>
      <c r="O341">
        <f t="shared" si="20"/>
        <v>2</v>
      </c>
      <c r="P341">
        <f t="shared" si="21"/>
        <v>2</v>
      </c>
    </row>
    <row r="342" spans="1:16" x14ac:dyDescent="0.4">
      <c r="A342" t="s">
        <v>389</v>
      </c>
      <c r="B342" t="s">
        <v>924</v>
      </c>
      <c r="C342" s="1" t="s">
        <v>1119</v>
      </c>
      <c r="D342" s="1">
        <v>39318</v>
      </c>
      <c r="E342">
        <v>2</v>
      </c>
      <c r="F342">
        <v>1</v>
      </c>
      <c r="G342">
        <v>2</v>
      </c>
      <c r="H342">
        <v>166</v>
      </c>
      <c r="I342">
        <v>103</v>
      </c>
      <c r="J342">
        <v>587</v>
      </c>
      <c r="K342">
        <v>69.118992237932204</v>
      </c>
      <c r="L342">
        <v>40</v>
      </c>
      <c r="M342">
        <v>13.113441842326717</v>
      </c>
      <c r="N342">
        <f t="shared" si="19"/>
        <v>3</v>
      </c>
      <c r="O342">
        <f t="shared" si="20"/>
        <v>2</v>
      </c>
      <c r="P342">
        <f t="shared" si="21"/>
        <v>1</v>
      </c>
    </row>
    <row r="343" spans="1:16" x14ac:dyDescent="0.4">
      <c r="A343" t="s">
        <v>390</v>
      </c>
      <c r="B343" t="s">
        <v>925</v>
      </c>
      <c r="C343" s="1" t="s">
        <v>1119</v>
      </c>
      <c r="D343" s="1">
        <v>39876</v>
      </c>
      <c r="E343">
        <v>2</v>
      </c>
      <c r="F343">
        <v>1</v>
      </c>
      <c r="G343">
        <v>2</v>
      </c>
      <c r="H343">
        <v>166</v>
      </c>
      <c r="I343">
        <v>103</v>
      </c>
      <c r="J343">
        <v>587</v>
      </c>
      <c r="K343">
        <v>13.124219576402194</v>
      </c>
      <c r="L343">
        <v>36.808510638297875</v>
      </c>
      <c r="M343">
        <v>49.60317139927497</v>
      </c>
      <c r="N343">
        <f t="shared" si="19"/>
        <v>1</v>
      </c>
      <c r="O343">
        <f t="shared" si="20"/>
        <v>2</v>
      </c>
      <c r="P343">
        <f t="shared" si="21"/>
        <v>2</v>
      </c>
    </row>
    <row r="344" spans="1:16" x14ac:dyDescent="0.4">
      <c r="A344" t="s">
        <v>391</v>
      </c>
      <c r="B344" t="s">
        <v>926</v>
      </c>
      <c r="C344" s="1" t="s">
        <v>1119</v>
      </c>
      <c r="D344" s="1">
        <v>40282</v>
      </c>
      <c r="E344">
        <v>2</v>
      </c>
      <c r="F344">
        <v>1</v>
      </c>
      <c r="G344">
        <v>2</v>
      </c>
      <c r="H344">
        <v>166</v>
      </c>
      <c r="I344">
        <v>103</v>
      </c>
      <c r="J344">
        <v>587</v>
      </c>
      <c r="K344">
        <v>18.678962442352681</v>
      </c>
      <c r="L344">
        <v>16.382978723404257</v>
      </c>
      <c r="M344">
        <v>59.269010376335757</v>
      </c>
      <c r="N344">
        <f t="shared" si="19"/>
        <v>1</v>
      </c>
      <c r="O344">
        <f t="shared" si="20"/>
        <v>1</v>
      </c>
      <c r="P344">
        <f t="shared" si="21"/>
        <v>3</v>
      </c>
    </row>
    <row r="345" spans="1:16" x14ac:dyDescent="0.4">
      <c r="A345" t="s">
        <v>392</v>
      </c>
      <c r="B345" t="s">
        <v>927</v>
      </c>
      <c r="C345" s="1" t="s">
        <v>1119</v>
      </c>
      <c r="D345" s="1">
        <v>40954</v>
      </c>
      <c r="E345">
        <v>2</v>
      </c>
      <c r="F345">
        <v>1</v>
      </c>
      <c r="G345">
        <v>2</v>
      </c>
      <c r="H345">
        <v>166</v>
      </c>
      <c r="I345">
        <v>103</v>
      </c>
      <c r="J345">
        <v>587</v>
      </c>
      <c r="K345">
        <v>71.900990798460697</v>
      </c>
      <c r="L345">
        <v>43.191489361702125</v>
      </c>
      <c r="M345">
        <v>49.151115068917449</v>
      </c>
      <c r="N345">
        <f t="shared" si="19"/>
        <v>3</v>
      </c>
      <c r="O345">
        <f t="shared" si="20"/>
        <v>2</v>
      </c>
      <c r="P345">
        <f t="shared" si="21"/>
        <v>2</v>
      </c>
    </row>
    <row r="346" spans="1:16" x14ac:dyDescent="0.4">
      <c r="A346" t="s">
        <v>393</v>
      </c>
      <c r="B346" t="s">
        <v>928</v>
      </c>
      <c r="C346" s="1" t="s">
        <v>1119</v>
      </c>
      <c r="D346" s="1">
        <v>41241</v>
      </c>
      <c r="E346">
        <v>2</v>
      </c>
      <c r="F346">
        <v>1</v>
      </c>
      <c r="G346">
        <v>2</v>
      </c>
      <c r="H346">
        <v>166</v>
      </c>
      <c r="I346">
        <v>103</v>
      </c>
      <c r="J346">
        <v>587</v>
      </c>
      <c r="K346">
        <v>68.144075416961044</v>
      </c>
      <c r="L346">
        <v>63.404255319148938</v>
      </c>
      <c r="M346">
        <v>29.845984455397048</v>
      </c>
      <c r="N346">
        <f t="shared" si="19"/>
        <v>3</v>
      </c>
      <c r="O346">
        <f t="shared" si="20"/>
        <v>3</v>
      </c>
      <c r="P346">
        <f t="shared" si="21"/>
        <v>1</v>
      </c>
    </row>
    <row r="347" spans="1:16" x14ac:dyDescent="0.4">
      <c r="A347" t="s">
        <v>394</v>
      </c>
      <c r="B347" t="s">
        <v>929</v>
      </c>
      <c r="C347" s="1" t="s">
        <v>1119</v>
      </c>
      <c r="D347" s="1">
        <v>41339</v>
      </c>
      <c r="E347">
        <v>2</v>
      </c>
      <c r="F347">
        <v>1</v>
      </c>
      <c r="G347">
        <v>2</v>
      </c>
      <c r="H347">
        <v>166</v>
      </c>
      <c r="I347">
        <v>103</v>
      </c>
      <c r="J347">
        <v>587</v>
      </c>
      <c r="K347">
        <v>73.38567212963558</v>
      </c>
      <c r="L347">
        <v>27.23404255319149</v>
      </c>
      <c r="M347">
        <v>29.02656983173436</v>
      </c>
      <c r="N347">
        <f t="shared" si="19"/>
        <v>3</v>
      </c>
      <c r="O347">
        <f t="shared" si="20"/>
        <v>1</v>
      </c>
      <c r="P347">
        <f t="shared" si="21"/>
        <v>1</v>
      </c>
    </row>
    <row r="348" spans="1:16" x14ac:dyDescent="0.4">
      <c r="A348" t="s">
        <v>395</v>
      </c>
      <c r="B348" t="s">
        <v>930</v>
      </c>
      <c r="C348" s="1" t="s">
        <v>1119</v>
      </c>
      <c r="D348" s="1">
        <v>38245</v>
      </c>
      <c r="E348">
        <v>2</v>
      </c>
      <c r="F348">
        <v>1</v>
      </c>
      <c r="G348">
        <v>2</v>
      </c>
      <c r="H348">
        <v>166</v>
      </c>
      <c r="I348">
        <v>103</v>
      </c>
      <c r="J348">
        <v>587</v>
      </c>
      <c r="K348">
        <v>68.536058903980432</v>
      </c>
      <c r="L348">
        <v>89.574468085106375</v>
      </c>
      <c r="M348">
        <v>52.279054306727055</v>
      </c>
      <c r="N348">
        <f t="shared" si="19"/>
        <v>3</v>
      </c>
      <c r="O348">
        <f t="shared" si="20"/>
        <v>3</v>
      </c>
      <c r="P348">
        <f t="shared" si="21"/>
        <v>3</v>
      </c>
    </row>
    <row r="349" spans="1:16" x14ac:dyDescent="0.4">
      <c r="A349" t="s">
        <v>396</v>
      </c>
      <c r="B349" t="s">
        <v>931</v>
      </c>
      <c r="C349" s="1" t="s">
        <v>1121</v>
      </c>
      <c r="D349" s="1">
        <v>40532</v>
      </c>
      <c r="E349">
        <v>2</v>
      </c>
      <c r="F349">
        <v>1</v>
      </c>
      <c r="G349">
        <v>2</v>
      </c>
      <c r="H349">
        <v>166</v>
      </c>
      <c r="I349">
        <v>103</v>
      </c>
      <c r="J349">
        <v>587</v>
      </c>
      <c r="K349">
        <v>66.743213475198672</v>
      </c>
      <c r="L349">
        <v>73.134328358208961</v>
      </c>
      <c r="M349">
        <v>23.994234045341372</v>
      </c>
      <c r="N349">
        <f t="shared" si="19"/>
        <v>3</v>
      </c>
      <c r="O349">
        <f t="shared" si="20"/>
        <v>3</v>
      </c>
      <c r="P349">
        <f t="shared" si="21"/>
        <v>1</v>
      </c>
    </row>
    <row r="350" spans="1:16" x14ac:dyDescent="0.4">
      <c r="A350" t="s">
        <v>397</v>
      </c>
      <c r="B350" t="s">
        <v>932</v>
      </c>
      <c r="C350" s="1" t="s">
        <v>1119</v>
      </c>
      <c r="D350" s="1">
        <v>38636</v>
      </c>
      <c r="E350">
        <v>2</v>
      </c>
      <c r="F350">
        <v>1</v>
      </c>
      <c r="G350">
        <v>2</v>
      </c>
      <c r="H350">
        <v>166</v>
      </c>
      <c r="I350">
        <v>103</v>
      </c>
      <c r="J350">
        <v>587</v>
      </c>
      <c r="K350">
        <v>81.680851915951919</v>
      </c>
      <c r="L350">
        <v>69.574468085106389</v>
      </c>
      <c r="M350">
        <v>40.057302152702491</v>
      </c>
      <c r="N350">
        <f t="shared" si="19"/>
        <v>3</v>
      </c>
      <c r="O350">
        <f t="shared" si="20"/>
        <v>3</v>
      </c>
      <c r="P350">
        <f t="shared" si="21"/>
        <v>2</v>
      </c>
    </row>
    <row r="351" spans="1:16" x14ac:dyDescent="0.4">
      <c r="A351" t="s">
        <v>398</v>
      </c>
      <c r="B351" t="s">
        <v>933</v>
      </c>
      <c r="C351" s="1" t="s">
        <v>1119</v>
      </c>
      <c r="D351" s="1">
        <v>39185</v>
      </c>
      <c r="E351">
        <v>2</v>
      </c>
      <c r="F351">
        <v>1</v>
      </c>
      <c r="G351">
        <v>2</v>
      </c>
      <c r="H351">
        <v>166</v>
      </c>
      <c r="I351">
        <v>103</v>
      </c>
      <c r="J351">
        <v>587</v>
      </c>
      <c r="K351">
        <v>51.268600049290619</v>
      </c>
      <c r="L351">
        <v>62.553191489361701</v>
      </c>
      <c r="M351">
        <v>62.334258586388053</v>
      </c>
      <c r="N351">
        <f t="shared" si="19"/>
        <v>3</v>
      </c>
      <c r="O351">
        <f t="shared" si="20"/>
        <v>3</v>
      </c>
      <c r="P351">
        <f t="shared" si="21"/>
        <v>3</v>
      </c>
    </row>
    <row r="352" spans="1:16" x14ac:dyDescent="0.4">
      <c r="A352" t="s">
        <v>399</v>
      </c>
      <c r="B352" t="s">
        <v>934</v>
      </c>
      <c r="C352" s="1" t="s">
        <v>1119</v>
      </c>
      <c r="D352" s="1">
        <v>40940</v>
      </c>
      <c r="E352">
        <v>2</v>
      </c>
      <c r="F352">
        <v>1</v>
      </c>
      <c r="G352">
        <v>2</v>
      </c>
      <c r="H352">
        <v>166</v>
      </c>
      <c r="I352">
        <v>103</v>
      </c>
      <c r="J352">
        <v>587</v>
      </c>
      <c r="K352">
        <v>38.017354114361545</v>
      </c>
      <c r="L352">
        <v>71.702127659574472</v>
      </c>
      <c r="M352">
        <v>52.940491270985305</v>
      </c>
      <c r="N352">
        <f t="shared" si="19"/>
        <v>2</v>
      </c>
      <c r="O352">
        <f t="shared" si="20"/>
        <v>3</v>
      </c>
      <c r="P352">
        <f t="shared" si="21"/>
        <v>3</v>
      </c>
    </row>
    <row r="353" spans="1:16" x14ac:dyDescent="0.4">
      <c r="A353" t="s">
        <v>400</v>
      </c>
      <c r="B353" t="s">
        <v>935</v>
      </c>
      <c r="C353" s="1" t="s">
        <v>1119</v>
      </c>
      <c r="D353" s="1">
        <v>40737</v>
      </c>
      <c r="E353">
        <v>2</v>
      </c>
      <c r="F353">
        <v>1</v>
      </c>
      <c r="G353">
        <v>2</v>
      </c>
      <c r="H353">
        <v>166</v>
      </c>
      <c r="I353">
        <v>103</v>
      </c>
      <c r="J353">
        <v>587</v>
      </c>
      <c r="K353">
        <v>44.35054262046075</v>
      </c>
      <c r="L353">
        <v>51.489361702127667</v>
      </c>
      <c r="M353">
        <v>18.420261496511095</v>
      </c>
      <c r="N353">
        <f t="shared" si="19"/>
        <v>2</v>
      </c>
      <c r="O353">
        <f t="shared" si="20"/>
        <v>3</v>
      </c>
      <c r="P353">
        <f t="shared" si="21"/>
        <v>1</v>
      </c>
    </row>
    <row r="354" spans="1:16" x14ac:dyDescent="0.4">
      <c r="A354" t="s">
        <v>401</v>
      </c>
      <c r="B354" t="s">
        <v>936</v>
      </c>
      <c r="C354" s="1" t="s">
        <v>1119</v>
      </c>
      <c r="D354" s="1">
        <v>40206</v>
      </c>
      <c r="E354">
        <v>2</v>
      </c>
      <c r="F354">
        <v>1</v>
      </c>
      <c r="G354">
        <v>2</v>
      </c>
      <c r="H354">
        <v>166</v>
      </c>
      <c r="I354">
        <v>103</v>
      </c>
      <c r="J354">
        <v>587</v>
      </c>
      <c r="K354">
        <v>63.175169268130681</v>
      </c>
      <c r="L354">
        <v>64.468085106382972</v>
      </c>
      <c r="M354">
        <v>37.608150344069003</v>
      </c>
      <c r="N354">
        <f t="shared" si="19"/>
        <v>3</v>
      </c>
      <c r="O354">
        <f t="shared" si="20"/>
        <v>3</v>
      </c>
      <c r="P354">
        <f t="shared" si="21"/>
        <v>2</v>
      </c>
    </row>
    <row r="355" spans="1:16" x14ac:dyDescent="0.4">
      <c r="A355" t="s">
        <v>402</v>
      </c>
      <c r="B355" t="s">
        <v>937</v>
      </c>
      <c r="C355" s="1" t="s">
        <v>1119</v>
      </c>
      <c r="D355" s="1">
        <v>38980</v>
      </c>
      <c r="E355">
        <v>2</v>
      </c>
      <c r="F355">
        <v>1</v>
      </c>
      <c r="G355">
        <v>2</v>
      </c>
      <c r="H355">
        <v>166</v>
      </c>
      <c r="I355">
        <v>103</v>
      </c>
      <c r="J355">
        <v>587</v>
      </c>
      <c r="K355">
        <v>38.889965702615605</v>
      </c>
      <c r="L355">
        <v>81.914893617021278</v>
      </c>
      <c r="M355">
        <v>66.747870528109033</v>
      </c>
      <c r="N355">
        <f t="shared" si="19"/>
        <v>2</v>
      </c>
      <c r="O355">
        <f t="shared" si="20"/>
        <v>3</v>
      </c>
      <c r="P355">
        <f t="shared" si="21"/>
        <v>3</v>
      </c>
    </row>
    <row r="356" spans="1:16" x14ac:dyDescent="0.4">
      <c r="A356" t="s">
        <v>403</v>
      </c>
      <c r="B356" t="s">
        <v>938</v>
      </c>
      <c r="C356" s="1" t="s">
        <v>1119</v>
      </c>
      <c r="D356" s="1">
        <v>39834</v>
      </c>
      <c r="E356">
        <v>2</v>
      </c>
      <c r="F356">
        <v>1</v>
      </c>
      <c r="G356">
        <v>2</v>
      </c>
      <c r="H356">
        <v>166</v>
      </c>
      <c r="I356">
        <v>103</v>
      </c>
      <c r="J356">
        <v>587</v>
      </c>
      <c r="K356">
        <v>45.535056054918627</v>
      </c>
      <c r="L356">
        <v>43.617021276595743</v>
      </c>
      <c r="M356">
        <v>70.845186374640335</v>
      </c>
      <c r="N356">
        <f t="shared" si="19"/>
        <v>2</v>
      </c>
      <c r="O356">
        <f t="shared" si="20"/>
        <v>2</v>
      </c>
      <c r="P356">
        <f t="shared" si="21"/>
        <v>3</v>
      </c>
    </row>
    <row r="357" spans="1:16" x14ac:dyDescent="0.4">
      <c r="A357" t="s">
        <v>404</v>
      </c>
      <c r="B357" t="s">
        <v>939</v>
      </c>
      <c r="C357" s="1" t="s">
        <v>1119</v>
      </c>
      <c r="D357" s="1">
        <v>38258</v>
      </c>
      <c r="E357">
        <v>2</v>
      </c>
      <c r="F357">
        <v>1</v>
      </c>
      <c r="G357">
        <v>2</v>
      </c>
      <c r="H357">
        <v>166</v>
      </c>
      <c r="I357">
        <v>103</v>
      </c>
      <c r="J357">
        <v>587</v>
      </c>
      <c r="K357">
        <v>98.04435959172099</v>
      </c>
      <c r="L357">
        <v>34.255319148936174</v>
      </c>
      <c r="M357">
        <v>31.763608339417541</v>
      </c>
      <c r="N357">
        <f t="shared" si="19"/>
        <v>3</v>
      </c>
      <c r="O357">
        <f t="shared" si="20"/>
        <v>2</v>
      </c>
      <c r="P357">
        <f t="shared" si="21"/>
        <v>2</v>
      </c>
    </row>
    <row r="358" spans="1:16" x14ac:dyDescent="0.4">
      <c r="A358" t="s">
        <v>405</v>
      </c>
      <c r="B358" t="s">
        <v>940</v>
      </c>
      <c r="C358" s="1" t="s">
        <v>1119</v>
      </c>
      <c r="D358" s="1">
        <v>38519</v>
      </c>
      <c r="E358">
        <v>2</v>
      </c>
      <c r="F358">
        <v>1</v>
      </c>
      <c r="G358">
        <v>2</v>
      </c>
      <c r="H358">
        <v>166</v>
      </c>
      <c r="I358">
        <v>103</v>
      </c>
      <c r="J358">
        <v>587</v>
      </c>
      <c r="K358">
        <v>72.985540438240491</v>
      </c>
      <c r="L358">
        <v>94.042553191489361</v>
      </c>
      <c r="M358">
        <v>72.287439987610341</v>
      </c>
      <c r="N358">
        <f t="shared" si="19"/>
        <v>3</v>
      </c>
      <c r="O358">
        <f t="shared" si="20"/>
        <v>3</v>
      </c>
      <c r="P358">
        <f t="shared" si="21"/>
        <v>3</v>
      </c>
    </row>
    <row r="359" spans="1:16" x14ac:dyDescent="0.4">
      <c r="A359" t="s">
        <v>406</v>
      </c>
      <c r="B359" t="s">
        <v>941</v>
      </c>
      <c r="C359" s="1" t="s">
        <v>1119</v>
      </c>
      <c r="D359" s="1">
        <v>39154</v>
      </c>
      <c r="E359">
        <v>2</v>
      </c>
      <c r="F359">
        <v>1</v>
      </c>
      <c r="G359">
        <v>2</v>
      </c>
      <c r="H359">
        <v>166</v>
      </c>
      <c r="I359">
        <v>103</v>
      </c>
      <c r="J359">
        <v>587</v>
      </c>
      <c r="K359">
        <v>92.090314572423537</v>
      </c>
      <c r="L359">
        <v>98.297872340425528</v>
      </c>
      <c r="M359">
        <v>31.177992302353463</v>
      </c>
      <c r="N359">
        <f t="shared" si="19"/>
        <v>3</v>
      </c>
      <c r="O359">
        <f t="shared" si="20"/>
        <v>3</v>
      </c>
      <c r="P359">
        <f t="shared" si="21"/>
        <v>2</v>
      </c>
    </row>
    <row r="360" spans="1:16" x14ac:dyDescent="0.4">
      <c r="A360" t="s">
        <v>407</v>
      </c>
      <c r="B360" t="s">
        <v>942</v>
      </c>
      <c r="C360" s="1" t="s">
        <v>1119</v>
      </c>
      <c r="D360" s="1">
        <v>39988</v>
      </c>
      <c r="E360">
        <v>2</v>
      </c>
      <c r="F360">
        <v>1</v>
      </c>
      <c r="G360">
        <v>2</v>
      </c>
      <c r="H360">
        <v>166</v>
      </c>
      <c r="I360">
        <v>103</v>
      </c>
      <c r="J360">
        <v>587</v>
      </c>
      <c r="K360">
        <v>9.878580605097163</v>
      </c>
      <c r="L360">
        <v>51.276595744680854</v>
      </c>
      <c r="M360">
        <v>78.215876146926092</v>
      </c>
      <c r="N360">
        <f t="shared" si="19"/>
        <v>1</v>
      </c>
      <c r="O360">
        <f t="shared" si="20"/>
        <v>3</v>
      </c>
      <c r="P360">
        <f t="shared" si="21"/>
        <v>3</v>
      </c>
    </row>
    <row r="361" spans="1:16" x14ac:dyDescent="0.4">
      <c r="A361" t="s">
        <v>408</v>
      </c>
      <c r="B361" t="s">
        <v>943</v>
      </c>
      <c r="C361" s="1" t="s">
        <v>1119</v>
      </c>
      <c r="D361" s="1">
        <v>40856</v>
      </c>
      <c r="E361">
        <v>2</v>
      </c>
      <c r="F361">
        <v>1</v>
      </c>
      <c r="G361">
        <v>2</v>
      </c>
      <c r="H361">
        <v>166</v>
      </c>
      <c r="I361">
        <v>103</v>
      </c>
      <c r="J361">
        <v>587</v>
      </c>
      <c r="K361">
        <v>96.86688831090801</v>
      </c>
      <c r="L361">
        <v>17.021276595744681</v>
      </c>
      <c r="M361">
        <v>12.927762335993306</v>
      </c>
      <c r="N361">
        <f t="shared" si="19"/>
        <v>3</v>
      </c>
      <c r="O361">
        <f t="shared" si="20"/>
        <v>1</v>
      </c>
      <c r="P361">
        <f t="shared" si="21"/>
        <v>1</v>
      </c>
    </row>
    <row r="362" spans="1:16" x14ac:dyDescent="0.4">
      <c r="A362" t="s">
        <v>409</v>
      </c>
      <c r="B362" t="s">
        <v>944</v>
      </c>
      <c r="C362" s="1" t="s">
        <v>1121</v>
      </c>
      <c r="D362" s="1">
        <v>40975</v>
      </c>
      <c r="E362">
        <v>2</v>
      </c>
      <c r="F362">
        <v>1</v>
      </c>
      <c r="G362">
        <v>2</v>
      </c>
      <c r="H362">
        <v>166</v>
      </c>
      <c r="I362">
        <v>103</v>
      </c>
      <c r="J362">
        <v>587</v>
      </c>
      <c r="K362">
        <v>12.365336031502608</v>
      </c>
      <c r="L362">
        <v>21.641791044776117</v>
      </c>
      <c r="M362">
        <v>41.312690716438588</v>
      </c>
      <c r="N362">
        <f t="shared" si="19"/>
        <v>1</v>
      </c>
      <c r="O362">
        <f t="shared" si="20"/>
        <v>1</v>
      </c>
      <c r="P362">
        <f t="shared" si="21"/>
        <v>2</v>
      </c>
    </row>
    <row r="363" spans="1:16" x14ac:dyDescent="0.4">
      <c r="A363" t="s">
        <v>410</v>
      </c>
      <c r="B363" t="s">
        <v>945</v>
      </c>
      <c r="C363" s="1" t="s">
        <v>1120</v>
      </c>
      <c r="D363" s="1">
        <v>38316</v>
      </c>
      <c r="E363">
        <v>2</v>
      </c>
      <c r="F363">
        <v>1</v>
      </c>
      <c r="G363">
        <v>2</v>
      </c>
      <c r="H363">
        <v>166</v>
      </c>
      <c r="I363">
        <v>103</v>
      </c>
      <c r="J363">
        <v>587</v>
      </c>
      <c r="K363">
        <v>93.354849796501156</v>
      </c>
      <c r="L363">
        <v>44.206773618538321</v>
      </c>
      <c r="M363">
        <v>39.106598378888663</v>
      </c>
      <c r="N363">
        <f t="shared" si="19"/>
        <v>3</v>
      </c>
      <c r="O363">
        <f t="shared" si="20"/>
        <v>2</v>
      </c>
      <c r="P363">
        <f t="shared" si="21"/>
        <v>2</v>
      </c>
    </row>
    <row r="364" spans="1:16" x14ac:dyDescent="0.4">
      <c r="A364" t="s">
        <v>411</v>
      </c>
      <c r="B364" t="s">
        <v>946</v>
      </c>
      <c r="C364" s="1" t="s">
        <v>1119</v>
      </c>
      <c r="D364" s="1">
        <v>38728</v>
      </c>
      <c r="E364">
        <v>2</v>
      </c>
      <c r="F364">
        <v>1</v>
      </c>
      <c r="G364">
        <v>2</v>
      </c>
      <c r="H364">
        <v>166</v>
      </c>
      <c r="I364">
        <v>103</v>
      </c>
      <c r="J364">
        <v>587</v>
      </c>
      <c r="K364">
        <v>89.363270677640713</v>
      </c>
      <c r="L364">
        <v>32.127659574468083</v>
      </c>
      <c r="M364">
        <v>73.59006545324128</v>
      </c>
      <c r="N364">
        <f t="shared" si="19"/>
        <v>3</v>
      </c>
      <c r="O364">
        <f t="shared" si="20"/>
        <v>2</v>
      </c>
      <c r="P364">
        <f t="shared" si="21"/>
        <v>3</v>
      </c>
    </row>
    <row r="365" spans="1:16" x14ac:dyDescent="0.4">
      <c r="A365" t="s">
        <v>412</v>
      </c>
      <c r="B365" t="s">
        <v>947</v>
      </c>
      <c r="C365" s="1" t="s">
        <v>1119</v>
      </c>
      <c r="D365" s="1">
        <v>39602</v>
      </c>
      <c r="E365">
        <v>2</v>
      </c>
      <c r="F365">
        <v>1</v>
      </c>
      <c r="G365">
        <v>2</v>
      </c>
      <c r="H365">
        <v>166</v>
      </c>
      <c r="I365">
        <v>103</v>
      </c>
      <c r="J365">
        <v>587</v>
      </c>
      <c r="K365">
        <v>56.696593069396926</v>
      </c>
      <c r="L365">
        <v>55.319148936170215</v>
      </c>
      <c r="M365">
        <v>31.624844606105253</v>
      </c>
      <c r="N365">
        <f t="shared" si="19"/>
        <v>3</v>
      </c>
      <c r="O365">
        <f t="shared" si="20"/>
        <v>3</v>
      </c>
      <c r="P365">
        <f t="shared" si="21"/>
        <v>2</v>
      </c>
    </row>
    <row r="366" spans="1:16" x14ac:dyDescent="0.4">
      <c r="A366" t="s">
        <v>413</v>
      </c>
      <c r="B366" t="s">
        <v>948</v>
      </c>
      <c r="C366" s="1" t="s">
        <v>1119</v>
      </c>
      <c r="D366" s="1">
        <v>39988</v>
      </c>
      <c r="E366">
        <v>2</v>
      </c>
      <c r="F366">
        <v>1</v>
      </c>
      <c r="G366">
        <v>2</v>
      </c>
      <c r="H366">
        <v>166</v>
      </c>
      <c r="I366">
        <v>103</v>
      </c>
      <c r="J366">
        <v>587</v>
      </c>
      <c r="K366">
        <v>47.061843131857572</v>
      </c>
      <c r="L366">
        <v>52.978723404255319</v>
      </c>
      <c r="M366">
        <v>67.867389939926468</v>
      </c>
      <c r="N366">
        <f t="shared" si="19"/>
        <v>2</v>
      </c>
      <c r="O366">
        <f t="shared" si="20"/>
        <v>3</v>
      </c>
      <c r="P366">
        <f t="shared" si="21"/>
        <v>3</v>
      </c>
    </row>
    <row r="367" spans="1:16" x14ac:dyDescent="0.4">
      <c r="A367" t="s">
        <v>414</v>
      </c>
      <c r="B367" t="s">
        <v>949</v>
      </c>
      <c r="C367" s="1" t="s">
        <v>1120</v>
      </c>
      <c r="D367" s="1">
        <v>41885</v>
      </c>
      <c r="E367">
        <v>2</v>
      </c>
      <c r="F367">
        <v>1</v>
      </c>
      <c r="G367">
        <v>2</v>
      </c>
      <c r="H367">
        <v>166</v>
      </c>
      <c r="I367">
        <v>103</v>
      </c>
      <c r="J367">
        <v>587</v>
      </c>
      <c r="K367">
        <v>60.80097573882265</v>
      </c>
      <c r="L367">
        <v>73.083778966131902</v>
      </c>
      <c r="M367">
        <v>14.562718734523186</v>
      </c>
      <c r="N367">
        <f t="shared" si="19"/>
        <v>3</v>
      </c>
      <c r="O367">
        <f t="shared" si="20"/>
        <v>3</v>
      </c>
      <c r="P367">
        <f t="shared" si="21"/>
        <v>1</v>
      </c>
    </row>
    <row r="368" spans="1:16" x14ac:dyDescent="0.4">
      <c r="A368" t="s">
        <v>415</v>
      </c>
      <c r="B368" t="s">
        <v>950</v>
      </c>
      <c r="C368" s="1" t="s">
        <v>1119</v>
      </c>
      <c r="D368" s="1">
        <v>38413</v>
      </c>
      <c r="E368">
        <v>2</v>
      </c>
      <c r="F368">
        <v>1</v>
      </c>
      <c r="G368">
        <v>2</v>
      </c>
      <c r="H368">
        <v>166</v>
      </c>
      <c r="I368">
        <v>103</v>
      </c>
      <c r="J368">
        <v>587</v>
      </c>
      <c r="K368">
        <v>49.419274307627852</v>
      </c>
      <c r="L368">
        <v>48.297872340425535</v>
      </c>
      <c r="M368">
        <v>62.49403747870528</v>
      </c>
      <c r="N368">
        <f t="shared" si="19"/>
        <v>2</v>
      </c>
      <c r="O368">
        <f t="shared" si="20"/>
        <v>2</v>
      </c>
      <c r="P368">
        <f t="shared" si="21"/>
        <v>3</v>
      </c>
    </row>
    <row r="369" spans="1:16" x14ac:dyDescent="0.4">
      <c r="A369" t="s">
        <v>416</v>
      </c>
      <c r="B369" t="s">
        <v>951</v>
      </c>
      <c r="C369" s="1" t="s">
        <v>1119</v>
      </c>
      <c r="D369" s="1">
        <v>39160</v>
      </c>
      <c r="E369">
        <v>2</v>
      </c>
      <c r="F369">
        <v>1</v>
      </c>
      <c r="G369">
        <v>2</v>
      </c>
      <c r="H369">
        <v>166</v>
      </c>
      <c r="I369">
        <v>103</v>
      </c>
      <c r="J369">
        <v>587</v>
      </c>
      <c r="K369">
        <v>45.055119235390698</v>
      </c>
      <c r="L369">
        <v>33.829787234042556</v>
      </c>
      <c r="M369">
        <v>84.765507565888356</v>
      </c>
      <c r="N369">
        <f t="shared" si="19"/>
        <v>2</v>
      </c>
      <c r="O369">
        <f t="shared" si="20"/>
        <v>2</v>
      </c>
      <c r="P369">
        <f t="shared" si="21"/>
        <v>3</v>
      </c>
    </row>
    <row r="370" spans="1:16" x14ac:dyDescent="0.4">
      <c r="A370" t="s">
        <v>417</v>
      </c>
      <c r="B370" t="s">
        <v>952</v>
      </c>
      <c r="C370" s="1" t="s">
        <v>1120</v>
      </c>
      <c r="D370" s="1">
        <v>39806</v>
      </c>
      <c r="E370">
        <v>2</v>
      </c>
      <c r="F370">
        <v>1</v>
      </c>
      <c r="G370">
        <v>2</v>
      </c>
      <c r="H370">
        <v>166</v>
      </c>
      <c r="I370">
        <v>103</v>
      </c>
      <c r="J370">
        <v>587</v>
      </c>
      <c r="K370">
        <v>80.614745563556028</v>
      </c>
      <c r="L370">
        <v>7.8431372549019596</v>
      </c>
      <c r="M370">
        <v>62.070117948328431</v>
      </c>
      <c r="N370">
        <f t="shared" si="19"/>
        <v>3</v>
      </c>
      <c r="O370">
        <f t="shared" si="20"/>
        <v>1</v>
      </c>
      <c r="P370">
        <f t="shared" si="21"/>
        <v>3</v>
      </c>
    </row>
    <row r="371" spans="1:16" x14ac:dyDescent="0.4">
      <c r="A371" t="s">
        <v>418</v>
      </c>
      <c r="B371" t="s">
        <v>953</v>
      </c>
      <c r="C371" s="1" t="s">
        <v>1119</v>
      </c>
      <c r="D371" s="1">
        <v>40634</v>
      </c>
      <c r="E371">
        <v>2</v>
      </c>
      <c r="F371">
        <v>1</v>
      </c>
      <c r="G371">
        <v>2</v>
      </c>
      <c r="H371">
        <v>166</v>
      </c>
      <c r="I371">
        <v>103</v>
      </c>
      <c r="J371">
        <v>587</v>
      </c>
      <c r="K371">
        <v>79.984370789592674</v>
      </c>
      <c r="L371">
        <v>81.276595744680861</v>
      </c>
      <c r="M371">
        <v>39.204479243544995</v>
      </c>
      <c r="N371">
        <f t="shared" si="19"/>
        <v>3</v>
      </c>
      <c r="O371">
        <f t="shared" si="20"/>
        <v>3</v>
      </c>
      <c r="P371">
        <f t="shared" si="21"/>
        <v>2</v>
      </c>
    </row>
    <row r="372" spans="1:16" x14ac:dyDescent="0.4">
      <c r="A372" t="s">
        <v>419</v>
      </c>
      <c r="B372" t="s">
        <v>954</v>
      </c>
      <c r="C372" s="1" t="s">
        <v>1120</v>
      </c>
      <c r="D372" s="1">
        <v>38633</v>
      </c>
      <c r="E372">
        <v>2</v>
      </c>
      <c r="F372">
        <v>1</v>
      </c>
      <c r="G372">
        <v>2</v>
      </c>
      <c r="H372">
        <v>166</v>
      </c>
      <c r="I372">
        <v>103</v>
      </c>
      <c r="J372">
        <v>587</v>
      </c>
      <c r="K372">
        <v>69.621998198154458</v>
      </c>
      <c r="L372">
        <v>80.570409982174695</v>
      </c>
      <c r="M372">
        <v>46.42129363382849</v>
      </c>
      <c r="N372">
        <f t="shared" si="19"/>
        <v>3</v>
      </c>
      <c r="O372">
        <f t="shared" si="20"/>
        <v>3</v>
      </c>
      <c r="P372">
        <f t="shared" si="21"/>
        <v>2</v>
      </c>
    </row>
    <row r="373" spans="1:16" x14ac:dyDescent="0.4">
      <c r="A373" t="s">
        <v>420</v>
      </c>
      <c r="B373" t="s">
        <v>955</v>
      </c>
      <c r="C373" s="1" t="s">
        <v>1119</v>
      </c>
      <c r="D373" s="1">
        <v>39784</v>
      </c>
      <c r="E373">
        <v>2</v>
      </c>
      <c r="F373">
        <v>1</v>
      </c>
      <c r="G373">
        <v>2</v>
      </c>
      <c r="H373">
        <v>166</v>
      </c>
      <c r="I373">
        <v>103</v>
      </c>
      <c r="J373">
        <v>587</v>
      </c>
      <c r="K373">
        <v>20.687345414915754</v>
      </c>
      <c r="L373">
        <v>65.531914893617028</v>
      </c>
      <c r="M373">
        <v>28.764947452452084</v>
      </c>
      <c r="N373">
        <f t="shared" si="19"/>
        <v>1</v>
      </c>
      <c r="O373">
        <f t="shared" si="20"/>
        <v>3</v>
      </c>
      <c r="P373">
        <f t="shared" si="21"/>
        <v>1</v>
      </c>
    </row>
    <row r="374" spans="1:16" x14ac:dyDescent="0.4">
      <c r="A374" t="s">
        <v>421</v>
      </c>
      <c r="B374" t="s">
        <v>956</v>
      </c>
      <c r="C374" s="1" t="s">
        <v>1119</v>
      </c>
      <c r="D374" s="1">
        <v>40164</v>
      </c>
      <c r="E374">
        <v>2</v>
      </c>
      <c r="F374">
        <v>1</v>
      </c>
      <c r="G374">
        <v>2</v>
      </c>
      <c r="H374">
        <v>166</v>
      </c>
      <c r="I374">
        <v>103</v>
      </c>
      <c r="J374">
        <v>587</v>
      </c>
      <c r="K374">
        <v>30.758120174017456</v>
      </c>
      <c r="L374">
        <v>66.170212765957444</v>
      </c>
      <c r="M374">
        <v>49.337383605974146</v>
      </c>
      <c r="N374">
        <f t="shared" si="19"/>
        <v>2</v>
      </c>
      <c r="O374">
        <f t="shared" si="20"/>
        <v>3</v>
      </c>
      <c r="P374">
        <f t="shared" si="21"/>
        <v>2</v>
      </c>
    </row>
    <row r="375" spans="1:16" x14ac:dyDescent="0.4">
      <c r="A375" t="s">
        <v>422</v>
      </c>
      <c r="B375" t="s">
        <v>957</v>
      </c>
      <c r="C375" s="1" t="s">
        <v>1119</v>
      </c>
      <c r="D375" s="1">
        <v>38882</v>
      </c>
      <c r="E375">
        <v>2</v>
      </c>
      <c r="F375">
        <v>1</v>
      </c>
      <c r="G375">
        <v>2</v>
      </c>
      <c r="H375">
        <v>166</v>
      </c>
      <c r="I375">
        <v>103</v>
      </c>
      <c r="J375">
        <v>587</v>
      </c>
      <c r="K375">
        <v>48.545694924984346</v>
      </c>
      <c r="L375">
        <v>14.680851063829786</v>
      </c>
      <c r="M375">
        <v>8.5121451677736726</v>
      </c>
      <c r="N375">
        <f t="shared" si="19"/>
        <v>2</v>
      </c>
      <c r="O375">
        <f t="shared" si="20"/>
        <v>1</v>
      </c>
      <c r="P375">
        <f t="shared" si="21"/>
        <v>1</v>
      </c>
    </row>
    <row r="376" spans="1:16" x14ac:dyDescent="0.4">
      <c r="A376" t="s">
        <v>423</v>
      </c>
      <c r="B376" t="s">
        <v>958</v>
      </c>
      <c r="C376" s="1" t="s">
        <v>1119</v>
      </c>
      <c r="D376" s="1">
        <v>39163</v>
      </c>
      <c r="E376">
        <v>2</v>
      </c>
      <c r="F376">
        <v>1</v>
      </c>
      <c r="G376">
        <v>2</v>
      </c>
      <c r="H376">
        <v>166</v>
      </c>
      <c r="I376">
        <v>103</v>
      </c>
      <c r="J376">
        <v>587</v>
      </c>
      <c r="K376">
        <v>50.794461076335431</v>
      </c>
      <c r="L376">
        <v>78.936170212765958</v>
      </c>
      <c r="M376">
        <v>41.947798405849362</v>
      </c>
      <c r="N376">
        <f t="shared" si="19"/>
        <v>3</v>
      </c>
      <c r="O376">
        <f t="shared" si="20"/>
        <v>3</v>
      </c>
      <c r="P376">
        <f t="shared" si="21"/>
        <v>2</v>
      </c>
    </row>
    <row r="377" spans="1:16" x14ac:dyDescent="0.4">
      <c r="A377" t="s">
        <v>424</v>
      </c>
      <c r="B377" t="s">
        <v>959</v>
      </c>
      <c r="C377" s="1" t="s">
        <v>1119</v>
      </c>
      <c r="D377" s="1">
        <v>39632</v>
      </c>
      <c r="E377">
        <v>2</v>
      </c>
      <c r="F377">
        <v>1</v>
      </c>
      <c r="G377">
        <v>2</v>
      </c>
      <c r="H377">
        <v>166</v>
      </c>
      <c r="I377">
        <v>103</v>
      </c>
      <c r="J377">
        <v>587</v>
      </c>
      <c r="K377">
        <v>59.557152450986116</v>
      </c>
      <c r="L377">
        <v>42.765957446808521</v>
      </c>
      <c r="M377">
        <v>65.121491975253306</v>
      </c>
      <c r="N377">
        <f t="shared" si="19"/>
        <v>3</v>
      </c>
      <c r="O377">
        <f t="shared" si="20"/>
        <v>2</v>
      </c>
      <c r="P377">
        <f t="shared" si="21"/>
        <v>3</v>
      </c>
    </row>
    <row r="378" spans="1:16" x14ac:dyDescent="0.4">
      <c r="A378" t="s">
        <v>425</v>
      </c>
      <c r="B378" t="s">
        <v>960</v>
      </c>
      <c r="C378" s="1" t="s">
        <v>1119</v>
      </c>
      <c r="D378" s="1">
        <v>39897</v>
      </c>
      <c r="E378">
        <v>2</v>
      </c>
      <c r="F378">
        <v>1</v>
      </c>
      <c r="G378">
        <v>2</v>
      </c>
      <c r="H378">
        <v>166</v>
      </c>
      <c r="I378">
        <v>103</v>
      </c>
      <c r="J378">
        <v>587</v>
      </c>
      <c r="K378">
        <v>87.879971909879345</v>
      </c>
      <c r="L378">
        <v>61.489361702127667</v>
      </c>
      <c r="M378">
        <v>66.076517696508461</v>
      </c>
      <c r="N378">
        <f t="shared" si="19"/>
        <v>3</v>
      </c>
      <c r="O378">
        <f t="shared" si="20"/>
        <v>3</v>
      </c>
      <c r="P378">
        <f t="shared" si="21"/>
        <v>3</v>
      </c>
    </row>
    <row r="379" spans="1:16" x14ac:dyDescent="0.4">
      <c r="A379" t="s">
        <v>426</v>
      </c>
      <c r="B379" t="s">
        <v>961</v>
      </c>
      <c r="C379" s="1" t="s">
        <v>1121</v>
      </c>
      <c r="D379" s="1">
        <v>40505</v>
      </c>
      <c r="E379">
        <v>2</v>
      </c>
      <c r="F379">
        <v>1</v>
      </c>
      <c r="G379">
        <v>2</v>
      </c>
      <c r="H379">
        <v>166</v>
      </c>
      <c r="I379">
        <v>103</v>
      </c>
      <c r="J379">
        <v>587</v>
      </c>
      <c r="K379">
        <v>27.191297769728379</v>
      </c>
      <c r="L379">
        <v>14.179104477611942</v>
      </c>
      <c r="M379">
        <v>21.284890577905912</v>
      </c>
      <c r="N379">
        <f t="shared" si="19"/>
        <v>1</v>
      </c>
      <c r="O379">
        <f t="shared" si="20"/>
        <v>1</v>
      </c>
      <c r="P379">
        <f t="shared" si="21"/>
        <v>1</v>
      </c>
    </row>
    <row r="380" spans="1:16" x14ac:dyDescent="0.4">
      <c r="A380" t="s">
        <v>427</v>
      </c>
      <c r="B380" t="s">
        <v>962</v>
      </c>
      <c r="C380" s="1" t="s">
        <v>1120</v>
      </c>
      <c r="D380" s="1">
        <v>40757</v>
      </c>
      <c r="E380">
        <v>2</v>
      </c>
      <c r="F380">
        <v>1</v>
      </c>
      <c r="G380">
        <v>2</v>
      </c>
      <c r="H380">
        <v>166</v>
      </c>
      <c r="I380">
        <v>103</v>
      </c>
      <c r="J380">
        <v>587</v>
      </c>
      <c r="K380">
        <v>78.033670622772277</v>
      </c>
      <c r="L380">
        <v>63.101604278074859</v>
      </c>
      <c r="M380">
        <v>50.831670074034456</v>
      </c>
      <c r="N380">
        <f t="shared" si="19"/>
        <v>3</v>
      </c>
      <c r="O380">
        <f t="shared" si="20"/>
        <v>3</v>
      </c>
      <c r="P380">
        <f t="shared" si="21"/>
        <v>3</v>
      </c>
    </row>
    <row r="381" spans="1:16" x14ac:dyDescent="0.4">
      <c r="A381" t="s">
        <v>428</v>
      </c>
      <c r="B381" t="s">
        <v>963</v>
      </c>
      <c r="C381" s="1" t="s">
        <v>1119</v>
      </c>
      <c r="D381" s="1">
        <v>41051</v>
      </c>
      <c r="E381">
        <v>2</v>
      </c>
      <c r="F381">
        <v>1</v>
      </c>
      <c r="G381">
        <v>2</v>
      </c>
      <c r="H381">
        <v>166</v>
      </c>
      <c r="I381">
        <v>103</v>
      </c>
      <c r="J381">
        <v>587</v>
      </c>
      <c r="K381">
        <v>64.832024343106212</v>
      </c>
      <c r="L381">
        <v>80.851063829787236</v>
      </c>
      <c r="M381">
        <v>52.913210132582776</v>
      </c>
      <c r="N381">
        <f t="shared" si="19"/>
        <v>3</v>
      </c>
      <c r="O381">
        <f t="shared" si="20"/>
        <v>3</v>
      </c>
      <c r="P381">
        <f t="shared" si="21"/>
        <v>3</v>
      </c>
    </row>
    <row r="382" spans="1:16" x14ac:dyDescent="0.4">
      <c r="A382" t="s">
        <v>429</v>
      </c>
      <c r="B382" t="s">
        <v>964</v>
      </c>
      <c r="C382" s="1" t="s">
        <v>1119</v>
      </c>
      <c r="D382" s="1">
        <v>38469</v>
      </c>
      <c r="E382">
        <v>2</v>
      </c>
      <c r="F382">
        <v>1</v>
      </c>
      <c r="G382">
        <v>2</v>
      </c>
      <c r="H382">
        <v>166</v>
      </c>
      <c r="I382">
        <v>103</v>
      </c>
      <c r="J382">
        <v>587</v>
      </c>
      <c r="K382">
        <v>51.327278716488777</v>
      </c>
      <c r="L382">
        <v>70.851063829787236</v>
      </c>
      <c r="M382">
        <v>30.66124045681115</v>
      </c>
      <c r="N382">
        <f t="shared" si="19"/>
        <v>3</v>
      </c>
      <c r="O382">
        <f t="shared" si="20"/>
        <v>3</v>
      </c>
      <c r="P382">
        <f t="shared" si="21"/>
        <v>2</v>
      </c>
    </row>
    <row r="383" spans="1:16" x14ac:dyDescent="0.4">
      <c r="A383" t="s">
        <v>430</v>
      </c>
      <c r="B383" t="s">
        <v>965</v>
      </c>
      <c r="C383" s="1" t="s">
        <v>1119</v>
      </c>
      <c r="D383" s="1">
        <v>39231</v>
      </c>
      <c r="E383">
        <v>2</v>
      </c>
      <c r="F383">
        <v>1</v>
      </c>
      <c r="G383">
        <v>2</v>
      </c>
      <c r="H383">
        <v>166</v>
      </c>
      <c r="I383">
        <v>103</v>
      </c>
      <c r="J383">
        <v>587</v>
      </c>
      <c r="K383">
        <v>43.63063739116884</v>
      </c>
      <c r="L383">
        <v>31.063829787234042</v>
      </c>
      <c r="M383">
        <v>68.979198421949263</v>
      </c>
      <c r="N383">
        <f t="shared" si="19"/>
        <v>2</v>
      </c>
      <c r="O383">
        <f t="shared" si="20"/>
        <v>2</v>
      </c>
      <c r="P383">
        <f t="shared" si="21"/>
        <v>3</v>
      </c>
    </row>
    <row r="384" spans="1:16" x14ac:dyDescent="0.4">
      <c r="A384" t="s">
        <v>431</v>
      </c>
      <c r="B384" t="s">
        <v>966</v>
      </c>
      <c r="C384" s="1" t="s">
        <v>1119</v>
      </c>
      <c r="D384" s="1">
        <v>39645</v>
      </c>
      <c r="E384">
        <v>2</v>
      </c>
      <c r="F384">
        <v>1</v>
      </c>
      <c r="G384">
        <v>2</v>
      </c>
      <c r="H384">
        <v>166</v>
      </c>
      <c r="I384">
        <v>103</v>
      </c>
      <c r="J384">
        <v>587</v>
      </c>
      <c r="K384">
        <v>10.789435681321452</v>
      </c>
      <c r="L384">
        <v>1.9148936170212767</v>
      </c>
      <c r="M384">
        <v>54.546256984226467</v>
      </c>
      <c r="N384">
        <f t="shared" si="19"/>
        <v>1</v>
      </c>
      <c r="O384">
        <f t="shared" si="20"/>
        <v>1</v>
      </c>
      <c r="P384">
        <f t="shared" si="21"/>
        <v>3</v>
      </c>
    </row>
    <row r="385" spans="1:16" x14ac:dyDescent="0.4">
      <c r="A385" t="s">
        <v>432</v>
      </c>
      <c r="B385" t="s">
        <v>967</v>
      </c>
      <c r="C385" s="1" t="s">
        <v>1119</v>
      </c>
      <c r="D385" s="1">
        <v>40028</v>
      </c>
      <c r="E385">
        <v>2</v>
      </c>
      <c r="F385">
        <v>1</v>
      </c>
      <c r="G385">
        <v>2</v>
      </c>
      <c r="H385">
        <v>166</v>
      </c>
      <c r="I385">
        <v>103</v>
      </c>
      <c r="J385">
        <v>587</v>
      </c>
      <c r="K385">
        <v>62.276462910417287</v>
      </c>
      <c r="L385">
        <v>64.893617021276597</v>
      </c>
      <c r="M385">
        <v>33.108626828786804</v>
      </c>
      <c r="N385">
        <f t="shared" si="19"/>
        <v>3</v>
      </c>
      <c r="O385">
        <f t="shared" si="20"/>
        <v>3</v>
      </c>
      <c r="P385">
        <f t="shared" si="21"/>
        <v>2</v>
      </c>
    </row>
    <row r="386" spans="1:16" x14ac:dyDescent="0.4">
      <c r="A386" t="s">
        <v>433</v>
      </c>
      <c r="B386" t="s">
        <v>968</v>
      </c>
      <c r="C386" s="1" t="s">
        <v>1119</v>
      </c>
      <c r="D386" s="1">
        <v>40351</v>
      </c>
      <c r="E386">
        <v>2</v>
      </c>
      <c r="F386">
        <v>1</v>
      </c>
      <c r="G386">
        <v>2</v>
      </c>
      <c r="H386">
        <v>166</v>
      </c>
      <c r="I386">
        <v>103</v>
      </c>
      <c r="J386">
        <v>587</v>
      </c>
      <c r="K386">
        <v>46.982729285431468</v>
      </c>
      <c r="L386">
        <v>38.51063829787234</v>
      </c>
      <c r="M386">
        <v>24.937658938844038</v>
      </c>
      <c r="N386">
        <f t="shared" si="19"/>
        <v>2</v>
      </c>
      <c r="O386">
        <f t="shared" si="20"/>
        <v>2</v>
      </c>
      <c r="P386">
        <f t="shared" si="21"/>
        <v>1</v>
      </c>
    </row>
    <row r="387" spans="1:16" x14ac:dyDescent="0.4">
      <c r="A387" t="s">
        <v>434</v>
      </c>
      <c r="B387" t="s">
        <v>969</v>
      </c>
      <c r="C387" s="1" t="s">
        <v>1119</v>
      </c>
      <c r="D387" s="1">
        <v>40442</v>
      </c>
      <c r="E387">
        <v>2</v>
      </c>
      <c r="F387">
        <v>1</v>
      </c>
      <c r="G387">
        <v>2</v>
      </c>
      <c r="H387">
        <v>166</v>
      </c>
      <c r="I387">
        <v>103</v>
      </c>
      <c r="J387">
        <v>587</v>
      </c>
      <c r="K387">
        <v>19.851050645616976</v>
      </c>
      <c r="L387">
        <v>46.382978723404257</v>
      </c>
      <c r="M387">
        <v>74.828748764012815</v>
      </c>
      <c r="N387">
        <f t="shared" ref="N387:N450" si="22">IF(AND(K387&gt;0,K387&lt;30),1,IF(AND(K387&gt;=30,K387&lt;50),2,IF(K387&gt;=50,3,0)))</f>
        <v>1</v>
      </c>
      <c r="O387">
        <f t="shared" ref="O387:O450" si="23">IF(AND(L387&gt;0,L387&lt;30),1,IF(AND(L387&gt;=30,L387&lt;50),2,IF(L387&gt;=50,3,0)))</f>
        <v>2</v>
      </c>
      <c r="P387">
        <f t="shared" ref="P387:P450" si="24">IF(AND(M387&gt;0,M387&lt;30),1,IF(AND(M387&gt;=30,M387&lt;50),2,IF(M387&gt;=50,3,0)))</f>
        <v>3</v>
      </c>
    </row>
    <row r="388" spans="1:16" x14ac:dyDescent="0.4">
      <c r="A388" t="s">
        <v>435</v>
      </c>
      <c r="B388" t="s">
        <v>970</v>
      </c>
      <c r="C388" s="1" t="s">
        <v>1119</v>
      </c>
      <c r="D388" s="1">
        <v>40169</v>
      </c>
      <c r="E388">
        <v>2</v>
      </c>
      <c r="F388">
        <v>1</v>
      </c>
      <c r="G388">
        <v>2</v>
      </c>
      <c r="H388">
        <v>166</v>
      </c>
      <c r="I388">
        <v>103</v>
      </c>
      <c r="J388">
        <v>587</v>
      </c>
      <c r="K388">
        <v>49.991717999164933</v>
      </c>
      <c r="L388">
        <v>48.085106382978715</v>
      </c>
      <c r="M388">
        <v>36.12947189097104</v>
      </c>
      <c r="N388">
        <f t="shared" si="22"/>
        <v>2</v>
      </c>
      <c r="O388">
        <f t="shared" si="23"/>
        <v>2</v>
      </c>
      <c r="P388">
        <f t="shared" si="24"/>
        <v>2</v>
      </c>
    </row>
    <row r="389" spans="1:16" x14ac:dyDescent="0.4">
      <c r="A389" t="s">
        <v>436</v>
      </c>
      <c r="B389" t="s">
        <v>971</v>
      </c>
      <c r="C389" s="1" t="s">
        <v>1119</v>
      </c>
      <c r="D389" s="1">
        <v>40303</v>
      </c>
      <c r="E389">
        <v>2</v>
      </c>
      <c r="F389">
        <v>1</v>
      </c>
      <c r="G389">
        <v>2</v>
      </c>
      <c r="H389">
        <v>166</v>
      </c>
      <c r="I389">
        <v>103</v>
      </c>
      <c r="J389">
        <v>587</v>
      </c>
      <c r="K389">
        <v>79.617652533984526</v>
      </c>
      <c r="L389">
        <v>21.48936170212766</v>
      </c>
      <c r="M389">
        <v>36.350643467386377</v>
      </c>
      <c r="N389">
        <f t="shared" si="22"/>
        <v>3</v>
      </c>
      <c r="O389">
        <f t="shared" si="23"/>
        <v>1</v>
      </c>
      <c r="P389">
        <f t="shared" si="24"/>
        <v>2</v>
      </c>
    </row>
    <row r="390" spans="1:16" x14ac:dyDescent="0.4">
      <c r="A390" t="s">
        <v>437</v>
      </c>
      <c r="B390" t="s">
        <v>972</v>
      </c>
      <c r="C390" s="1" t="s">
        <v>1119</v>
      </c>
      <c r="D390" s="1">
        <v>40631</v>
      </c>
      <c r="E390">
        <v>2</v>
      </c>
      <c r="F390">
        <v>1</v>
      </c>
      <c r="G390">
        <v>2</v>
      </c>
      <c r="H390">
        <v>166</v>
      </c>
      <c r="I390">
        <v>103</v>
      </c>
      <c r="J390">
        <v>587</v>
      </c>
      <c r="K390">
        <v>43.732536774625842</v>
      </c>
      <c r="L390">
        <v>26.808510638297872</v>
      </c>
      <c r="M390">
        <v>71.37488726325283</v>
      </c>
      <c r="N390">
        <f t="shared" si="22"/>
        <v>2</v>
      </c>
      <c r="O390">
        <f t="shared" si="23"/>
        <v>1</v>
      </c>
      <c r="P390">
        <f t="shared" si="24"/>
        <v>3</v>
      </c>
    </row>
    <row r="391" spans="1:16" x14ac:dyDescent="0.4">
      <c r="A391" t="s">
        <v>438</v>
      </c>
      <c r="B391" t="s">
        <v>973</v>
      </c>
      <c r="C391" s="1" t="s">
        <v>1119</v>
      </c>
      <c r="D391" s="1">
        <v>40977</v>
      </c>
      <c r="E391">
        <v>2</v>
      </c>
      <c r="F391">
        <v>1</v>
      </c>
      <c r="G391">
        <v>2</v>
      </c>
      <c r="H391">
        <v>166</v>
      </c>
      <c r="I391">
        <v>103</v>
      </c>
      <c r="J391">
        <v>587</v>
      </c>
      <c r="K391">
        <v>49.538428974461745</v>
      </c>
      <c r="L391">
        <v>44.893617021276597</v>
      </c>
      <c r="M391">
        <v>27.293608713129032</v>
      </c>
      <c r="N391">
        <f t="shared" si="22"/>
        <v>2</v>
      </c>
      <c r="O391">
        <f t="shared" si="23"/>
        <v>2</v>
      </c>
      <c r="P391">
        <f t="shared" si="24"/>
        <v>1</v>
      </c>
    </row>
    <row r="392" spans="1:16" x14ac:dyDescent="0.4">
      <c r="A392" t="s">
        <v>439</v>
      </c>
      <c r="B392" t="s">
        <v>974</v>
      </c>
      <c r="C392" s="1" t="s">
        <v>1119</v>
      </c>
      <c r="D392" s="1">
        <v>38595</v>
      </c>
      <c r="E392">
        <v>2</v>
      </c>
      <c r="F392">
        <v>1</v>
      </c>
      <c r="G392">
        <v>2</v>
      </c>
      <c r="H392">
        <v>166</v>
      </c>
      <c r="I392">
        <v>103</v>
      </c>
      <c r="J392">
        <v>587</v>
      </c>
      <c r="K392">
        <v>88.026050884220652</v>
      </c>
      <c r="L392">
        <v>42.553191489361701</v>
      </c>
      <c r="M392">
        <v>23.816572178624291</v>
      </c>
      <c r="N392">
        <f t="shared" si="22"/>
        <v>3</v>
      </c>
      <c r="O392">
        <f t="shared" si="23"/>
        <v>2</v>
      </c>
      <c r="P392">
        <f t="shared" si="24"/>
        <v>1</v>
      </c>
    </row>
    <row r="393" spans="1:16" x14ac:dyDescent="0.4">
      <c r="A393" t="s">
        <v>440</v>
      </c>
      <c r="B393" t="s">
        <v>975</v>
      </c>
      <c r="C393" s="1" t="s">
        <v>1119</v>
      </c>
      <c r="D393" s="1">
        <v>39057</v>
      </c>
      <c r="E393">
        <v>2</v>
      </c>
      <c r="F393">
        <v>1</v>
      </c>
      <c r="G393">
        <v>2</v>
      </c>
      <c r="H393">
        <v>166</v>
      </c>
      <c r="I393">
        <v>103</v>
      </c>
      <c r="J393">
        <v>587</v>
      </c>
      <c r="K393">
        <v>86.483243911213023</v>
      </c>
      <c r="L393">
        <v>91.914893617021278</v>
      </c>
      <c r="M393">
        <v>89.962971827614851</v>
      </c>
      <c r="N393">
        <f t="shared" si="22"/>
        <v>3</v>
      </c>
      <c r="O393">
        <f t="shared" si="23"/>
        <v>3</v>
      </c>
      <c r="P393">
        <f t="shared" si="24"/>
        <v>3</v>
      </c>
    </row>
    <row r="394" spans="1:16" x14ac:dyDescent="0.4">
      <c r="A394" t="s">
        <v>441</v>
      </c>
      <c r="B394" t="s">
        <v>976</v>
      </c>
      <c r="C394" s="1" t="s">
        <v>1119</v>
      </c>
      <c r="D394" s="1">
        <v>39281</v>
      </c>
      <c r="E394">
        <v>2</v>
      </c>
      <c r="F394">
        <v>1</v>
      </c>
      <c r="G394">
        <v>2</v>
      </c>
      <c r="H394">
        <v>166</v>
      </c>
      <c r="I394">
        <v>103</v>
      </c>
      <c r="J394">
        <v>587</v>
      </c>
      <c r="K394">
        <v>80.343632122531858</v>
      </c>
      <c r="L394">
        <v>77.234042553191486</v>
      </c>
      <c r="M394">
        <v>51.80911360397716</v>
      </c>
      <c r="N394">
        <f t="shared" si="22"/>
        <v>3</v>
      </c>
      <c r="O394">
        <f t="shared" si="23"/>
        <v>3</v>
      </c>
      <c r="P394">
        <f t="shared" si="24"/>
        <v>3</v>
      </c>
    </row>
    <row r="395" spans="1:16" x14ac:dyDescent="0.4">
      <c r="A395" t="s">
        <v>442</v>
      </c>
      <c r="B395" t="s">
        <v>977</v>
      </c>
      <c r="C395" s="1" t="s">
        <v>1119</v>
      </c>
      <c r="D395" s="1">
        <v>39664</v>
      </c>
      <c r="E395">
        <v>2</v>
      </c>
      <c r="F395">
        <v>1</v>
      </c>
      <c r="G395">
        <v>2</v>
      </c>
      <c r="H395">
        <v>166</v>
      </c>
      <c r="I395">
        <v>103</v>
      </c>
      <c r="J395">
        <v>587</v>
      </c>
      <c r="K395">
        <v>43.357670314641993</v>
      </c>
      <c r="L395">
        <v>59.574468085106382</v>
      </c>
      <c r="M395">
        <v>22.123909188888504</v>
      </c>
      <c r="N395">
        <f t="shared" si="22"/>
        <v>2</v>
      </c>
      <c r="O395">
        <f t="shared" si="23"/>
        <v>3</v>
      </c>
      <c r="P395">
        <f t="shared" si="24"/>
        <v>1</v>
      </c>
    </row>
    <row r="396" spans="1:16" x14ac:dyDescent="0.4">
      <c r="A396" t="s">
        <v>443</v>
      </c>
      <c r="B396" t="s">
        <v>978</v>
      </c>
      <c r="C396" s="1" t="s">
        <v>1119</v>
      </c>
      <c r="D396" s="1">
        <v>40219</v>
      </c>
      <c r="E396">
        <v>2</v>
      </c>
      <c r="F396">
        <v>1</v>
      </c>
      <c r="G396">
        <v>2</v>
      </c>
      <c r="H396">
        <v>166</v>
      </c>
      <c r="I396">
        <v>103</v>
      </c>
      <c r="J396">
        <v>587</v>
      </c>
      <c r="K396">
        <v>36.501333192519994</v>
      </c>
      <c r="L396">
        <v>25.106382978723406</v>
      </c>
      <c r="M396">
        <v>85.759940836998013</v>
      </c>
      <c r="N396">
        <f t="shared" si="22"/>
        <v>2</v>
      </c>
      <c r="O396">
        <f t="shared" si="23"/>
        <v>1</v>
      </c>
      <c r="P396">
        <f t="shared" si="24"/>
        <v>3</v>
      </c>
    </row>
    <row r="397" spans="1:16" x14ac:dyDescent="0.4">
      <c r="A397" t="s">
        <v>444</v>
      </c>
      <c r="B397" t="s">
        <v>979</v>
      </c>
      <c r="C397" s="1" t="s">
        <v>1119</v>
      </c>
      <c r="D397" s="1">
        <v>40654</v>
      </c>
      <c r="E397">
        <v>2</v>
      </c>
      <c r="F397">
        <v>1</v>
      </c>
      <c r="G397">
        <v>2</v>
      </c>
      <c r="H397">
        <v>166</v>
      </c>
      <c r="I397">
        <v>103</v>
      </c>
      <c r="J397">
        <v>587</v>
      </c>
      <c r="K397">
        <v>29.434569918863147</v>
      </c>
      <c r="L397">
        <v>41.489361702127667</v>
      </c>
      <c r="M397">
        <v>21.866081107989118</v>
      </c>
      <c r="N397">
        <f t="shared" si="22"/>
        <v>1</v>
      </c>
      <c r="O397">
        <f t="shared" si="23"/>
        <v>2</v>
      </c>
      <c r="P397">
        <f t="shared" si="24"/>
        <v>1</v>
      </c>
    </row>
    <row r="398" spans="1:16" x14ac:dyDescent="0.4">
      <c r="A398" t="s">
        <v>445</v>
      </c>
      <c r="B398" t="s">
        <v>980</v>
      </c>
      <c r="C398" s="1" t="s">
        <v>1119</v>
      </c>
      <c r="D398" s="1">
        <v>40840</v>
      </c>
      <c r="E398">
        <v>2</v>
      </c>
      <c r="F398">
        <v>1</v>
      </c>
      <c r="G398">
        <v>2</v>
      </c>
      <c r="H398">
        <v>166</v>
      </c>
      <c r="I398">
        <v>103</v>
      </c>
      <c r="J398">
        <v>587</v>
      </c>
      <c r="K398">
        <v>88.565357652653503</v>
      </c>
      <c r="L398">
        <v>60</v>
      </c>
      <c r="M398">
        <v>62.735372601046272</v>
      </c>
      <c r="N398">
        <f t="shared" si="22"/>
        <v>3</v>
      </c>
      <c r="O398">
        <f t="shared" si="23"/>
        <v>3</v>
      </c>
      <c r="P398">
        <f t="shared" si="24"/>
        <v>3</v>
      </c>
    </row>
    <row r="399" spans="1:16" x14ac:dyDescent="0.4">
      <c r="A399" t="s">
        <v>446</v>
      </c>
      <c r="B399" t="s">
        <v>981</v>
      </c>
      <c r="C399" s="1" t="s">
        <v>1119</v>
      </c>
      <c r="D399" s="1">
        <v>41025</v>
      </c>
      <c r="E399">
        <v>2</v>
      </c>
      <c r="F399">
        <v>1</v>
      </c>
      <c r="G399">
        <v>2</v>
      </c>
      <c r="H399">
        <v>166</v>
      </c>
      <c r="I399">
        <v>103</v>
      </c>
      <c r="J399">
        <v>587</v>
      </c>
      <c r="K399">
        <v>63.114140243129576</v>
      </c>
      <c r="L399">
        <v>23.404255319148938</v>
      </c>
      <c r="M399">
        <v>29.727427597955707</v>
      </c>
      <c r="N399">
        <f t="shared" si="22"/>
        <v>3</v>
      </c>
      <c r="O399">
        <f t="shared" si="23"/>
        <v>1</v>
      </c>
      <c r="P399">
        <f t="shared" si="24"/>
        <v>1</v>
      </c>
    </row>
    <row r="400" spans="1:16" x14ac:dyDescent="0.4">
      <c r="A400" t="s">
        <v>447</v>
      </c>
      <c r="B400" t="s">
        <v>982</v>
      </c>
      <c r="C400" s="1" t="s">
        <v>1119</v>
      </c>
      <c r="D400" s="1">
        <v>38622</v>
      </c>
      <c r="E400">
        <v>2</v>
      </c>
      <c r="F400">
        <v>1</v>
      </c>
      <c r="G400">
        <v>2</v>
      </c>
      <c r="H400">
        <v>166</v>
      </c>
      <c r="I400">
        <v>103</v>
      </c>
      <c r="J400">
        <v>587</v>
      </c>
      <c r="K400">
        <v>76.117546076601684</v>
      </c>
      <c r="L400">
        <v>82.553191489361708</v>
      </c>
      <c r="M400">
        <v>41.575276831345825</v>
      </c>
      <c r="N400">
        <f t="shared" si="22"/>
        <v>3</v>
      </c>
      <c r="O400">
        <f t="shared" si="23"/>
        <v>3</v>
      </c>
      <c r="P400">
        <f t="shared" si="24"/>
        <v>2</v>
      </c>
    </row>
    <row r="401" spans="1:16" x14ac:dyDescent="0.4">
      <c r="A401" t="s">
        <v>448</v>
      </c>
      <c r="B401" t="s">
        <v>983</v>
      </c>
      <c r="C401" s="1" t="s">
        <v>1119</v>
      </c>
      <c r="D401" s="1">
        <v>41417</v>
      </c>
      <c r="E401">
        <v>2</v>
      </c>
      <c r="F401">
        <v>1</v>
      </c>
      <c r="G401">
        <v>2</v>
      </c>
      <c r="H401">
        <v>166</v>
      </c>
      <c r="I401">
        <v>103</v>
      </c>
      <c r="J401">
        <v>587</v>
      </c>
      <c r="K401">
        <v>64.239421985023895</v>
      </c>
      <c r="L401">
        <v>9.787234042553191</v>
      </c>
      <c r="M401">
        <v>34.385830934617864</v>
      </c>
      <c r="N401">
        <f t="shared" si="22"/>
        <v>3</v>
      </c>
      <c r="O401">
        <f t="shared" si="23"/>
        <v>1</v>
      </c>
      <c r="P401">
        <f t="shared" si="24"/>
        <v>2</v>
      </c>
    </row>
    <row r="402" spans="1:16" x14ac:dyDescent="0.4">
      <c r="A402" t="s">
        <v>449</v>
      </c>
      <c r="B402" t="s">
        <v>984</v>
      </c>
      <c r="C402" s="1" t="s">
        <v>1119</v>
      </c>
      <c r="D402" s="1">
        <v>38562</v>
      </c>
      <c r="E402">
        <v>2</v>
      </c>
      <c r="F402">
        <v>1</v>
      </c>
      <c r="G402">
        <v>2</v>
      </c>
      <c r="H402">
        <v>166</v>
      </c>
      <c r="I402">
        <v>103</v>
      </c>
      <c r="J402">
        <v>587</v>
      </c>
      <c r="K402">
        <v>21.20759956753416</v>
      </c>
      <c r="L402">
        <v>98.085106382978722</v>
      </c>
      <c r="M402">
        <v>85.669736956082346</v>
      </c>
      <c r="N402">
        <f t="shared" si="22"/>
        <v>1</v>
      </c>
      <c r="O402">
        <f t="shared" si="23"/>
        <v>3</v>
      </c>
      <c r="P402">
        <f t="shared" si="24"/>
        <v>3</v>
      </c>
    </row>
    <row r="403" spans="1:16" x14ac:dyDescent="0.4">
      <c r="A403" t="s">
        <v>450</v>
      </c>
      <c r="B403" t="s">
        <v>985</v>
      </c>
      <c r="C403" s="1" t="s">
        <v>1119</v>
      </c>
      <c r="D403" s="1">
        <v>38589</v>
      </c>
      <c r="E403">
        <v>2</v>
      </c>
      <c r="F403">
        <v>1</v>
      </c>
      <c r="G403">
        <v>2</v>
      </c>
      <c r="H403">
        <v>166</v>
      </c>
      <c r="I403">
        <v>103</v>
      </c>
      <c r="J403">
        <v>587</v>
      </c>
      <c r="K403">
        <v>50.270068153240473</v>
      </c>
      <c r="L403">
        <v>12.978723404255321</v>
      </c>
      <c r="M403">
        <v>17.609312890403178</v>
      </c>
      <c r="N403">
        <f t="shared" si="22"/>
        <v>3</v>
      </c>
      <c r="O403">
        <f t="shared" si="23"/>
        <v>1</v>
      </c>
      <c r="P403">
        <f t="shared" si="24"/>
        <v>1</v>
      </c>
    </row>
    <row r="404" spans="1:16" x14ac:dyDescent="0.4">
      <c r="A404" t="s">
        <v>451</v>
      </c>
      <c r="B404" t="s">
        <v>986</v>
      </c>
      <c r="C404" s="1" t="s">
        <v>1119</v>
      </c>
      <c r="D404" s="1">
        <v>39009</v>
      </c>
      <c r="E404">
        <v>2</v>
      </c>
      <c r="F404">
        <v>1</v>
      </c>
      <c r="G404">
        <v>2</v>
      </c>
      <c r="H404">
        <v>166</v>
      </c>
      <c r="I404">
        <v>103</v>
      </c>
      <c r="J404">
        <v>587</v>
      </c>
      <c r="K404">
        <v>76.383885768507682</v>
      </c>
      <c r="L404">
        <v>57.872340425531917</v>
      </c>
      <c r="M404">
        <v>89.956928417601503</v>
      </c>
      <c r="N404">
        <f t="shared" si="22"/>
        <v>3</v>
      </c>
      <c r="O404">
        <f t="shared" si="23"/>
        <v>3</v>
      </c>
      <c r="P404">
        <f t="shared" si="24"/>
        <v>3</v>
      </c>
    </row>
    <row r="405" spans="1:16" x14ac:dyDescent="0.4">
      <c r="A405" t="s">
        <v>452</v>
      </c>
      <c r="B405" t="s">
        <v>987</v>
      </c>
      <c r="C405" s="1" t="s">
        <v>1119</v>
      </c>
      <c r="D405" s="1">
        <v>39098</v>
      </c>
      <c r="E405">
        <v>2</v>
      </c>
      <c r="F405">
        <v>1</v>
      </c>
      <c r="G405">
        <v>2</v>
      </c>
      <c r="H405">
        <v>166</v>
      </c>
      <c r="I405">
        <v>103</v>
      </c>
      <c r="J405">
        <v>587</v>
      </c>
      <c r="K405">
        <v>55.955699635511685</v>
      </c>
      <c r="L405">
        <v>37.446808510638299</v>
      </c>
      <c r="M405">
        <v>33.949482890447896</v>
      </c>
      <c r="N405">
        <f t="shared" si="22"/>
        <v>3</v>
      </c>
      <c r="O405">
        <f t="shared" si="23"/>
        <v>2</v>
      </c>
      <c r="P405">
        <f t="shared" si="24"/>
        <v>2</v>
      </c>
    </row>
    <row r="406" spans="1:16" x14ac:dyDescent="0.4">
      <c r="A406" t="s">
        <v>453</v>
      </c>
      <c r="B406" t="s">
        <v>988</v>
      </c>
      <c r="C406" s="1" t="s">
        <v>1119</v>
      </c>
      <c r="D406" s="1">
        <v>38936</v>
      </c>
      <c r="E406">
        <v>2</v>
      </c>
      <c r="F406">
        <v>1</v>
      </c>
      <c r="G406">
        <v>2</v>
      </c>
      <c r="H406">
        <v>166</v>
      </c>
      <c r="I406">
        <v>103</v>
      </c>
      <c r="J406">
        <v>587</v>
      </c>
      <c r="K406">
        <v>71.18398895233716</v>
      </c>
      <c r="L406">
        <v>50.212765957446813</v>
      </c>
      <c r="M406">
        <v>54.369228010400789</v>
      </c>
      <c r="N406">
        <f t="shared" si="22"/>
        <v>3</v>
      </c>
      <c r="O406">
        <f t="shared" si="23"/>
        <v>3</v>
      </c>
      <c r="P406">
        <f t="shared" si="24"/>
        <v>3</v>
      </c>
    </row>
    <row r="407" spans="1:16" x14ac:dyDescent="0.4">
      <c r="A407" t="s">
        <v>454</v>
      </c>
      <c r="B407" t="s">
        <v>989</v>
      </c>
      <c r="C407" s="1" t="s">
        <v>1119</v>
      </c>
      <c r="D407" s="1">
        <v>39427</v>
      </c>
      <c r="E407">
        <v>2</v>
      </c>
      <c r="F407">
        <v>1</v>
      </c>
      <c r="G407">
        <v>2</v>
      </c>
      <c r="H407">
        <v>166</v>
      </c>
      <c r="I407">
        <v>103</v>
      </c>
      <c r="J407">
        <v>587</v>
      </c>
      <c r="K407">
        <v>59.27037757985218</v>
      </c>
      <c r="L407">
        <v>44.042553191489361</v>
      </c>
      <c r="M407">
        <v>14.27637573788677</v>
      </c>
      <c r="N407">
        <f t="shared" si="22"/>
        <v>3</v>
      </c>
      <c r="O407">
        <f t="shared" si="23"/>
        <v>2</v>
      </c>
      <c r="P407">
        <f t="shared" si="24"/>
        <v>1</v>
      </c>
    </row>
    <row r="408" spans="1:16" x14ac:dyDescent="0.4">
      <c r="A408" t="s">
        <v>455</v>
      </c>
      <c r="B408" t="s">
        <v>990</v>
      </c>
      <c r="C408" s="1" t="s">
        <v>1119</v>
      </c>
      <c r="D408" s="1">
        <v>39183</v>
      </c>
      <c r="E408">
        <v>2</v>
      </c>
      <c r="F408">
        <v>1</v>
      </c>
      <c r="G408">
        <v>2</v>
      </c>
      <c r="H408">
        <v>166</v>
      </c>
      <c r="I408">
        <v>103</v>
      </c>
      <c r="J408">
        <v>587</v>
      </c>
      <c r="K408">
        <v>62.042983628932816</v>
      </c>
      <c r="L408">
        <v>51.063829787234049</v>
      </c>
      <c r="M408">
        <v>52.733577391955734</v>
      </c>
      <c r="N408">
        <f t="shared" si="22"/>
        <v>3</v>
      </c>
      <c r="O408">
        <f t="shared" si="23"/>
        <v>3</v>
      </c>
      <c r="P408">
        <f t="shared" si="24"/>
        <v>3</v>
      </c>
    </row>
    <row r="409" spans="1:16" x14ac:dyDescent="0.4">
      <c r="A409" t="s">
        <v>456</v>
      </c>
      <c r="B409" t="s">
        <v>991</v>
      </c>
      <c r="C409" s="1" t="s">
        <v>1119</v>
      </c>
      <c r="D409" s="1">
        <v>39933</v>
      </c>
      <c r="E409">
        <v>2</v>
      </c>
      <c r="F409">
        <v>1</v>
      </c>
      <c r="G409">
        <v>2</v>
      </c>
      <c r="H409">
        <v>166</v>
      </c>
      <c r="I409">
        <v>103</v>
      </c>
      <c r="J409">
        <v>587</v>
      </c>
      <c r="K409">
        <v>93.993350672759817</v>
      </c>
      <c r="L409">
        <v>40.851063829787236</v>
      </c>
      <c r="M409">
        <v>47.50283287210835</v>
      </c>
      <c r="N409">
        <f t="shared" si="22"/>
        <v>3</v>
      </c>
      <c r="O409">
        <f t="shared" si="23"/>
        <v>2</v>
      </c>
      <c r="P409">
        <f t="shared" si="24"/>
        <v>2</v>
      </c>
    </row>
    <row r="410" spans="1:16" x14ac:dyDescent="0.4">
      <c r="A410" t="s">
        <v>457</v>
      </c>
      <c r="B410" t="s">
        <v>992</v>
      </c>
      <c r="C410" s="1" t="s">
        <v>1119</v>
      </c>
      <c r="D410" s="1">
        <v>40282</v>
      </c>
      <c r="E410">
        <v>2</v>
      </c>
      <c r="F410">
        <v>1</v>
      </c>
      <c r="G410">
        <v>2</v>
      </c>
      <c r="H410">
        <v>166</v>
      </c>
      <c r="I410">
        <v>103</v>
      </c>
      <c r="J410">
        <v>587</v>
      </c>
      <c r="K410">
        <v>95.017562569245243</v>
      </c>
      <c r="L410">
        <v>96.17021276595743</v>
      </c>
      <c r="M410">
        <v>76.796499922564664</v>
      </c>
      <c r="N410">
        <f t="shared" si="22"/>
        <v>3</v>
      </c>
      <c r="O410">
        <f t="shared" si="23"/>
        <v>3</v>
      </c>
      <c r="P410">
        <f t="shared" si="24"/>
        <v>3</v>
      </c>
    </row>
    <row r="411" spans="1:16" x14ac:dyDescent="0.4">
      <c r="A411" t="s">
        <v>458</v>
      </c>
      <c r="B411" t="s">
        <v>993</v>
      </c>
      <c r="C411" s="1" t="s">
        <v>1120</v>
      </c>
      <c r="D411" s="1">
        <v>38938</v>
      </c>
      <c r="E411">
        <v>2</v>
      </c>
      <c r="F411">
        <v>1</v>
      </c>
      <c r="G411">
        <v>2</v>
      </c>
      <c r="H411">
        <v>166</v>
      </c>
      <c r="I411">
        <v>103</v>
      </c>
      <c r="J411">
        <v>587</v>
      </c>
      <c r="K411">
        <v>79.815034498738612</v>
      </c>
      <c r="L411">
        <v>64.349376114081991</v>
      </c>
      <c r="M411">
        <v>74.842577966960818</v>
      </c>
      <c r="N411">
        <f t="shared" si="22"/>
        <v>3</v>
      </c>
      <c r="O411">
        <f t="shared" si="23"/>
        <v>3</v>
      </c>
      <c r="P411">
        <f t="shared" si="24"/>
        <v>3</v>
      </c>
    </row>
    <row r="412" spans="1:16" x14ac:dyDescent="0.4">
      <c r="A412" t="s">
        <v>459</v>
      </c>
      <c r="B412" t="s">
        <v>994</v>
      </c>
      <c r="C412" s="1" t="s">
        <v>1119</v>
      </c>
      <c r="D412" s="1">
        <v>40863</v>
      </c>
      <c r="E412">
        <v>2</v>
      </c>
      <c r="F412">
        <v>1</v>
      </c>
      <c r="G412">
        <v>2</v>
      </c>
      <c r="H412">
        <v>166</v>
      </c>
      <c r="I412">
        <v>103</v>
      </c>
      <c r="J412">
        <v>587</v>
      </c>
      <c r="K412">
        <v>76.097802179080503</v>
      </c>
      <c r="L412">
        <v>76.38297872340425</v>
      </c>
      <c r="M412">
        <v>49.928231209738705</v>
      </c>
      <c r="N412">
        <f t="shared" si="22"/>
        <v>3</v>
      </c>
      <c r="O412">
        <f t="shared" si="23"/>
        <v>3</v>
      </c>
      <c r="P412">
        <f t="shared" si="24"/>
        <v>2</v>
      </c>
    </row>
    <row r="413" spans="1:16" x14ac:dyDescent="0.4">
      <c r="A413" t="s">
        <v>460</v>
      </c>
      <c r="B413" t="s">
        <v>995</v>
      </c>
      <c r="C413" s="1" t="s">
        <v>1119</v>
      </c>
      <c r="D413" s="1">
        <v>39199</v>
      </c>
      <c r="E413">
        <v>2</v>
      </c>
      <c r="F413">
        <v>1</v>
      </c>
      <c r="G413">
        <v>2</v>
      </c>
      <c r="H413">
        <v>166</v>
      </c>
      <c r="I413">
        <v>103</v>
      </c>
      <c r="J413">
        <v>587</v>
      </c>
      <c r="K413">
        <v>74.229700334286008</v>
      </c>
      <c r="L413">
        <v>26.595744680851062</v>
      </c>
      <c r="M413">
        <v>33.52455121742053</v>
      </c>
      <c r="N413">
        <f t="shared" si="22"/>
        <v>3</v>
      </c>
      <c r="O413">
        <f t="shared" si="23"/>
        <v>1</v>
      </c>
      <c r="P413">
        <f t="shared" si="24"/>
        <v>2</v>
      </c>
    </row>
    <row r="414" spans="1:16" x14ac:dyDescent="0.4">
      <c r="A414" t="s">
        <v>461</v>
      </c>
      <c r="B414" t="s">
        <v>996</v>
      </c>
      <c r="C414" s="1" t="s">
        <v>1119</v>
      </c>
      <c r="D414" s="1">
        <v>39380</v>
      </c>
      <c r="E414">
        <v>2</v>
      </c>
      <c r="F414">
        <v>1</v>
      </c>
      <c r="G414">
        <v>2</v>
      </c>
      <c r="H414">
        <v>166</v>
      </c>
      <c r="I414">
        <v>103</v>
      </c>
      <c r="J414">
        <v>587</v>
      </c>
      <c r="K414">
        <v>58.994783632839685</v>
      </c>
      <c r="L414">
        <v>43.829787234042556</v>
      </c>
      <c r="M414">
        <v>60.52364727833212</v>
      </c>
      <c r="N414">
        <f t="shared" si="22"/>
        <v>3</v>
      </c>
      <c r="O414">
        <f t="shared" si="23"/>
        <v>2</v>
      </c>
      <c r="P414">
        <f t="shared" si="24"/>
        <v>3</v>
      </c>
    </row>
    <row r="415" spans="1:16" x14ac:dyDescent="0.4">
      <c r="A415" t="s">
        <v>462</v>
      </c>
      <c r="B415" t="s">
        <v>997</v>
      </c>
      <c r="C415" s="1" t="s">
        <v>1119</v>
      </c>
      <c r="D415" s="1">
        <v>41627</v>
      </c>
      <c r="E415">
        <v>2</v>
      </c>
      <c r="F415">
        <v>1</v>
      </c>
      <c r="G415">
        <v>2</v>
      </c>
      <c r="H415">
        <v>166</v>
      </c>
      <c r="I415">
        <v>103</v>
      </c>
      <c r="J415">
        <v>587</v>
      </c>
      <c r="K415">
        <v>51.987260971510359</v>
      </c>
      <c r="L415">
        <v>95.319148936170194</v>
      </c>
      <c r="M415">
        <v>45.471423796118422</v>
      </c>
      <c r="N415">
        <f t="shared" si="22"/>
        <v>3</v>
      </c>
      <c r="O415">
        <f t="shared" si="23"/>
        <v>3</v>
      </c>
      <c r="P415">
        <f t="shared" si="24"/>
        <v>2</v>
      </c>
    </row>
    <row r="416" spans="1:16" x14ac:dyDescent="0.4">
      <c r="A416" t="s">
        <v>463</v>
      </c>
      <c r="B416" t="s">
        <v>998</v>
      </c>
      <c r="C416" s="1" t="s">
        <v>1119</v>
      </c>
      <c r="D416" s="1">
        <v>39153</v>
      </c>
      <c r="E416">
        <v>2</v>
      </c>
      <c r="F416">
        <v>1</v>
      </c>
      <c r="G416">
        <v>2</v>
      </c>
      <c r="H416">
        <v>166</v>
      </c>
      <c r="I416">
        <v>103</v>
      </c>
      <c r="J416">
        <v>587</v>
      </c>
      <c r="K416">
        <v>69.978902082309986</v>
      </c>
      <c r="L416">
        <v>3.6170212765957448</v>
      </c>
      <c r="M416">
        <v>7.3851356505377703</v>
      </c>
      <c r="N416">
        <f t="shared" si="22"/>
        <v>3</v>
      </c>
      <c r="O416">
        <f t="shared" si="23"/>
        <v>1</v>
      </c>
      <c r="P416">
        <f t="shared" si="24"/>
        <v>1</v>
      </c>
    </row>
    <row r="417" spans="1:16" x14ac:dyDescent="0.4">
      <c r="A417" t="s">
        <v>464</v>
      </c>
      <c r="B417" t="s">
        <v>999</v>
      </c>
      <c r="C417" s="1" t="s">
        <v>1119</v>
      </c>
      <c r="D417" s="1">
        <v>39836</v>
      </c>
      <c r="E417">
        <v>2</v>
      </c>
      <c r="F417">
        <v>1</v>
      </c>
      <c r="G417">
        <v>2</v>
      </c>
      <c r="H417">
        <v>166</v>
      </c>
      <c r="I417">
        <v>103</v>
      </c>
      <c r="J417">
        <v>587</v>
      </c>
      <c r="K417">
        <v>18.106657007156951</v>
      </c>
      <c r="L417">
        <v>26.170212765957451</v>
      </c>
      <c r="M417">
        <v>9.6844325464427676</v>
      </c>
      <c r="N417">
        <f t="shared" si="22"/>
        <v>1</v>
      </c>
      <c r="O417">
        <f t="shared" si="23"/>
        <v>1</v>
      </c>
      <c r="P417">
        <f t="shared" si="24"/>
        <v>1</v>
      </c>
    </row>
    <row r="418" spans="1:16" x14ac:dyDescent="0.4">
      <c r="A418" t="s">
        <v>465</v>
      </c>
      <c r="B418" t="s">
        <v>1000</v>
      </c>
      <c r="C418" s="1" t="s">
        <v>1119</v>
      </c>
      <c r="D418" s="1">
        <v>39654</v>
      </c>
      <c r="E418">
        <v>2</v>
      </c>
      <c r="F418">
        <v>1</v>
      </c>
      <c r="G418">
        <v>2</v>
      </c>
      <c r="H418">
        <v>166</v>
      </c>
      <c r="I418">
        <v>103</v>
      </c>
      <c r="J418">
        <v>587</v>
      </c>
      <c r="K418">
        <v>31.911432274150016</v>
      </c>
      <c r="L418">
        <v>25.319148936170215</v>
      </c>
      <c r="M418">
        <v>75.91194084897873</v>
      </c>
      <c r="N418">
        <f t="shared" si="22"/>
        <v>2</v>
      </c>
      <c r="O418">
        <f t="shared" si="23"/>
        <v>1</v>
      </c>
      <c r="P418">
        <f t="shared" si="24"/>
        <v>3</v>
      </c>
    </row>
    <row r="419" spans="1:16" x14ac:dyDescent="0.4">
      <c r="A419" t="s">
        <v>466</v>
      </c>
      <c r="B419" t="s">
        <v>1001</v>
      </c>
      <c r="C419" s="1" t="s">
        <v>1120</v>
      </c>
      <c r="D419" s="1">
        <v>40007</v>
      </c>
      <c r="E419">
        <v>2</v>
      </c>
      <c r="F419">
        <v>1</v>
      </c>
      <c r="G419">
        <v>2</v>
      </c>
      <c r="H419">
        <v>166</v>
      </c>
      <c r="I419">
        <v>103</v>
      </c>
      <c r="J419">
        <v>587</v>
      </c>
      <c r="K419">
        <v>61.83691883844353</v>
      </c>
      <c r="L419">
        <v>66.844919786096256</v>
      </c>
      <c r="M419">
        <v>8.5356262829316254</v>
      </c>
      <c r="N419">
        <f t="shared" si="22"/>
        <v>3</v>
      </c>
      <c r="O419">
        <f t="shared" si="23"/>
        <v>3</v>
      </c>
      <c r="P419">
        <f t="shared" si="24"/>
        <v>1</v>
      </c>
    </row>
    <row r="420" spans="1:16" x14ac:dyDescent="0.4">
      <c r="A420" t="s">
        <v>467</v>
      </c>
      <c r="B420" t="s">
        <v>1002</v>
      </c>
      <c r="C420" s="1" t="s">
        <v>1119</v>
      </c>
      <c r="D420" s="1">
        <v>40212</v>
      </c>
      <c r="E420">
        <v>2</v>
      </c>
      <c r="F420">
        <v>1</v>
      </c>
      <c r="G420">
        <v>2</v>
      </c>
      <c r="H420">
        <v>166</v>
      </c>
      <c r="I420">
        <v>103</v>
      </c>
      <c r="J420">
        <v>587</v>
      </c>
      <c r="K420">
        <v>20.620795056024591</v>
      </c>
      <c r="L420">
        <v>75.531914893617028</v>
      </c>
      <c r="M420">
        <v>61.54173764906303</v>
      </c>
      <c r="N420">
        <f t="shared" si="22"/>
        <v>1</v>
      </c>
      <c r="O420">
        <f t="shared" si="23"/>
        <v>3</v>
      </c>
      <c r="P420">
        <f t="shared" si="24"/>
        <v>3</v>
      </c>
    </row>
    <row r="421" spans="1:16" x14ac:dyDescent="0.4">
      <c r="A421" t="s">
        <v>468</v>
      </c>
      <c r="B421" t="s">
        <v>1003</v>
      </c>
      <c r="C421" s="1" t="s">
        <v>1119</v>
      </c>
      <c r="D421" s="1">
        <v>40380</v>
      </c>
      <c r="E421">
        <v>2</v>
      </c>
      <c r="F421">
        <v>1</v>
      </c>
      <c r="G421">
        <v>2</v>
      </c>
      <c r="H421">
        <v>166</v>
      </c>
      <c r="I421">
        <v>103</v>
      </c>
      <c r="J421">
        <v>587</v>
      </c>
      <c r="K421">
        <v>25.350838845821794</v>
      </c>
      <c r="L421">
        <v>97.872340425531902</v>
      </c>
      <c r="M421">
        <v>66.528960817717206</v>
      </c>
      <c r="N421">
        <f t="shared" si="22"/>
        <v>1</v>
      </c>
      <c r="O421">
        <f t="shared" si="23"/>
        <v>3</v>
      </c>
      <c r="P421">
        <f t="shared" si="24"/>
        <v>3</v>
      </c>
    </row>
    <row r="422" spans="1:16" x14ac:dyDescent="0.4">
      <c r="A422" t="s">
        <v>469</v>
      </c>
      <c r="B422" t="s">
        <v>1004</v>
      </c>
      <c r="C422" s="1" t="s">
        <v>1119</v>
      </c>
      <c r="D422" s="1">
        <v>40571</v>
      </c>
      <c r="E422">
        <v>2</v>
      </c>
      <c r="F422">
        <v>1</v>
      </c>
      <c r="G422">
        <v>2</v>
      </c>
      <c r="H422">
        <v>166</v>
      </c>
      <c r="I422">
        <v>103</v>
      </c>
      <c r="J422">
        <v>587</v>
      </c>
      <c r="K422">
        <v>34.064373401299555</v>
      </c>
      <c r="L422">
        <v>45.106382978723403</v>
      </c>
      <c r="M422">
        <v>66.893810335036903</v>
      </c>
      <c r="N422">
        <f t="shared" si="22"/>
        <v>2</v>
      </c>
      <c r="O422">
        <f t="shared" si="23"/>
        <v>2</v>
      </c>
      <c r="P422">
        <f t="shared" si="24"/>
        <v>3</v>
      </c>
    </row>
    <row r="423" spans="1:16" x14ac:dyDescent="0.4">
      <c r="A423" t="s">
        <v>470</v>
      </c>
      <c r="B423" t="s">
        <v>1005</v>
      </c>
      <c r="C423" s="1" t="s">
        <v>1119</v>
      </c>
      <c r="D423" s="1">
        <v>40737</v>
      </c>
      <c r="E423">
        <v>2</v>
      </c>
      <c r="F423">
        <v>1</v>
      </c>
      <c r="G423">
        <v>2</v>
      </c>
      <c r="H423">
        <v>166</v>
      </c>
      <c r="I423">
        <v>103</v>
      </c>
      <c r="J423">
        <v>587</v>
      </c>
      <c r="K423">
        <v>44.381743954786074</v>
      </c>
      <c r="L423">
        <v>98.723404255319139</v>
      </c>
      <c r="M423">
        <v>45.604717274697919</v>
      </c>
      <c r="N423">
        <f t="shared" si="22"/>
        <v>2</v>
      </c>
      <c r="O423">
        <f t="shared" si="23"/>
        <v>3</v>
      </c>
      <c r="P423">
        <f t="shared" si="24"/>
        <v>2</v>
      </c>
    </row>
    <row r="424" spans="1:16" x14ac:dyDescent="0.4">
      <c r="A424" t="s">
        <v>471</v>
      </c>
      <c r="B424" t="s">
        <v>1006</v>
      </c>
      <c r="C424" s="1" t="s">
        <v>1119</v>
      </c>
      <c r="D424" s="1">
        <v>39554</v>
      </c>
      <c r="E424">
        <v>2</v>
      </c>
      <c r="F424">
        <v>1</v>
      </c>
      <c r="G424">
        <v>2</v>
      </c>
      <c r="H424">
        <v>166</v>
      </c>
      <c r="I424">
        <v>103</v>
      </c>
      <c r="J424">
        <v>587</v>
      </c>
      <c r="K424">
        <v>61.578790192790883</v>
      </c>
      <c r="L424">
        <v>98.936170212765958</v>
      </c>
      <c r="M424">
        <v>71.789522041230398</v>
      </c>
      <c r="N424">
        <f t="shared" si="22"/>
        <v>3</v>
      </c>
      <c r="O424">
        <f t="shared" si="23"/>
        <v>3</v>
      </c>
      <c r="P424">
        <f t="shared" si="24"/>
        <v>3</v>
      </c>
    </row>
    <row r="425" spans="1:16" x14ac:dyDescent="0.4">
      <c r="A425" t="s">
        <v>472</v>
      </c>
      <c r="B425" t="s">
        <v>1007</v>
      </c>
      <c r="C425" s="1" t="s">
        <v>1120</v>
      </c>
      <c r="D425" s="1">
        <v>39968</v>
      </c>
      <c r="E425">
        <v>2</v>
      </c>
      <c r="F425">
        <v>1</v>
      </c>
      <c r="G425">
        <v>2</v>
      </c>
      <c r="H425">
        <v>166</v>
      </c>
      <c r="I425">
        <v>103</v>
      </c>
      <c r="J425">
        <v>587</v>
      </c>
      <c r="K425">
        <v>81.460411279166422</v>
      </c>
      <c r="L425">
        <v>15.151515151515152</v>
      </c>
      <c r="M425">
        <v>55.563122627001356</v>
      </c>
      <c r="N425">
        <f t="shared" si="22"/>
        <v>3</v>
      </c>
      <c r="O425">
        <f t="shared" si="23"/>
        <v>1</v>
      </c>
      <c r="P425">
        <f t="shared" si="24"/>
        <v>3</v>
      </c>
    </row>
    <row r="426" spans="1:16" x14ac:dyDescent="0.4">
      <c r="A426" t="s">
        <v>473</v>
      </c>
      <c r="B426" t="s">
        <v>1008</v>
      </c>
      <c r="C426" s="1" t="s">
        <v>1119</v>
      </c>
      <c r="D426" s="1">
        <v>40150</v>
      </c>
      <c r="E426">
        <v>2</v>
      </c>
      <c r="F426">
        <v>1</v>
      </c>
      <c r="G426">
        <v>2</v>
      </c>
      <c r="H426">
        <v>166</v>
      </c>
      <c r="I426">
        <v>103</v>
      </c>
      <c r="J426">
        <v>587</v>
      </c>
      <c r="K426">
        <v>75.687457357953434</v>
      </c>
      <c r="L426">
        <v>44.255319148936174</v>
      </c>
      <c r="M426">
        <v>39.754050307264684</v>
      </c>
      <c r="N426">
        <f t="shared" si="22"/>
        <v>3</v>
      </c>
      <c r="O426">
        <f t="shared" si="23"/>
        <v>2</v>
      </c>
      <c r="P426">
        <f t="shared" si="24"/>
        <v>2</v>
      </c>
    </row>
    <row r="427" spans="1:16" x14ac:dyDescent="0.4">
      <c r="A427" t="s">
        <v>474</v>
      </c>
      <c r="B427" t="s">
        <v>1009</v>
      </c>
      <c r="C427" s="1" t="s">
        <v>1120</v>
      </c>
      <c r="D427" s="1">
        <v>41358</v>
      </c>
      <c r="E427">
        <v>2</v>
      </c>
      <c r="F427">
        <v>1</v>
      </c>
      <c r="G427">
        <v>2</v>
      </c>
      <c r="H427">
        <v>166</v>
      </c>
      <c r="I427">
        <v>103</v>
      </c>
      <c r="J427">
        <v>587</v>
      </c>
      <c r="K427">
        <v>80.288881018266622</v>
      </c>
      <c r="L427">
        <v>13.903743315508024</v>
      </c>
      <c r="M427">
        <v>56.337363755932451</v>
      </c>
      <c r="N427">
        <f t="shared" si="22"/>
        <v>3</v>
      </c>
      <c r="O427">
        <f t="shared" si="23"/>
        <v>1</v>
      </c>
      <c r="P427">
        <f t="shared" si="24"/>
        <v>3</v>
      </c>
    </row>
    <row r="428" spans="1:16" x14ac:dyDescent="0.4">
      <c r="A428" t="s">
        <v>475</v>
      </c>
      <c r="B428" t="s">
        <v>1010</v>
      </c>
      <c r="C428" s="1" t="s">
        <v>1120</v>
      </c>
      <c r="D428" s="1">
        <v>41612</v>
      </c>
      <c r="E428">
        <v>2</v>
      </c>
      <c r="F428">
        <v>1</v>
      </c>
      <c r="G428">
        <v>2</v>
      </c>
      <c r="H428">
        <v>166</v>
      </c>
      <c r="I428">
        <v>103</v>
      </c>
      <c r="J428">
        <v>587</v>
      </c>
      <c r="K428">
        <v>89.213754123377328</v>
      </c>
      <c r="L428">
        <v>59.180035650623893</v>
      </c>
      <c r="M428">
        <v>24.538776363774463</v>
      </c>
      <c r="N428">
        <f t="shared" si="22"/>
        <v>3</v>
      </c>
      <c r="O428">
        <f t="shared" si="23"/>
        <v>3</v>
      </c>
      <c r="P428">
        <f t="shared" si="24"/>
        <v>1</v>
      </c>
    </row>
    <row r="429" spans="1:16" x14ac:dyDescent="0.4">
      <c r="A429" t="s">
        <v>476</v>
      </c>
      <c r="B429" t="s">
        <v>1011</v>
      </c>
      <c r="C429" s="1" t="s">
        <v>1120</v>
      </c>
      <c r="D429" s="1">
        <v>41779</v>
      </c>
      <c r="E429">
        <v>2</v>
      </c>
      <c r="F429">
        <v>1</v>
      </c>
      <c r="G429">
        <v>2</v>
      </c>
      <c r="H429">
        <v>166</v>
      </c>
      <c r="I429">
        <v>103</v>
      </c>
      <c r="J429">
        <v>587</v>
      </c>
      <c r="K429">
        <v>95.283836650599071</v>
      </c>
      <c r="L429">
        <v>82.887700534759361</v>
      </c>
      <c r="M429">
        <v>36.380928612506644</v>
      </c>
      <c r="N429">
        <f t="shared" si="22"/>
        <v>3</v>
      </c>
      <c r="O429">
        <f t="shared" si="23"/>
        <v>3</v>
      </c>
      <c r="P429">
        <f t="shared" si="24"/>
        <v>2</v>
      </c>
    </row>
    <row r="430" spans="1:16" x14ac:dyDescent="0.4">
      <c r="A430" t="s">
        <v>477</v>
      </c>
      <c r="B430" t="s">
        <v>1012</v>
      </c>
      <c r="C430" s="1" t="s">
        <v>1119</v>
      </c>
      <c r="D430" s="1">
        <v>41073</v>
      </c>
      <c r="E430">
        <v>2</v>
      </c>
      <c r="F430">
        <v>1</v>
      </c>
      <c r="G430">
        <v>2</v>
      </c>
      <c r="H430">
        <v>166</v>
      </c>
      <c r="I430">
        <v>103</v>
      </c>
      <c r="J430">
        <v>587</v>
      </c>
      <c r="K430">
        <v>15.213651984170273</v>
      </c>
      <c r="L430">
        <v>76.59574468085107</v>
      </c>
      <c r="M430">
        <v>67.005256493181136</v>
      </c>
      <c r="N430">
        <f t="shared" si="22"/>
        <v>1</v>
      </c>
      <c r="O430">
        <f t="shared" si="23"/>
        <v>3</v>
      </c>
      <c r="P430">
        <f t="shared" si="24"/>
        <v>3</v>
      </c>
    </row>
    <row r="431" spans="1:16" x14ac:dyDescent="0.4">
      <c r="A431" t="s">
        <v>478</v>
      </c>
      <c r="B431" t="s">
        <v>1013</v>
      </c>
      <c r="C431" s="1" t="s">
        <v>1120</v>
      </c>
      <c r="D431" s="1">
        <v>41430</v>
      </c>
      <c r="E431">
        <v>2</v>
      </c>
      <c r="F431">
        <v>1</v>
      </c>
      <c r="G431">
        <v>2</v>
      </c>
      <c r="H431">
        <v>166</v>
      </c>
      <c r="I431">
        <v>103</v>
      </c>
      <c r="J431">
        <v>587</v>
      </c>
      <c r="K431">
        <v>61.892679751318994</v>
      </c>
      <c r="L431">
        <v>67.557932263814621</v>
      </c>
      <c r="M431">
        <v>18.495961548935529</v>
      </c>
      <c r="N431">
        <f t="shared" si="22"/>
        <v>3</v>
      </c>
      <c r="O431">
        <f t="shared" si="23"/>
        <v>3</v>
      </c>
      <c r="P431">
        <f t="shared" si="24"/>
        <v>1</v>
      </c>
    </row>
    <row r="432" spans="1:16" x14ac:dyDescent="0.4">
      <c r="A432" t="s">
        <v>479</v>
      </c>
      <c r="B432" t="s">
        <v>1014</v>
      </c>
      <c r="C432" s="1" t="s">
        <v>1119</v>
      </c>
      <c r="D432" s="1">
        <v>41528</v>
      </c>
      <c r="E432">
        <v>2</v>
      </c>
      <c r="F432">
        <v>1</v>
      </c>
      <c r="G432">
        <v>2</v>
      </c>
      <c r="H432">
        <v>166</v>
      </c>
      <c r="I432">
        <v>103</v>
      </c>
      <c r="J432">
        <v>587</v>
      </c>
      <c r="K432">
        <v>59.035239222271514</v>
      </c>
      <c r="L432">
        <v>62.765957446808521</v>
      </c>
      <c r="M432">
        <v>33.121540881784767</v>
      </c>
      <c r="N432">
        <f t="shared" si="22"/>
        <v>3</v>
      </c>
      <c r="O432">
        <f t="shared" si="23"/>
        <v>3</v>
      </c>
      <c r="P432">
        <f t="shared" si="24"/>
        <v>2</v>
      </c>
    </row>
    <row r="433" spans="1:16" x14ac:dyDescent="0.4">
      <c r="A433" t="s">
        <v>480</v>
      </c>
      <c r="B433" t="s">
        <v>1015</v>
      </c>
      <c r="C433" s="1" t="s">
        <v>1120</v>
      </c>
      <c r="D433" s="1">
        <v>41752</v>
      </c>
      <c r="E433">
        <v>2</v>
      </c>
      <c r="F433">
        <v>1</v>
      </c>
      <c r="G433">
        <v>2</v>
      </c>
      <c r="H433">
        <v>166</v>
      </c>
      <c r="I433">
        <v>103</v>
      </c>
      <c r="J433">
        <v>587</v>
      </c>
      <c r="K433">
        <v>76.827150837788281</v>
      </c>
      <c r="L433">
        <v>99.286987522281635</v>
      </c>
      <c r="M433">
        <v>22.299336667077927</v>
      </c>
      <c r="N433">
        <f t="shared" si="22"/>
        <v>3</v>
      </c>
      <c r="O433">
        <f t="shared" si="23"/>
        <v>3</v>
      </c>
      <c r="P433">
        <f t="shared" si="24"/>
        <v>1</v>
      </c>
    </row>
    <row r="434" spans="1:16" x14ac:dyDescent="0.4">
      <c r="A434" t="s">
        <v>481</v>
      </c>
      <c r="B434" t="s">
        <v>1016</v>
      </c>
      <c r="C434" s="1" t="s">
        <v>1119</v>
      </c>
      <c r="D434" s="1">
        <v>39051</v>
      </c>
      <c r="E434">
        <v>2</v>
      </c>
      <c r="F434">
        <v>1</v>
      </c>
      <c r="G434">
        <v>2</v>
      </c>
      <c r="H434">
        <v>166</v>
      </c>
      <c r="I434">
        <v>103</v>
      </c>
      <c r="J434">
        <v>587</v>
      </c>
      <c r="K434">
        <v>36.139306732753795</v>
      </c>
      <c r="L434">
        <v>24.893617021276594</v>
      </c>
      <c r="M434">
        <v>32.930582795298697</v>
      </c>
      <c r="N434">
        <f t="shared" si="22"/>
        <v>2</v>
      </c>
      <c r="O434">
        <f t="shared" si="23"/>
        <v>1</v>
      </c>
      <c r="P434">
        <f t="shared" si="24"/>
        <v>2</v>
      </c>
    </row>
    <row r="435" spans="1:16" x14ac:dyDescent="0.4">
      <c r="A435" t="s">
        <v>482</v>
      </c>
      <c r="B435" t="s">
        <v>1017</v>
      </c>
      <c r="C435" s="1" t="s">
        <v>1119</v>
      </c>
      <c r="D435" s="1">
        <v>39951</v>
      </c>
      <c r="E435">
        <v>2</v>
      </c>
      <c r="F435">
        <v>1</v>
      </c>
      <c r="G435">
        <v>2</v>
      </c>
      <c r="H435">
        <v>166</v>
      </c>
      <c r="I435">
        <v>103</v>
      </c>
      <c r="J435">
        <v>587</v>
      </c>
      <c r="K435">
        <v>72.172575311574036</v>
      </c>
      <c r="L435">
        <v>11.702127659574469</v>
      </c>
      <c r="M435">
        <v>15.202510858388202</v>
      </c>
      <c r="N435">
        <f t="shared" si="22"/>
        <v>3</v>
      </c>
      <c r="O435">
        <f t="shared" si="23"/>
        <v>1</v>
      </c>
      <c r="P435">
        <f t="shared" si="24"/>
        <v>1</v>
      </c>
    </row>
    <row r="436" spans="1:16" x14ac:dyDescent="0.4">
      <c r="A436" t="s">
        <v>483</v>
      </c>
      <c r="B436" t="s">
        <v>1018</v>
      </c>
      <c r="C436" s="1" t="s">
        <v>1121</v>
      </c>
      <c r="D436" s="1">
        <v>41897</v>
      </c>
      <c r="E436">
        <v>2</v>
      </c>
      <c r="F436">
        <v>1</v>
      </c>
      <c r="G436">
        <v>2</v>
      </c>
      <c r="H436">
        <v>166</v>
      </c>
      <c r="I436">
        <v>103</v>
      </c>
      <c r="J436">
        <v>587</v>
      </c>
      <c r="K436">
        <v>72.318020271159668</v>
      </c>
      <c r="L436">
        <v>82.835820895522389</v>
      </c>
      <c r="M436">
        <v>17.212685100248986</v>
      </c>
      <c r="N436">
        <f t="shared" si="22"/>
        <v>3</v>
      </c>
      <c r="O436">
        <f t="shared" si="23"/>
        <v>3</v>
      </c>
      <c r="P436">
        <f t="shared" si="24"/>
        <v>1</v>
      </c>
    </row>
    <row r="437" spans="1:16" x14ac:dyDescent="0.4">
      <c r="A437" t="s">
        <v>484</v>
      </c>
      <c r="B437" t="s">
        <v>1019</v>
      </c>
      <c r="C437" s="1" t="s">
        <v>1120</v>
      </c>
      <c r="D437" s="1">
        <v>41681</v>
      </c>
      <c r="E437">
        <v>2</v>
      </c>
      <c r="F437">
        <v>1</v>
      </c>
      <c r="G437">
        <v>2</v>
      </c>
      <c r="H437">
        <v>166</v>
      </c>
      <c r="I437">
        <v>103</v>
      </c>
      <c r="J437">
        <v>587</v>
      </c>
      <c r="K437">
        <v>82.162954064338223</v>
      </c>
      <c r="L437">
        <v>54.188948306595364</v>
      </c>
      <c r="M437">
        <v>20.732466255756179</v>
      </c>
      <c r="N437">
        <f t="shared" si="22"/>
        <v>3</v>
      </c>
      <c r="O437">
        <f t="shared" si="23"/>
        <v>3</v>
      </c>
      <c r="P437">
        <f t="shared" si="24"/>
        <v>1</v>
      </c>
    </row>
    <row r="438" spans="1:16" x14ac:dyDescent="0.4">
      <c r="A438" t="s">
        <v>485</v>
      </c>
      <c r="B438" t="s">
        <v>1020</v>
      </c>
      <c r="C438" s="1" t="s">
        <v>1120</v>
      </c>
      <c r="D438" s="1">
        <v>41681</v>
      </c>
      <c r="E438">
        <v>2</v>
      </c>
      <c r="F438">
        <v>1</v>
      </c>
      <c r="G438">
        <v>2</v>
      </c>
      <c r="H438">
        <v>166</v>
      </c>
      <c r="I438">
        <v>103</v>
      </c>
      <c r="J438">
        <v>587</v>
      </c>
      <c r="K438">
        <v>82.614646745153905</v>
      </c>
      <c r="L438">
        <v>55.793226381461679</v>
      </c>
      <c r="M438">
        <v>23.178396143827278</v>
      </c>
      <c r="N438">
        <f t="shared" si="22"/>
        <v>3</v>
      </c>
      <c r="O438">
        <f t="shared" si="23"/>
        <v>3</v>
      </c>
      <c r="P438">
        <f t="shared" si="24"/>
        <v>1</v>
      </c>
    </row>
    <row r="439" spans="1:16" x14ac:dyDescent="0.4">
      <c r="A439" t="s">
        <v>486</v>
      </c>
      <c r="B439" t="s">
        <v>1021</v>
      </c>
      <c r="C439" s="1" t="s">
        <v>1119</v>
      </c>
      <c r="D439" s="1">
        <v>41788</v>
      </c>
      <c r="E439">
        <v>2</v>
      </c>
      <c r="F439">
        <v>1</v>
      </c>
      <c r="G439">
        <v>2</v>
      </c>
      <c r="H439">
        <v>166</v>
      </c>
      <c r="I439">
        <v>103</v>
      </c>
      <c r="J439">
        <v>587</v>
      </c>
      <c r="K439">
        <v>56.276993993163359</v>
      </c>
      <c r="L439">
        <v>28.936170212765958</v>
      </c>
      <c r="M439">
        <v>10.797584017345516</v>
      </c>
      <c r="N439">
        <f t="shared" si="22"/>
        <v>3</v>
      </c>
      <c r="O439">
        <f t="shared" si="23"/>
        <v>1</v>
      </c>
      <c r="P439">
        <f t="shared" si="24"/>
        <v>1</v>
      </c>
    </row>
    <row r="440" spans="1:16" x14ac:dyDescent="0.4">
      <c r="A440" t="s">
        <v>487</v>
      </c>
      <c r="B440" t="s">
        <v>1022</v>
      </c>
      <c r="C440" s="1" t="s">
        <v>1119</v>
      </c>
      <c r="D440" s="1">
        <v>41788</v>
      </c>
      <c r="E440">
        <v>2</v>
      </c>
      <c r="F440">
        <v>1</v>
      </c>
      <c r="G440">
        <v>2</v>
      </c>
      <c r="H440">
        <v>166</v>
      </c>
      <c r="I440">
        <v>103</v>
      </c>
      <c r="J440">
        <v>587</v>
      </c>
      <c r="K440">
        <v>58.511952349907354</v>
      </c>
      <c r="L440">
        <v>28.085106382978722</v>
      </c>
      <c r="M440">
        <v>13.861313303391668</v>
      </c>
      <c r="N440">
        <f t="shared" si="22"/>
        <v>3</v>
      </c>
      <c r="O440">
        <f t="shared" si="23"/>
        <v>1</v>
      </c>
      <c r="P440">
        <f t="shared" si="24"/>
        <v>1</v>
      </c>
    </row>
    <row r="441" spans="1:16" x14ac:dyDescent="0.4">
      <c r="A441" t="s">
        <v>488</v>
      </c>
      <c r="B441" t="s">
        <v>1023</v>
      </c>
      <c r="C441" s="1" t="s">
        <v>1119</v>
      </c>
      <c r="D441" s="1">
        <v>39594</v>
      </c>
      <c r="E441">
        <v>2</v>
      </c>
      <c r="F441">
        <v>1</v>
      </c>
      <c r="G441">
        <v>2</v>
      </c>
      <c r="H441">
        <v>166</v>
      </c>
      <c r="I441">
        <v>103</v>
      </c>
      <c r="J441">
        <v>587</v>
      </c>
      <c r="K441">
        <v>64.9573916255369</v>
      </c>
      <c r="L441">
        <v>25.744680851063833</v>
      </c>
      <c r="M441">
        <v>31.951438680569858</v>
      </c>
      <c r="N441">
        <f t="shared" si="22"/>
        <v>3</v>
      </c>
      <c r="O441">
        <f t="shared" si="23"/>
        <v>1</v>
      </c>
      <c r="P441">
        <f t="shared" si="24"/>
        <v>2</v>
      </c>
    </row>
    <row r="442" spans="1:16" x14ac:dyDescent="0.4">
      <c r="A442" t="s">
        <v>489</v>
      </c>
      <c r="B442" t="s">
        <v>1024</v>
      </c>
      <c r="C442" s="1" t="s">
        <v>1119</v>
      </c>
      <c r="D442" s="1">
        <v>39927</v>
      </c>
      <c r="E442">
        <v>2</v>
      </c>
      <c r="F442">
        <v>1</v>
      </c>
      <c r="G442">
        <v>2</v>
      </c>
      <c r="H442">
        <v>166</v>
      </c>
      <c r="I442">
        <v>103</v>
      </c>
      <c r="J442">
        <v>587</v>
      </c>
      <c r="K442">
        <v>64.645489779333076</v>
      </c>
      <c r="L442">
        <v>27.872340425531913</v>
      </c>
      <c r="M442">
        <v>49.652315316710549</v>
      </c>
      <c r="N442">
        <f t="shared" si="22"/>
        <v>3</v>
      </c>
      <c r="O442">
        <f t="shared" si="23"/>
        <v>1</v>
      </c>
      <c r="P442">
        <f t="shared" si="24"/>
        <v>2</v>
      </c>
    </row>
    <row r="443" spans="1:16" x14ac:dyDescent="0.4">
      <c r="A443" t="s">
        <v>490</v>
      </c>
      <c r="B443" t="s">
        <v>1025</v>
      </c>
      <c r="C443" s="1" t="s">
        <v>1119</v>
      </c>
      <c r="D443" s="1">
        <v>40375</v>
      </c>
      <c r="E443">
        <v>2</v>
      </c>
      <c r="F443">
        <v>1</v>
      </c>
      <c r="G443">
        <v>2</v>
      </c>
      <c r="H443">
        <v>166</v>
      </c>
      <c r="I443">
        <v>103</v>
      </c>
      <c r="J443">
        <v>587</v>
      </c>
      <c r="K443">
        <v>61.964699320554828</v>
      </c>
      <c r="L443">
        <v>10</v>
      </c>
      <c r="M443">
        <v>15.481184322202072</v>
      </c>
      <c r="N443">
        <f t="shared" si="22"/>
        <v>3</v>
      </c>
      <c r="O443">
        <f t="shared" si="23"/>
        <v>1</v>
      </c>
      <c r="P443">
        <f t="shared" si="24"/>
        <v>1</v>
      </c>
    </row>
    <row r="444" spans="1:16" x14ac:dyDescent="0.4">
      <c r="A444" t="s">
        <v>491</v>
      </c>
      <c r="B444" t="s">
        <v>1026</v>
      </c>
      <c r="C444" s="1" t="s">
        <v>1121</v>
      </c>
      <c r="D444" s="1">
        <v>41961</v>
      </c>
      <c r="E444">
        <v>2</v>
      </c>
      <c r="F444">
        <v>1</v>
      </c>
      <c r="G444">
        <v>2</v>
      </c>
      <c r="H444">
        <v>166</v>
      </c>
      <c r="I444">
        <v>103</v>
      </c>
      <c r="J444">
        <v>587</v>
      </c>
      <c r="K444">
        <v>42.097149952977638</v>
      </c>
      <c r="L444">
        <v>24.626865671641792</v>
      </c>
      <c r="M444">
        <v>46.680163350886154</v>
      </c>
      <c r="N444">
        <f t="shared" si="22"/>
        <v>2</v>
      </c>
      <c r="O444">
        <f t="shared" si="23"/>
        <v>1</v>
      </c>
      <c r="P444">
        <f t="shared" si="24"/>
        <v>2</v>
      </c>
    </row>
    <row r="445" spans="1:16" x14ac:dyDescent="0.4">
      <c r="A445" t="s">
        <v>492</v>
      </c>
      <c r="B445" t="s">
        <v>1027</v>
      </c>
      <c r="C445" s="1" t="s">
        <v>1119</v>
      </c>
      <c r="D445" s="1">
        <v>40541</v>
      </c>
      <c r="E445">
        <v>2</v>
      </c>
      <c r="F445">
        <v>1</v>
      </c>
      <c r="G445">
        <v>2</v>
      </c>
      <c r="H445">
        <v>166</v>
      </c>
      <c r="I445">
        <v>103</v>
      </c>
      <c r="J445">
        <v>587</v>
      </c>
      <c r="K445">
        <v>49.052279539337007</v>
      </c>
      <c r="L445">
        <v>33.617021276595743</v>
      </c>
      <c r="M445">
        <v>24.882556398740384</v>
      </c>
      <c r="N445">
        <f t="shared" si="22"/>
        <v>2</v>
      </c>
      <c r="O445">
        <f t="shared" si="23"/>
        <v>2</v>
      </c>
      <c r="P445">
        <f t="shared" si="24"/>
        <v>1</v>
      </c>
    </row>
    <row r="446" spans="1:16" x14ac:dyDescent="0.4">
      <c r="A446" t="s">
        <v>493</v>
      </c>
      <c r="B446" t="s">
        <v>1028</v>
      </c>
      <c r="C446" s="1" t="s">
        <v>1119</v>
      </c>
      <c r="D446" s="1">
        <v>40753</v>
      </c>
      <c r="E446">
        <v>2</v>
      </c>
      <c r="F446">
        <v>1</v>
      </c>
      <c r="G446">
        <v>2</v>
      </c>
      <c r="H446">
        <v>166</v>
      </c>
      <c r="I446">
        <v>103</v>
      </c>
      <c r="J446">
        <v>587</v>
      </c>
      <c r="K446">
        <v>38.941602216168874</v>
      </c>
      <c r="L446">
        <v>28.297872340425531</v>
      </c>
      <c r="M446">
        <v>73.871642795549661</v>
      </c>
      <c r="N446">
        <f t="shared" si="22"/>
        <v>2</v>
      </c>
      <c r="O446">
        <f t="shared" si="23"/>
        <v>1</v>
      </c>
      <c r="P446">
        <f t="shared" si="24"/>
        <v>3</v>
      </c>
    </row>
    <row r="447" spans="1:16" x14ac:dyDescent="0.4">
      <c r="A447" t="s">
        <v>494</v>
      </c>
      <c r="B447" t="s">
        <v>1029</v>
      </c>
      <c r="C447" s="1" t="s">
        <v>1119</v>
      </c>
      <c r="D447" s="1">
        <v>41173</v>
      </c>
      <c r="E447">
        <v>2</v>
      </c>
      <c r="F447">
        <v>1</v>
      </c>
      <c r="G447">
        <v>2</v>
      </c>
      <c r="H447">
        <v>166</v>
      </c>
      <c r="I447">
        <v>103</v>
      </c>
      <c r="J447">
        <v>587</v>
      </c>
      <c r="K447">
        <v>83.436426478533377</v>
      </c>
      <c r="L447">
        <v>2.3404255319148937</v>
      </c>
      <c r="M447">
        <v>57.839741091253067</v>
      </c>
      <c r="N447">
        <f t="shared" si="22"/>
        <v>3</v>
      </c>
      <c r="O447">
        <f t="shared" si="23"/>
        <v>1</v>
      </c>
      <c r="P447">
        <f t="shared" si="24"/>
        <v>3</v>
      </c>
    </row>
    <row r="448" spans="1:16" x14ac:dyDescent="0.4">
      <c r="A448" t="s">
        <v>495</v>
      </c>
      <c r="B448" t="s">
        <v>1030</v>
      </c>
      <c r="C448" s="1" t="s">
        <v>1120</v>
      </c>
      <c r="D448" s="1">
        <v>38882</v>
      </c>
      <c r="E448">
        <v>2</v>
      </c>
      <c r="F448">
        <v>1</v>
      </c>
      <c r="G448">
        <v>2</v>
      </c>
      <c r="H448">
        <v>166</v>
      </c>
      <c r="I448">
        <v>103</v>
      </c>
      <c r="J448">
        <v>587</v>
      </c>
      <c r="K448">
        <v>90.025053834457893</v>
      </c>
      <c r="L448">
        <v>74.15329768270945</v>
      </c>
      <c r="M448">
        <v>5.283844726547013</v>
      </c>
      <c r="N448">
        <f t="shared" si="22"/>
        <v>3</v>
      </c>
      <c r="O448">
        <f t="shared" si="23"/>
        <v>3</v>
      </c>
      <c r="P448">
        <f t="shared" si="24"/>
        <v>1</v>
      </c>
    </row>
    <row r="449" spans="1:16" x14ac:dyDescent="0.4">
      <c r="A449" t="s">
        <v>496</v>
      </c>
      <c r="B449" t="s">
        <v>1031</v>
      </c>
      <c r="C449" s="1" t="s">
        <v>1119</v>
      </c>
      <c r="D449" s="1">
        <v>39013</v>
      </c>
      <c r="E449">
        <v>2</v>
      </c>
      <c r="F449">
        <v>1</v>
      </c>
      <c r="G449">
        <v>2</v>
      </c>
      <c r="H449">
        <v>166</v>
      </c>
      <c r="I449">
        <v>103</v>
      </c>
      <c r="J449">
        <v>587</v>
      </c>
      <c r="K449">
        <v>26.549021818545416</v>
      </c>
      <c r="L449">
        <v>80.425531914893625</v>
      </c>
      <c r="M449">
        <v>68.635068222706948</v>
      </c>
      <c r="N449">
        <f t="shared" si="22"/>
        <v>1</v>
      </c>
      <c r="O449">
        <f t="shared" si="23"/>
        <v>3</v>
      </c>
      <c r="P449">
        <f t="shared" si="24"/>
        <v>3</v>
      </c>
    </row>
    <row r="450" spans="1:16" x14ac:dyDescent="0.4">
      <c r="A450" t="s">
        <v>497</v>
      </c>
      <c r="B450" t="s">
        <v>1032</v>
      </c>
      <c r="C450" s="1" t="s">
        <v>1119</v>
      </c>
      <c r="D450" s="1">
        <v>39302</v>
      </c>
      <c r="E450">
        <v>2</v>
      </c>
      <c r="F450">
        <v>1</v>
      </c>
      <c r="G450">
        <v>2</v>
      </c>
      <c r="H450">
        <v>166</v>
      </c>
      <c r="I450">
        <v>103</v>
      </c>
      <c r="J450">
        <v>587</v>
      </c>
      <c r="K450">
        <v>34.38442345187908</v>
      </c>
      <c r="L450">
        <v>60.212765957446813</v>
      </c>
      <c r="M450">
        <v>43.737001076493769</v>
      </c>
      <c r="N450">
        <f t="shared" si="22"/>
        <v>2</v>
      </c>
      <c r="O450">
        <f t="shared" si="23"/>
        <v>3</v>
      </c>
      <c r="P450">
        <f t="shared" si="24"/>
        <v>2</v>
      </c>
    </row>
    <row r="451" spans="1:16" x14ac:dyDescent="0.4">
      <c r="A451" t="s">
        <v>498</v>
      </c>
      <c r="B451" t="s">
        <v>1033</v>
      </c>
      <c r="C451" s="1" t="s">
        <v>1119</v>
      </c>
      <c r="D451" s="1">
        <v>39913</v>
      </c>
      <c r="E451">
        <v>2</v>
      </c>
      <c r="F451">
        <v>1</v>
      </c>
      <c r="G451">
        <v>2</v>
      </c>
      <c r="H451">
        <v>166</v>
      </c>
      <c r="I451">
        <v>103</v>
      </c>
      <c r="J451">
        <v>587</v>
      </c>
      <c r="K451">
        <v>32.178048478738717</v>
      </c>
      <c r="L451">
        <v>2.7659574468085109</v>
      </c>
      <c r="M451">
        <v>88.552273137644363</v>
      </c>
      <c r="N451">
        <f t="shared" ref="N451:N514" si="25">IF(AND(K451&gt;0,K451&lt;30),1,IF(AND(K451&gt;=30,K451&lt;50),2,IF(K451&gt;=50,3,0)))</f>
        <v>2</v>
      </c>
      <c r="O451">
        <f t="shared" ref="O451:O514" si="26">IF(AND(L451&gt;0,L451&lt;30),1,IF(AND(L451&gt;=30,L451&lt;50),2,IF(L451&gt;=50,3,0)))</f>
        <v>1</v>
      </c>
      <c r="P451">
        <f t="shared" ref="P451:P514" si="27">IF(AND(M451&gt;0,M451&lt;30),1,IF(AND(M451&gt;=30,M451&lt;50),2,IF(M451&gt;=50,3,0)))</f>
        <v>3</v>
      </c>
    </row>
    <row r="452" spans="1:16" x14ac:dyDescent="0.4">
      <c r="A452" t="s">
        <v>499</v>
      </c>
      <c r="B452" t="s">
        <v>1034</v>
      </c>
      <c r="C452" s="1" t="s">
        <v>1120</v>
      </c>
      <c r="D452" s="1">
        <v>40359</v>
      </c>
      <c r="E452">
        <v>2</v>
      </c>
      <c r="F452">
        <v>1</v>
      </c>
      <c r="G452">
        <v>2</v>
      </c>
      <c r="H452">
        <v>166</v>
      </c>
      <c r="I452">
        <v>103</v>
      </c>
      <c r="J452">
        <v>587</v>
      </c>
      <c r="K452">
        <v>50.25729156520697</v>
      </c>
      <c r="L452">
        <v>8.7344028520499108</v>
      </c>
      <c r="M452">
        <v>21.877322924400552</v>
      </c>
      <c r="N452">
        <f t="shared" si="25"/>
        <v>3</v>
      </c>
      <c r="O452">
        <f t="shared" si="26"/>
        <v>1</v>
      </c>
      <c r="P452">
        <f t="shared" si="27"/>
        <v>1</v>
      </c>
    </row>
    <row r="453" spans="1:16" x14ac:dyDescent="0.4">
      <c r="A453" t="s">
        <v>500</v>
      </c>
      <c r="B453" t="s">
        <v>1035</v>
      </c>
      <c r="C453" s="1" t="s">
        <v>1119</v>
      </c>
      <c r="D453" s="1">
        <v>40534</v>
      </c>
      <c r="E453">
        <v>2</v>
      </c>
      <c r="F453">
        <v>1</v>
      </c>
      <c r="G453">
        <v>2</v>
      </c>
      <c r="H453">
        <v>166</v>
      </c>
      <c r="I453">
        <v>103</v>
      </c>
      <c r="J453">
        <v>587</v>
      </c>
      <c r="K453">
        <v>43.111765801963941</v>
      </c>
      <c r="L453">
        <v>4.6808510638297873</v>
      </c>
      <c r="M453">
        <v>13.75682152859989</v>
      </c>
      <c r="N453">
        <f t="shared" si="25"/>
        <v>2</v>
      </c>
      <c r="O453">
        <f t="shared" si="26"/>
        <v>1</v>
      </c>
      <c r="P453">
        <f t="shared" si="27"/>
        <v>1</v>
      </c>
    </row>
    <row r="454" spans="1:16" x14ac:dyDescent="0.4">
      <c r="A454" t="s">
        <v>501</v>
      </c>
      <c r="B454" t="s">
        <v>1036</v>
      </c>
      <c r="C454" s="1" t="s">
        <v>1119</v>
      </c>
      <c r="D454" s="1">
        <v>40716</v>
      </c>
      <c r="E454">
        <v>2</v>
      </c>
      <c r="F454">
        <v>1</v>
      </c>
      <c r="G454">
        <v>2</v>
      </c>
      <c r="H454">
        <v>166</v>
      </c>
      <c r="I454">
        <v>103</v>
      </c>
      <c r="J454">
        <v>587</v>
      </c>
      <c r="K454">
        <v>36.97836662887957</v>
      </c>
      <c r="L454">
        <v>4.8936170212765955</v>
      </c>
      <c r="M454">
        <v>16.592101981138583</v>
      </c>
      <c r="N454">
        <f t="shared" si="25"/>
        <v>2</v>
      </c>
      <c r="O454">
        <f t="shared" si="26"/>
        <v>1</v>
      </c>
      <c r="P454">
        <f t="shared" si="27"/>
        <v>1</v>
      </c>
    </row>
    <row r="455" spans="1:16" x14ac:dyDescent="0.4">
      <c r="A455" t="s">
        <v>502</v>
      </c>
      <c r="B455" t="s">
        <v>1037</v>
      </c>
      <c r="C455" s="1" t="s">
        <v>1119</v>
      </c>
      <c r="D455" s="1">
        <v>41124</v>
      </c>
      <c r="E455">
        <v>2</v>
      </c>
      <c r="F455">
        <v>1</v>
      </c>
      <c r="G455">
        <v>2</v>
      </c>
      <c r="H455">
        <v>166</v>
      </c>
      <c r="I455">
        <v>103</v>
      </c>
      <c r="J455">
        <v>587</v>
      </c>
      <c r="K455">
        <v>18.427398339443226</v>
      </c>
      <c r="L455">
        <v>7.6595744680851068</v>
      </c>
      <c r="M455">
        <v>22.531258200968768</v>
      </c>
      <c r="N455">
        <f t="shared" si="25"/>
        <v>1</v>
      </c>
      <c r="O455">
        <f t="shared" si="26"/>
        <v>1</v>
      </c>
      <c r="P455">
        <f t="shared" si="27"/>
        <v>1</v>
      </c>
    </row>
    <row r="456" spans="1:16" x14ac:dyDescent="0.4">
      <c r="A456" t="s">
        <v>503</v>
      </c>
      <c r="B456" t="s">
        <v>1038</v>
      </c>
      <c r="C456" s="1" t="s">
        <v>1119</v>
      </c>
      <c r="D456" s="1">
        <v>41430</v>
      </c>
      <c r="E456">
        <v>2</v>
      </c>
      <c r="F456">
        <v>1</v>
      </c>
      <c r="G456">
        <v>2</v>
      </c>
      <c r="H456">
        <v>166</v>
      </c>
      <c r="I456">
        <v>103</v>
      </c>
      <c r="J456">
        <v>587</v>
      </c>
      <c r="K456">
        <v>75.034102487552701</v>
      </c>
      <c r="L456">
        <v>72.127659574468083</v>
      </c>
      <c r="M456">
        <v>68.280889868724316</v>
      </c>
      <c r="N456">
        <f t="shared" si="25"/>
        <v>3</v>
      </c>
      <c r="O456">
        <f t="shared" si="26"/>
        <v>3</v>
      </c>
      <c r="P456">
        <f t="shared" si="27"/>
        <v>3</v>
      </c>
    </row>
    <row r="457" spans="1:16" x14ac:dyDescent="0.4">
      <c r="A457" t="s">
        <v>504</v>
      </c>
      <c r="B457" t="s">
        <v>1039</v>
      </c>
      <c r="C457" s="1" t="s">
        <v>1119</v>
      </c>
      <c r="D457" s="1">
        <v>41768</v>
      </c>
      <c r="E457">
        <v>2</v>
      </c>
      <c r="F457">
        <v>1</v>
      </c>
      <c r="G457">
        <v>2</v>
      </c>
      <c r="H457">
        <v>166</v>
      </c>
      <c r="I457">
        <v>103</v>
      </c>
      <c r="J457">
        <v>587</v>
      </c>
      <c r="K457">
        <v>26.72809945964962</v>
      </c>
      <c r="L457">
        <v>11.48936170212766</v>
      </c>
      <c r="M457">
        <v>18.504768058900702</v>
      </c>
      <c r="N457">
        <f t="shared" si="25"/>
        <v>1</v>
      </c>
      <c r="O457">
        <f t="shared" si="26"/>
        <v>1</v>
      </c>
      <c r="P457">
        <f t="shared" si="27"/>
        <v>1</v>
      </c>
    </row>
    <row r="458" spans="1:16" x14ac:dyDescent="0.4">
      <c r="A458" t="s">
        <v>505</v>
      </c>
      <c r="B458" t="s">
        <v>1040</v>
      </c>
      <c r="C458" s="1" t="s">
        <v>1120</v>
      </c>
      <c r="D458" s="1">
        <v>41376</v>
      </c>
      <c r="E458">
        <v>2</v>
      </c>
      <c r="F458">
        <v>1</v>
      </c>
      <c r="G458">
        <v>2</v>
      </c>
      <c r="H458">
        <v>166</v>
      </c>
      <c r="I458">
        <v>103</v>
      </c>
      <c r="J458">
        <v>587</v>
      </c>
      <c r="K458">
        <v>78.67038170953883</v>
      </c>
      <c r="L458">
        <v>63.814616755793224</v>
      </c>
      <c r="M458">
        <v>32.585470001811075</v>
      </c>
      <c r="N458">
        <f t="shared" si="25"/>
        <v>3</v>
      </c>
      <c r="O458">
        <f t="shared" si="26"/>
        <v>3</v>
      </c>
      <c r="P458">
        <f t="shared" si="27"/>
        <v>2</v>
      </c>
    </row>
    <row r="459" spans="1:16" x14ac:dyDescent="0.4">
      <c r="A459" t="s">
        <v>506</v>
      </c>
      <c r="B459" t="s">
        <v>1041</v>
      </c>
      <c r="C459" s="1" t="s">
        <v>1120</v>
      </c>
      <c r="D459" s="1">
        <v>41771</v>
      </c>
      <c r="E459">
        <v>2</v>
      </c>
      <c r="F459">
        <v>1</v>
      </c>
      <c r="G459">
        <v>2</v>
      </c>
      <c r="H459">
        <v>166</v>
      </c>
      <c r="I459">
        <v>103</v>
      </c>
      <c r="J459">
        <v>587</v>
      </c>
      <c r="K459">
        <v>62.302829654552227</v>
      </c>
      <c r="L459">
        <v>82.531194295900178</v>
      </c>
      <c r="M459">
        <v>19.905712289870287</v>
      </c>
      <c r="N459">
        <f t="shared" si="25"/>
        <v>3</v>
      </c>
      <c r="O459">
        <f t="shared" si="26"/>
        <v>3</v>
      </c>
      <c r="P459">
        <f t="shared" si="27"/>
        <v>1</v>
      </c>
    </row>
    <row r="460" spans="1:16" x14ac:dyDescent="0.4">
      <c r="A460" t="s">
        <v>507</v>
      </c>
      <c r="B460" t="s">
        <v>1042</v>
      </c>
      <c r="C460" s="1" t="s">
        <v>1119</v>
      </c>
      <c r="D460" s="1">
        <v>41985</v>
      </c>
      <c r="E460">
        <v>2</v>
      </c>
      <c r="F460">
        <v>1</v>
      </c>
      <c r="G460">
        <v>2</v>
      </c>
      <c r="H460">
        <v>166</v>
      </c>
      <c r="I460">
        <v>103</v>
      </c>
      <c r="J460">
        <v>587</v>
      </c>
      <c r="K460">
        <v>38.210930831779585</v>
      </c>
      <c r="L460">
        <v>11.276595744680851</v>
      </c>
      <c r="M460">
        <v>83.591939469281883</v>
      </c>
      <c r="N460">
        <f t="shared" si="25"/>
        <v>2</v>
      </c>
      <c r="O460">
        <f t="shared" si="26"/>
        <v>1</v>
      </c>
      <c r="P460">
        <f t="shared" si="27"/>
        <v>3</v>
      </c>
    </row>
    <row r="461" spans="1:16" x14ac:dyDescent="0.4">
      <c r="A461" t="s">
        <v>508</v>
      </c>
      <c r="B461" t="s">
        <v>1043</v>
      </c>
      <c r="C461" s="1" t="s">
        <v>1120</v>
      </c>
      <c r="D461" s="1">
        <v>41789</v>
      </c>
      <c r="E461">
        <v>2</v>
      </c>
      <c r="F461">
        <v>1</v>
      </c>
      <c r="G461">
        <v>2</v>
      </c>
      <c r="H461">
        <v>166</v>
      </c>
      <c r="I461">
        <v>103</v>
      </c>
      <c r="J461">
        <v>587</v>
      </c>
      <c r="K461">
        <v>52.787999981987213</v>
      </c>
      <c r="L461">
        <v>63.636363636363633</v>
      </c>
      <c r="M461">
        <v>69.973376846337402</v>
      </c>
      <c r="N461">
        <f t="shared" si="25"/>
        <v>3</v>
      </c>
      <c r="O461">
        <f t="shared" si="26"/>
        <v>3</v>
      </c>
      <c r="P461">
        <f t="shared" si="27"/>
        <v>3</v>
      </c>
    </row>
    <row r="462" spans="1:16" x14ac:dyDescent="0.4">
      <c r="A462" t="s">
        <v>509</v>
      </c>
      <c r="B462" t="s">
        <v>1044</v>
      </c>
      <c r="C462" s="1" t="s">
        <v>1119</v>
      </c>
      <c r="D462" s="1">
        <v>40836</v>
      </c>
      <c r="E462">
        <v>2</v>
      </c>
      <c r="F462">
        <v>1</v>
      </c>
      <c r="G462">
        <v>2</v>
      </c>
      <c r="H462">
        <v>166</v>
      </c>
      <c r="I462">
        <v>103</v>
      </c>
      <c r="J462">
        <v>587</v>
      </c>
      <c r="K462">
        <v>48.182156565227245</v>
      </c>
      <c r="L462">
        <v>10.212765957446809</v>
      </c>
      <c r="M462">
        <v>29.160408455389451</v>
      </c>
      <c r="N462">
        <f t="shared" si="25"/>
        <v>2</v>
      </c>
      <c r="O462">
        <f t="shared" si="26"/>
        <v>1</v>
      </c>
      <c r="P462">
        <f t="shared" si="27"/>
        <v>1</v>
      </c>
    </row>
    <row r="463" spans="1:16" x14ac:dyDescent="0.4">
      <c r="A463" t="s">
        <v>510</v>
      </c>
      <c r="B463" t="s">
        <v>1045</v>
      </c>
      <c r="C463" s="1" t="s">
        <v>1119</v>
      </c>
      <c r="D463" s="1">
        <v>40500</v>
      </c>
      <c r="E463">
        <v>2</v>
      </c>
      <c r="F463">
        <v>1</v>
      </c>
      <c r="G463">
        <v>2</v>
      </c>
      <c r="H463">
        <v>166</v>
      </c>
      <c r="I463">
        <v>103</v>
      </c>
      <c r="J463">
        <v>587</v>
      </c>
      <c r="K463">
        <v>66.818589573027836</v>
      </c>
      <c r="L463">
        <v>1.7021276595744681</v>
      </c>
      <c r="M463">
        <v>48.744794624266518</v>
      </c>
      <c r="N463">
        <f t="shared" si="25"/>
        <v>3</v>
      </c>
      <c r="O463">
        <f t="shared" si="26"/>
        <v>1</v>
      </c>
      <c r="P463">
        <f t="shared" si="27"/>
        <v>2</v>
      </c>
    </row>
    <row r="464" spans="1:16" x14ac:dyDescent="0.4">
      <c r="A464" t="s">
        <v>511</v>
      </c>
      <c r="B464" t="s">
        <v>1046</v>
      </c>
      <c r="C464" s="1" t="s">
        <v>1119</v>
      </c>
      <c r="D464" s="1">
        <v>40024</v>
      </c>
      <c r="E464">
        <v>2</v>
      </c>
      <c r="F464">
        <v>1</v>
      </c>
      <c r="G464">
        <v>2</v>
      </c>
      <c r="H464">
        <v>166</v>
      </c>
      <c r="I464">
        <v>103</v>
      </c>
      <c r="J464">
        <v>587</v>
      </c>
      <c r="K464">
        <v>25.485322127017614</v>
      </c>
      <c r="L464">
        <v>67.659574468085111</v>
      </c>
      <c r="M464">
        <v>67.0879104740645</v>
      </c>
      <c r="N464">
        <f t="shared" si="25"/>
        <v>1</v>
      </c>
      <c r="O464">
        <f t="shared" si="26"/>
        <v>3</v>
      </c>
      <c r="P464">
        <f t="shared" si="27"/>
        <v>3</v>
      </c>
    </row>
    <row r="465" spans="1:16" x14ac:dyDescent="0.4">
      <c r="A465" t="s">
        <v>512</v>
      </c>
      <c r="B465" t="s">
        <v>1047</v>
      </c>
      <c r="C465" s="1" t="s">
        <v>1119</v>
      </c>
      <c r="D465" s="1">
        <v>39030</v>
      </c>
      <c r="E465">
        <v>2</v>
      </c>
      <c r="F465">
        <v>1</v>
      </c>
      <c r="G465">
        <v>2</v>
      </c>
      <c r="H465">
        <v>166</v>
      </c>
      <c r="I465">
        <v>103</v>
      </c>
      <c r="J465">
        <v>587</v>
      </c>
      <c r="K465">
        <v>39.725845702890332</v>
      </c>
      <c r="L465">
        <v>6.1702127659574462</v>
      </c>
      <c r="M465">
        <v>73.375740431051995</v>
      </c>
      <c r="N465">
        <f t="shared" si="25"/>
        <v>2</v>
      </c>
      <c r="O465">
        <f t="shared" si="26"/>
        <v>1</v>
      </c>
      <c r="P465">
        <f t="shared" si="27"/>
        <v>3</v>
      </c>
    </row>
    <row r="466" spans="1:16" x14ac:dyDescent="0.4">
      <c r="A466" t="s">
        <v>513</v>
      </c>
      <c r="B466" t="s">
        <v>1048</v>
      </c>
      <c r="C466" s="1" t="s">
        <v>1119</v>
      </c>
      <c r="D466" s="1">
        <v>38837</v>
      </c>
      <c r="E466">
        <v>2</v>
      </c>
      <c r="F466">
        <v>1</v>
      </c>
      <c r="G466">
        <v>2</v>
      </c>
      <c r="H466">
        <v>166</v>
      </c>
      <c r="I466">
        <v>103</v>
      </c>
      <c r="J466">
        <v>587</v>
      </c>
      <c r="K466">
        <v>52.2718237411827</v>
      </c>
      <c r="L466">
        <v>12.553191489361703</v>
      </c>
      <c r="M466">
        <v>75.56583110245802</v>
      </c>
      <c r="N466">
        <f t="shared" si="25"/>
        <v>3</v>
      </c>
      <c r="O466">
        <f t="shared" si="26"/>
        <v>1</v>
      </c>
      <c r="P466">
        <f t="shared" si="27"/>
        <v>3</v>
      </c>
    </row>
    <row r="467" spans="1:16" x14ac:dyDescent="0.4">
      <c r="A467" t="s">
        <v>514</v>
      </c>
      <c r="B467" t="s">
        <v>1049</v>
      </c>
      <c r="C467" s="1" t="s">
        <v>1119</v>
      </c>
      <c r="D467" s="1">
        <v>38687</v>
      </c>
      <c r="E467">
        <v>2</v>
      </c>
      <c r="F467">
        <v>1</v>
      </c>
      <c r="G467">
        <v>2</v>
      </c>
      <c r="H467">
        <v>166</v>
      </c>
      <c r="I467">
        <v>103</v>
      </c>
      <c r="J467">
        <v>587</v>
      </c>
      <c r="K467">
        <v>64.110736550400816</v>
      </c>
      <c r="L467">
        <v>68.723404255319153</v>
      </c>
      <c r="M467">
        <v>80.742475865985242</v>
      </c>
      <c r="N467">
        <f t="shared" si="25"/>
        <v>3</v>
      </c>
      <c r="O467">
        <f t="shared" si="26"/>
        <v>3</v>
      </c>
      <c r="P467">
        <f t="shared" si="27"/>
        <v>3</v>
      </c>
    </row>
    <row r="468" spans="1:16" x14ac:dyDescent="0.4">
      <c r="A468" t="s">
        <v>515</v>
      </c>
      <c r="B468" t="s">
        <v>1050</v>
      </c>
      <c r="C468" s="1" t="s">
        <v>1119</v>
      </c>
      <c r="D468" s="1">
        <v>38968</v>
      </c>
      <c r="E468">
        <v>2</v>
      </c>
      <c r="F468">
        <v>1</v>
      </c>
      <c r="G468">
        <v>2</v>
      </c>
      <c r="H468">
        <v>166</v>
      </c>
      <c r="I468">
        <v>103</v>
      </c>
      <c r="J468">
        <v>587</v>
      </c>
      <c r="K468">
        <v>24.546021923531043</v>
      </c>
      <c r="L468">
        <v>51.702127659574465</v>
      </c>
      <c r="M468">
        <v>49.638424364635121</v>
      </c>
      <c r="N468">
        <f t="shared" si="25"/>
        <v>1</v>
      </c>
      <c r="O468">
        <f t="shared" si="26"/>
        <v>3</v>
      </c>
      <c r="P468">
        <f t="shared" si="27"/>
        <v>2</v>
      </c>
    </row>
    <row r="469" spans="1:16" x14ac:dyDescent="0.4">
      <c r="A469" t="s">
        <v>516</v>
      </c>
      <c r="B469" t="s">
        <v>1051</v>
      </c>
      <c r="C469" s="1" t="s">
        <v>1119</v>
      </c>
      <c r="D469" s="1">
        <v>39142</v>
      </c>
      <c r="E469">
        <v>2</v>
      </c>
      <c r="F469">
        <v>1</v>
      </c>
      <c r="G469">
        <v>2</v>
      </c>
      <c r="H469">
        <v>166</v>
      </c>
      <c r="I469">
        <v>103</v>
      </c>
      <c r="J469">
        <v>587</v>
      </c>
      <c r="K469">
        <v>46.909689798260807</v>
      </c>
      <c r="L469">
        <v>58.510638297872333</v>
      </c>
      <c r="M469">
        <v>63.920293221826441</v>
      </c>
      <c r="N469">
        <f t="shared" si="25"/>
        <v>2</v>
      </c>
      <c r="O469">
        <f t="shared" si="26"/>
        <v>3</v>
      </c>
      <c r="P469">
        <f t="shared" si="27"/>
        <v>3</v>
      </c>
    </row>
    <row r="470" spans="1:16" x14ac:dyDescent="0.4">
      <c r="A470" t="s">
        <v>517</v>
      </c>
      <c r="B470" t="s">
        <v>1052</v>
      </c>
      <c r="C470" s="1" t="s">
        <v>1119</v>
      </c>
      <c r="D470" s="1">
        <v>39777</v>
      </c>
      <c r="E470">
        <v>2</v>
      </c>
      <c r="F470">
        <v>1</v>
      </c>
      <c r="G470">
        <v>2</v>
      </c>
      <c r="H470">
        <v>166</v>
      </c>
      <c r="I470">
        <v>103</v>
      </c>
      <c r="J470">
        <v>587</v>
      </c>
      <c r="K470">
        <v>43.484005391462127</v>
      </c>
      <c r="L470">
        <v>71.914893617021278</v>
      </c>
      <c r="M470">
        <v>53.29205966676362</v>
      </c>
      <c r="N470">
        <f t="shared" si="25"/>
        <v>2</v>
      </c>
      <c r="O470">
        <f t="shared" si="26"/>
        <v>3</v>
      </c>
      <c r="P470">
        <f t="shared" si="27"/>
        <v>3</v>
      </c>
    </row>
    <row r="471" spans="1:16" x14ac:dyDescent="0.4">
      <c r="A471" t="s">
        <v>518</v>
      </c>
      <c r="B471" t="s">
        <v>1053</v>
      </c>
      <c r="C471" s="1" t="s">
        <v>1119</v>
      </c>
      <c r="D471" s="1">
        <v>40498</v>
      </c>
      <c r="E471">
        <v>2</v>
      </c>
      <c r="F471">
        <v>1</v>
      </c>
      <c r="G471">
        <v>2</v>
      </c>
      <c r="H471">
        <v>166</v>
      </c>
      <c r="I471">
        <v>103</v>
      </c>
      <c r="J471">
        <v>587</v>
      </c>
      <c r="K471">
        <v>45.199815646318513</v>
      </c>
      <c r="L471">
        <v>80.638297872340431</v>
      </c>
      <c r="M471">
        <v>19.024271527699458</v>
      </c>
      <c r="N471">
        <f t="shared" si="25"/>
        <v>2</v>
      </c>
      <c r="O471">
        <f t="shared" si="26"/>
        <v>3</v>
      </c>
      <c r="P471">
        <f t="shared" si="27"/>
        <v>1</v>
      </c>
    </row>
    <row r="472" spans="1:16" x14ac:dyDescent="0.4">
      <c r="A472" t="s">
        <v>519</v>
      </c>
      <c r="B472" t="s">
        <v>1054</v>
      </c>
      <c r="C472" s="1" t="s">
        <v>1120</v>
      </c>
      <c r="D472" s="1">
        <v>40869</v>
      </c>
      <c r="E472">
        <v>2</v>
      </c>
      <c r="F472">
        <v>1</v>
      </c>
      <c r="G472">
        <v>2</v>
      </c>
      <c r="H472">
        <v>166</v>
      </c>
      <c r="I472">
        <v>103</v>
      </c>
      <c r="J472">
        <v>587</v>
      </c>
      <c r="K472">
        <v>69.572167019222888</v>
      </c>
      <c r="L472">
        <v>71.122994652406419</v>
      </c>
      <c r="M472">
        <v>14.122925234287122</v>
      </c>
      <c r="N472">
        <f t="shared" si="25"/>
        <v>3</v>
      </c>
      <c r="O472">
        <f t="shared" si="26"/>
        <v>3</v>
      </c>
      <c r="P472">
        <f t="shared" si="27"/>
        <v>1</v>
      </c>
    </row>
    <row r="473" spans="1:16" x14ac:dyDescent="0.4">
      <c r="A473" t="s">
        <v>520</v>
      </c>
      <c r="B473" t="s">
        <v>1055</v>
      </c>
      <c r="C473" s="1" t="s">
        <v>1119</v>
      </c>
      <c r="D473" s="1">
        <v>41135</v>
      </c>
      <c r="E473">
        <v>2</v>
      </c>
      <c r="F473">
        <v>1</v>
      </c>
      <c r="G473">
        <v>2</v>
      </c>
      <c r="H473">
        <v>166</v>
      </c>
      <c r="I473">
        <v>103</v>
      </c>
      <c r="J473">
        <v>587</v>
      </c>
      <c r="K473">
        <v>50.548141794633317</v>
      </c>
      <c r="L473">
        <v>57.021276595744681</v>
      </c>
      <c r="M473">
        <v>40.998101220897219</v>
      </c>
      <c r="N473">
        <f t="shared" si="25"/>
        <v>3</v>
      </c>
      <c r="O473">
        <f t="shared" si="26"/>
        <v>3</v>
      </c>
      <c r="P473">
        <f t="shared" si="27"/>
        <v>2</v>
      </c>
    </row>
    <row r="474" spans="1:16" x14ac:dyDescent="0.4">
      <c r="A474" t="s">
        <v>521</v>
      </c>
      <c r="B474" t="s">
        <v>1056</v>
      </c>
      <c r="C474" s="1" t="s">
        <v>1119</v>
      </c>
      <c r="D474" s="1">
        <v>38987</v>
      </c>
      <c r="E474">
        <v>2</v>
      </c>
      <c r="F474">
        <v>1</v>
      </c>
      <c r="G474">
        <v>2</v>
      </c>
      <c r="H474">
        <v>166</v>
      </c>
      <c r="I474">
        <v>103</v>
      </c>
      <c r="J474">
        <v>587</v>
      </c>
      <c r="K474">
        <v>39.558778523955674</v>
      </c>
      <c r="L474">
        <v>23.617021276595739</v>
      </c>
      <c r="M474">
        <v>27.597955706984667</v>
      </c>
      <c r="N474">
        <f t="shared" si="25"/>
        <v>2</v>
      </c>
      <c r="O474">
        <f t="shared" si="26"/>
        <v>1</v>
      </c>
      <c r="P474">
        <f t="shared" si="27"/>
        <v>1</v>
      </c>
    </row>
    <row r="475" spans="1:16" x14ac:dyDescent="0.4">
      <c r="A475" t="s">
        <v>522</v>
      </c>
      <c r="B475" t="s">
        <v>1057</v>
      </c>
      <c r="C475" s="1" t="s">
        <v>1121</v>
      </c>
      <c r="D475" s="1">
        <v>39988</v>
      </c>
      <c r="E475">
        <v>2</v>
      </c>
      <c r="F475">
        <v>1</v>
      </c>
      <c r="G475">
        <v>2</v>
      </c>
      <c r="H475">
        <v>166</v>
      </c>
      <c r="I475">
        <v>103</v>
      </c>
      <c r="J475">
        <v>587</v>
      </c>
      <c r="K475">
        <v>46.236466201782257</v>
      </c>
      <c r="L475">
        <v>5.9701492537313436</v>
      </c>
      <c r="M475">
        <v>16.56401520115319</v>
      </c>
      <c r="N475">
        <f t="shared" si="25"/>
        <v>2</v>
      </c>
      <c r="O475">
        <f t="shared" si="26"/>
        <v>1</v>
      </c>
      <c r="P475">
        <f t="shared" si="27"/>
        <v>1</v>
      </c>
    </row>
    <row r="476" spans="1:16" x14ac:dyDescent="0.4">
      <c r="A476" t="s">
        <v>523</v>
      </c>
      <c r="B476" t="s">
        <v>1058</v>
      </c>
      <c r="C476" s="1" t="s">
        <v>1121</v>
      </c>
      <c r="D476" s="1">
        <v>40158</v>
      </c>
      <c r="E476">
        <v>2</v>
      </c>
      <c r="F476">
        <v>1</v>
      </c>
      <c r="G476">
        <v>2</v>
      </c>
      <c r="H476">
        <v>166</v>
      </c>
      <c r="I476">
        <v>103</v>
      </c>
      <c r="J476">
        <v>587</v>
      </c>
      <c r="K476">
        <v>77.411581299530084</v>
      </c>
      <c r="L476">
        <v>39.552238805970148</v>
      </c>
      <c r="M476">
        <v>61.530598873017951</v>
      </c>
      <c r="N476">
        <f t="shared" si="25"/>
        <v>3</v>
      </c>
      <c r="O476">
        <f t="shared" si="26"/>
        <v>2</v>
      </c>
      <c r="P476">
        <f t="shared" si="27"/>
        <v>3</v>
      </c>
    </row>
    <row r="477" spans="1:16" x14ac:dyDescent="0.4">
      <c r="A477" t="s">
        <v>524</v>
      </c>
      <c r="B477" t="s">
        <v>1059</v>
      </c>
      <c r="C477" s="1" t="s">
        <v>1121</v>
      </c>
      <c r="D477" s="1">
        <v>40337</v>
      </c>
      <c r="E477">
        <v>2</v>
      </c>
      <c r="F477">
        <v>1</v>
      </c>
      <c r="G477">
        <v>2</v>
      </c>
      <c r="H477">
        <v>166</v>
      </c>
      <c r="I477">
        <v>103</v>
      </c>
      <c r="J477">
        <v>587</v>
      </c>
      <c r="K477">
        <v>58.406060731011451</v>
      </c>
      <c r="L477">
        <v>58.208955223880594</v>
      </c>
      <c r="M477">
        <v>80.884986677150223</v>
      </c>
      <c r="N477">
        <f t="shared" si="25"/>
        <v>3</v>
      </c>
      <c r="O477">
        <f t="shared" si="26"/>
        <v>3</v>
      </c>
      <c r="P477">
        <f t="shared" si="27"/>
        <v>3</v>
      </c>
    </row>
    <row r="478" spans="1:16" x14ac:dyDescent="0.4">
      <c r="A478" t="s">
        <v>525</v>
      </c>
      <c r="B478" t="s">
        <v>1060</v>
      </c>
      <c r="C478" s="1" t="s">
        <v>1121</v>
      </c>
      <c r="D478" s="1">
        <v>40520</v>
      </c>
      <c r="E478">
        <v>2</v>
      </c>
      <c r="F478">
        <v>1</v>
      </c>
      <c r="G478">
        <v>2</v>
      </c>
      <c r="H478">
        <v>166</v>
      </c>
      <c r="I478">
        <v>103</v>
      </c>
      <c r="J478">
        <v>587</v>
      </c>
      <c r="K478">
        <v>52.111962394794396</v>
      </c>
      <c r="L478">
        <v>64.179104477611943</v>
      </c>
      <c r="M478">
        <v>20.921242301140087</v>
      </c>
      <c r="N478">
        <f t="shared" si="25"/>
        <v>3</v>
      </c>
      <c r="O478">
        <f t="shared" si="26"/>
        <v>3</v>
      </c>
      <c r="P478">
        <f t="shared" si="27"/>
        <v>1</v>
      </c>
    </row>
    <row r="479" spans="1:16" x14ac:dyDescent="0.4">
      <c r="A479" t="s">
        <v>526</v>
      </c>
      <c r="B479" t="s">
        <v>1061</v>
      </c>
      <c r="C479" s="1" t="s">
        <v>1121</v>
      </c>
      <c r="D479" s="1">
        <v>40751</v>
      </c>
      <c r="E479">
        <v>2</v>
      </c>
      <c r="F479">
        <v>1</v>
      </c>
      <c r="G479">
        <v>2</v>
      </c>
      <c r="H479">
        <v>166</v>
      </c>
      <c r="I479">
        <v>103</v>
      </c>
      <c r="J479">
        <v>587</v>
      </c>
      <c r="K479">
        <v>50.194195235595544</v>
      </c>
      <c r="L479">
        <v>10.447761194029852</v>
      </c>
      <c r="M479">
        <v>79.871576464421452</v>
      </c>
      <c r="N479">
        <f t="shared" si="25"/>
        <v>3</v>
      </c>
      <c r="O479">
        <f t="shared" si="26"/>
        <v>1</v>
      </c>
      <c r="P479">
        <f t="shared" si="27"/>
        <v>3</v>
      </c>
    </row>
    <row r="480" spans="1:16" x14ac:dyDescent="0.4">
      <c r="A480" t="s">
        <v>527</v>
      </c>
      <c r="B480" t="s">
        <v>1062</v>
      </c>
      <c r="C480" s="1" t="s">
        <v>1119</v>
      </c>
      <c r="D480" s="1">
        <v>39048</v>
      </c>
      <c r="E480">
        <v>2</v>
      </c>
      <c r="F480">
        <v>1</v>
      </c>
      <c r="G480">
        <v>2</v>
      </c>
      <c r="H480">
        <v>166</v>
      </c>
      <c r="I480">
        <v>103</v>
      </c>
      <c r="J480">
        <v>587</v>
      </c>
      <c r="K480">
        <v>50.853554512557643</v>
      </c>
      <c r="L480">
        <v>59.361702127659569</v>
      </c>
      <c r="M480">
        <v>32.845840672191265</v>
      </c>
      <c r="N480">
        <f t="shared" si="25"/>
        <v>3</v>
      </c>
      <c r="O480">
        <f t="shared" si="26"/>
        <v>3</v>
      </c>
      <c r="P480">
        <f t="shared" si="27"/>
        <v>2</v>
      </c>
    </row>
    <row r="481" spans="1:16" x14ac:dyDescent="0.4">
      <c r="A481" t="s">
        <v>528</v>
      </c>
      <c r="B481" t="s">
        <v>1063</v>
      </c>
      <c r="C481" s="1" t="s">
        <v>1119</v>
      </c>
      <c r="D481" s="1">
        <v>39603</v>
      </c>
      <c r="E481">
        <v>2</v>
      </c>
      <c r="F481">
        <v>1</v>
      </c>
      <c r="G481">
        <v>2</v>
      </c>
      <c r="H481">
        <v>166</v>
      </c>
      <c r="I481">
        <v>103</v>
      </c>
      <c r="J481">
        <v>587</v>
      </c>
      <c r="K481">
        <v>69.279846801270054</v>
      </c>
      <c r="L481">
        <v>68.085106382978722</v>
      </c>
      <c r="M481">
        <v>7.2621860746276861</v>
      </c>
      <c r="N481">
        <f t="shared" si="25"/>
        <v>3</v>
      </c>
      <c r="O481">
        <f t="shared" si="26"/>
        <v>3</v>
      </c>
      <c r="P481">
        <f t="shared" si="27"/>
        <v>1</v>
      </c>
    </row>
    <row r="482" spans="1:16" x14ac:dyDescent="0.4">
      <c r="A482" t="s">
        <v>529</v>
      </c>
      <c r="B482" t="s">
        <v>1064</v>
      </c>
      <c r="C482" s="1" t="s">
        <v>1119</v>
      </c>
      <c r="D482" s="1">
        <v>40051</v>
      </c>
      <c r="E482">
        <v>2</v>
      </c>
      <c r="F482">
        <v>1</v>
      </c>
      <c r="G482">
        <v>2</v>
      </c>
      <c r="H482">
        <v>166</v>
      </c>
      <c r="I482">
        <v>103</v>
      </c>
      <c r="J482">
        <v>587</v>
      </c>
      <c r="K482">
        <v>74.395937975172544</v>
      </c>
      <c r="L482">
        <v>12.765957446808512</v>
      </c>
      <c r="M482">
        <v>17.145963971147921</v>
      </c>
      <c r="N482">
        <f t="shared" si="25"/>
        <v>3</v>
      </c>
      <c r="O482">
        <f t="shared" si="26"/>
        <v>1</v>
      </c>
      <c r="P482">
        <f t="shared" si="27"/>
        <v>1</v>
      </c>
    </row>
    <row r="483" spans="1:16" x14ac:dyDescent="0.4">
      <c r="A483" t="s">
        <v>530</v>
      </c>
      <c r="B483" t="s">
        <v>1065</v>
      </c>
      <c r="C483" s="1" t="s">
        <v>1119</v>
      </c>
      <c r="D483" s="1">
        <v>40219</v>
      </c>
      <c r="E483">
        <v>2</v>
      </c>
      <c r="F483">
        <v>1</v>
      </c>
      <c r="G483">
        <v>2</v>
      </c>
      <c r="H483">
        <v>166</v>
      </c>
      <c r="I483">
        <v>103</v>
      </c>
      <c r="J483">
        <v>587</v>
      </c>
      <c r="K483">
        <v>63.500740652600264</v>
      </c>
      <c r="L483">
        <v>19.787234042553191</v>
      </c>
      <c r="M483">
        <v>72.654939714485693</v>
      </c>
      <c r="N483">
        <f t="shared" si="25"/>
        <v>3</v>
      </c>
      <c r="O483">
        <f t="shared" si="26"/>
        <v>1</v>
      </c>
      <c r="P483">
        <f t="shared" si="27"/>
        <v>3</v>
      </c>
    </row>
    <row r="484" spans="1:16" x14ac:dyDescent="0.4">
      <c r="A484" t="s">
        <v>531</v>
      </c>
      <c r="B484" t="s">
        <v>1066</v>
      </c>
      <c r="C484" s="1" t="s">
        <v>1119</v>
      </c>
      <c r="D484" s="1">
        <v>39274</v>
      </c>
      <c r="E484">
        <v>2</v>
      </c>
      <c r="F484">
        <v>1</v>
      </c>
      <c r="G484">
        <v>2</v>
      </c>
      <c r="H484">
        <v>166</v>
      </c>
      <c r="I484">
        <v>103</v>
      </c>
      <c r="J484">
        <v>587</v>
      </c>
      <c r="K484">
        <v>58.690476965646155</v>
      </c>
      <c r="L484">
        <v>94.893617021276597</v>
      </c>
      <c r="M484">
        <v>87.472235999396204</v>
      </c>
      <c r="N484">
        <f t="shared" si="25"/>
        <v>3</v>
      </c>
      <c r="O484">
        <f t="shared" si="26"/>
        <v>3</v>
      </c>
      <c r="P484">
        <f t="shared" si="27"/>
        <v>3</v>
      </c>
    </row>
    <row r="485" spans="1:16" x14ac:dyDescent="0.4">
      <c r="A485" t="s">
        <v>532</v>
      </c>
      <c r="B485" t="s">
        <v>1067</v>
      </c>
      <c r="C485" s="1" t="s">
        <v>1120</v>
      </c>
      <c r="D485" s="1">
        <v>41137</v>
      </c>
      <c r="E485">
        <v>2</v>
      </c>
      <c r="F485">
        <v>1</v>
      </c>
      <c r="G485">
        <v>2</v>
      </c>
      <c r="H485">
        <v>166</v>
      </c>
      <c r="I485">
        <v>103</v>
      </c>
      <c r="J485">
        <v>587</v>
      </c>
      <c r="K485">
        <v>85.903882445276153</v>
      </c>
      <c r="L485">
        <v>68.983957219251337</v>
      </c>
      <c r="M485">
        <v>41.064579566133467</v>
      </c>
      <c r="N485">
        <f t="shared" si="25"/>
        <v>3</v>
      </c>
      <c r="O485">
        <f t="shared" si="26"/>
        <v>3</v>
      </c>
      <c r="P485">
        <f t="shared" si="27"/>
        <v>2</v>
      </c>
    </row>
    <row r="486" spans="1:16" x14ac:dyDescent="0.4">
      <c r="A486" t="s">
        <v>533</v>
      </c>
      <c r="B486" t="s">
        <v>1068</v>
      </c>
      <c r="C486" s="1" t="s">
        <v>1119</v>
      </c>
      <c r="D486" s="1">
        <v>39191</v>
      </c>
      <c r="E486">
        <v>2</v>
      </c>
      <c r="F486">
        <v>1</v>
      </c>
      <c r="G486">
        <v>2</v>
      </c>
      <c r="H486">
        <v>166</v>
      </c>
      <c r="I486">
        <v>103</v>
      </c>
      <c r="J486">
        <v>587</v>
      </c>
      <c r="K486">
        <v>26.548468793180017</v>
      </c>
      <c r="L486">
        <v>54.468085106382979</v>
      </c>
      <c r="M486">
        <v>19.143952299829643</v>
      </c>
      <c r="N486">
        <f t="shared" si="25"/>
        <v>1</v>
      </c>
      <c r="O486">
        <f t="shared" si="26"/>
        <v>3</v>
      </c>
      <c r="P486">
        <f t="shared" si="27"/>
        <v>1</v>
      </c>
    </row>
    <row r="487" spans="1:16" x14ac:dyDescent="0.4">
      <c r="A487" t="s">
        <v>534</v>
      </c>
      <c r="B487" t="s">
        <v>1069</v>
      </c>
      <c r="C487" s="1" t="s">
        <v>1119</v>
      </c>
      <c r="D487" s="1">
        <v>40078</v>
      </c>
      <c r="E487">
        <v>2</v>
      </c>
      <c r="F487">
        <v>1</v>
      </c>
      <c r="G487">
        <v>2</v>
      </c>
      <c r="H487">
        <v>166</v>
      </c>
      <c r="I487">
        <v>103</v>
      </c>
      <c r="J487">
        <v>587</v>
      </c>
      <c r="K487">
        <v>16.5042035725617</v>
      </c>
      <c r="L487">
        <v>0.85106382978723405</v>
      </c>
      <c r="M487">
        <v>23.247444633730836</v>
      </c>
      <c r="N487">
        <f t="shared" si="25"/>
        <v>1</v>
      </c>
      <c r="O487">
        <f t="shared" si="26"/>
        <v>1</v>
      </c>
      <c r="P487">
        <f t="shared" si="27"/>
        <v>1</v>
      </c>
    </row>
    <row r="488" spans="1:16" x14ac:dyDescent="0.4">
      <c r="A488" t="s">
        <v>535</v>
      </c>
      <c r="B488" t="s">
        <v>1070</v>
      </c>
      <c r="C488" s="1" t="s">
        <v>1119</v>
      </c>
      <c r="D488" s="1">
        <v>40357</v>
      </c>
      <c r="E488">
        <v>2</v>
      </c>
      <c r="F488">
        <v>1</v>
      </c>
      <c r="G488">
        <v>2</v>
      </c>
      <c r="H488">
        <v>166</v>
      </c>
      <c r="I488">
        <v>103</v>
      </c>
      <c r="J488">
        <v>587</v>
      </c>
      <c r="K488">
        <v>66.959147213479113</v>
      </c>
      <c r="L488">
        <v>83.82978723404257</v>
      </c>
      <c r="M488">
        <v>61.877379319676017</v>
      </c>
      <c r="N488">
        <f t="shared" si="25"/>
        <v>3</v>
      </c>
      <c r="O488">
        <f t="shared" si="26"/>
        <v>3</v>
      </c>
      <c r="P488">
        <f t="shared" si="27"/>
        <v>3</v>
      </c>
    </row>
    <row r="489" spans="1:16" x14ac:dyDescent="0.4">
      <c r="A489" t="s">
        <v>536</v>
      </c>
      <c r="B489" t="s">
        <v>1071</v>
      </c>
      <c r="C489" s="1" t="s">
        <v>1119</v>
      </c>
      <c r="D489" s="1">
        <v>40668</v>
      </c>
      <c r="E489">
        <v>2</v>
      </c>
      <c r="F489">
        <v>1</v>
      </c>
      <c r="G489">
        <v>2</v>
      </c>
      <c r="H489">
        <v>166</v>
      </c>
      <c r="I489">
        <v>103</v>
      </c>
      <c r="J489">
        <v>587</v>
      </c>
      <c r="K489">
        <v>17.263043571530574</v>
      </c>
      <c r="L489">
        <v>87.021276595744666</v>
      </c>
      <c r="M489">
        <v>40.255920068800428</v>
      </c>
      <c r="N489">
        <f t="shared" si="25"/>
        <v>1</v>
      </c>
      <c r="O489">
        <f t="shared" si="26"/>
        <v>3</v>
      </c>
      <c r="P489">
        <f t="shared" si="27"/>
        <v>2</v>
      </c>
    </row>
    <row r="490" spans="1:16" x14ac:dyDescent="0.4">
      <c r="A490" t="s">
        <v>537</v>
      </c>
      <c r="B490" t="s">
        <v>1072</v>
      </c>
      <c r="C490" s="1" t="s">
        <v>1119</v>
      </c>
      <c r="D490" s="1">
        <v>40989</v>
      </c>
      <c r="E490">
        <v>2</v>
      </c>
      <c r="F490">
        <v>1</v>
      </c>
      <c r="G490">
        <v>2</v>
      </c>
      <c r="H490">
        <v>166</v>
      </c>
      <c r="I490">
        <v>103</v>
      </c>
      <c r="J490">
        <v>587</v>
      </c>
      <c r="K490">
        <v>44.436560364190392</v>
      </c>
      <c r="L490">
        <v>22.76595744680851</v>
      </c>
      <c r="M490">
        <v>18.154457694491764</v>
      </c>
      <c r="N490">
        <f t="shared" si="25"/>
        <v>2</v>
      </c>
      <c r="O490">
        <f t="shared" si="26"/>
        <v>1</v>
      </c>
      <c r="P490">
        <f t="shared" si="27"/>
        <v>1</v>
      </c>
    </row>
    <row r="491" spans="1:16" x14ac:dyDescent="0.4">
      <c r="A491" t="s">
        <v>538</v>
      </c>
      <c r="B491" t="s">
        <v>1073</v>
      </c>
      <c r="C491" s="1" t="s">
        <v>1119</v>
      </c>
      <c r="D491" s="1">
        <v>38384</v>
      </c>
      <c r="E491">
        <v>2</v>
      </c>
      <c r="F491">
        <v>1</v>
      </c>
      <c r="G491">
        <v>2</v>
      </c>
      <c r="H491">
        <v>166</v>
      </c>
      <c r="I491">
        <v>103</v>
      </c>
      <c r="J491">
        <v>587</v>
      </c>
      <c r="K491">
        <v>71.064557772820578</v>
      </c>
      <c r="L491">
        <v>45.957446808510639</v>
      </c>
      <c r="M491">
        <v>67.543299261783076</v>
      </c>
      <c r="N491">
        <f t="shared" si="25"/>
        <v>3</v>
      </c>
      <c r="O491">
        <f t="shared" si="26"/>
        <v>2</v>
      </c>
      <c r="P491">
        <f t="shared" si="27"/>
        <v>3</v>
      </c>
    </row>
    <row r="492" spans="1:16" x14ac:dyDescent="0.4">
      <c r="A492" t="s">
        <v>539</v>
      </c>
      <c r="B492" t="s">
        <v>1074</v>
      </c>
      <c r="C492" s="1" t="s">
        <v>1119</v>
      </c>
      <c r="D492" s="1">
        <v>39066</v>
      </c>
      <c r="E492">
        <v>2</v>
      </c>
      <c r="F492">
        <v>1</v>
      </c>
      <c r="G492">
        <v>2</v>
      </c>
      <c r="H492">
        <v>166</v>
      </c>
      <c r="I492">
        <v>103</v>
      </c>
      <c r="J492">
        <v>587</v>
      </c>
      <c r="K492">
        <v>78.235147098949355</v>
      </c>
      <c r="L492">
        <v>89.148936170212764</v>
      </c>
      <c r="M492">
        <v>88.167005550365445</v>
      </c>
      <c r="N492">
        <f t="shared" si="25"/>
        <v>3</v>
      </c>
      <c r="O492">
        <f t="shared" si="26"/>
        <v>3</v>
      </c>
      <c r="P492">
        <f t="shared" si="27"/>
        <v>3</v>
      </c>
    </row>
    <row r="493" spans="1:16" x14ac:dyDescent="0.4">
      <c r="A493" t="s">
        <v>540</v>
      </c>
      <c r="B493" t="s">
        <v>1075</v>
      </c>
      <c r="C493" s="1" t="s">
        <v>1119</v>
      </c>
      <c r="D493" s="1">
        <v>39561</v>
      </c>
      <c r="E493">
        <v>2</v>
      </c>
      <c r="F493">
        <v>1</v>
      </c>
      <c r="G493">
        <v>2</v>
      </c>
      <c r="H493">
        <v>166</v>
      </c>
      <c r="I493">
        <v>103</v>
      </c>
      <c r="J493">
        <v>587</v>
      </c>
      <c r="K493">
        <v>94.425513236528332</v>
      </c>
      <c r="L493">
        <v>25.957446808510642</v>
      </c>
      <c r="M493">
        <v>64.373340439503963</v>
      </c>
      <c r="N493">
        <f t="shared" si="25"/>
        <v>3</v>
      </c>
      <c r="O493">
        <f t="shared" si="26"/>
        <v>1</v>
      </c>
      <c r="P493">
        <f t="shared" si="27"/>
        <v>3</v>
      </c>
    </row>
    <row r="494" spans="1:16" x14ac:dyDescent="0.4">
      <c r="A494" t="s">
        <v>541</v>
      </c>
      <c r="B494" t="s">
        <v>1076</v>
      </c>
      <c r="C494" s="1" t="s">
        <v>1119</v>
      </c>
      <c r="D494" s="1">
        <v>40177</v>
      </c>
      <c r="E494">
        <v>2</v>
      </c>
      <c r="F494">
        <v>1</v>
      </c>
      <c r="G494">
        <v>2</v>
      </c>
      <c r="H494">
        <v>166</v>
      </c>
      <c r="I494">
        <v>103</v>
      </c>
      <c r="J494">
        <v>587</v>
      </c>
      <c r="K494">
        <v>31.856201095721644</v>
      </c>
      <c r="L494">
        <v>40.425531914893618</v>
      </c>
      <c r="M494">
        <v>86.762596710008012</v>
      </c>
      <c r="N494">
        <f t="shared" si="25"/>
        <v>2</v>
      </c>
      <c r="O494">
        <f t="shared" si="26"/>
        <v>2</v>
      </c>
      <c r="P494">
        <f t="shared" si="27"/>
        <v>3</v>
      </c>
    </row>
    <row r="495" spans="1:16" x14ac:dyDescent="0.4">
      <c r="A495" t="s">
        <v>542</v>
      </c>
      <c r="B495" t="s">
        <v>1077</v>
      </c>
      <c r="C495" s="1" t="s">
        <v>1119</v>
      </c>
      <c r="D495" s="1">
        <v>40814</v>
      </c>
      <c r="E495">
        <v>2</v>
      </c>
      <c r="F495">
        <v>1</v>
      </c>
      <c r="G495">
        <v>2</v>
      </c>
      <c r="H495">
        <v>166</v>
      </c>
      <c r="I495">
        <v>103</v>
      </c>
      <c r="J495">
        <v>587</v>
      </c>
      <c r="K495">
        <v>55.858639224001941</v>
      </c>
      <c r="L495">
        <v>54.255319148936174</v>
      </c>
      <c r="M495">
        <v>78.312497788382316</v>
      </c>
      <c r="N495">
        <f t="shared" si="25"/>
        <v>3</v>
      </c>
      <c r="O495">
        <f t="shared" si="26"/>
        <v>3</v>
      </c>
      <c r="P495">
        <f t="shared" si="27"/>
        <v>3</v>
      </c>
    </row>
    <row r="496" spans="1:16" x14ac:dyDescent="0.4">
      <c r="A496" t="s">
        <v>543</v>
      </c>
      <c r="B496" t="s">
        <v>1078</v>
      </c>
      <c r="C496" s="1" t="s">
        <v>1119</v>
      </c>
      <c r="D496" s="1">
        <v>38988</v>
      </c>
      <c r="E496">
        <v>2</v>
      </c>
      <c r="F496">
        <v>1</v>
      </c>
      <c r="G496">
        <v>2</v>
      </c>
      <c r="H496">
        <v>166</v>
      </c>
      <c r="I496">
        <v>103</v>
      </c>
      <c r="J496">
        <v>587</v>
      </c>
      <c r="K496">
        <v>75.806473768445954</v>
      </c>
      <c r="L496">
        <v>81.702127659574472</v>
      </c>
      <c r="M496">
        <v>78.428032200955343</v>
      </c>
      <c r="N496">
        <f t="shared" si="25"/>
        <v>3</v>
      </c>
      <c r="O496">
        <f t="shared" si="26"/>
        <v>3</v>
      </c>
      <c r="P496">
        <f t="shared" si="27"/>
        <v>3</v>
      </c>
    </row>
    <row r="497" spans="1:16" x14ac:dyDescent="0.4">
      <c r="A497" t="s">
        <v>544</v>
      </c>
      <c r="B497" t="s">
        <v>1079</v>
      </c>
      <c r="C497" s="1" t="s">
        <v>1119</v>
      </c>
      <c r="D497" s="1">
        <v>39311</v>
      </c>
      <c r="E497">
        <v>2</v>
      </c>
      <c r="F497">
        <v>1</v>
      </c>
      <c r="G497">
        <v>2</v>
      </c>
      <c r="H497">
        <v>166</v>
      </c>
      <c r="I497">
        <v>103</v>
      </c>
      <c r="J497">
        <v>587</v>
      </c>
      <c r="K497">
        <v>65.702700342581366</v>
      </c>
      <c r="L497">
        <v>61.276595744680854</v>
      </c>
      <c r="M497">
        <v>93.446905167518466</v>
      </c>
      <c r="N497">
        <f t="shared" si="25"/>
        <v>3</v>
      </c>
      <c r="O497">
        <f t="shared" si="26"/>
        <v>3</v>
      </c>
      <c r="P497">
        <f t="shared" si="27"/>
        <v>3</v>
      </c>
    </row>
    <row r="498" spans="1:16" x14ac:dyDescent="0.4">
      <c r="A498" t="s">
        <v>545</v>
      </c>
      <c r="B498" t="s">
        <v>1080</v>
      </c>
      <c r="C498" s="1" t="s">
        <v>1119</v>
      </c>
      <c r="D498" s="1">
        <v>40317</v>
      </c>
      <c r="E498">
        <v>2</v>
      </c>
      <c r="F498">
        <v>1</v>
      </c>
      <c r="G498">
        <v>2</v>
      </c>
      <c r="H498">
        <v>166</v>
      </c>
      <c r="I498">
        <v>103</v>
      </c>
      <c r="J498">
        <v>587</v>
      </c>
      <c r="K498">
        <v>91.903918264991731</v>
      </c>
      <c r="L498">
        <v>13.829787234042554</v>
      </c>
      <c r="M498">
        <v>60.87177907554203</v>
      </c>
      <c r="N498">
        <f t="shared" si="25"/>
        <v>3</v>
      </c>
      <c r="O498">
        <f t="shared" si="26"/>
        <v>1</v>
      </c>
      <c r="P498">
        <f t="shared" si="27"/>
        <v>3</v>
      </c>
    </row>
    <row r="499" spans="1:16" x14ac:dyDescent="0.4">
      <c r="A499" t="s">
        <v>546</v>
      </c>
      <c r="B499" t="s">
        <v>1081</v>
      </c>
      <c r="C499" s="1" t="s">
        <v>1120</v>
      </c>
      <c r="D499" s="1">
        <v>40673</v>
      </c>
      <c r="E499">
        <v>2</v>
      </c>
      <c r="F499">
        <v>1</v>
      </c>
      <c r="G499">
        <v>2</v>
      </c>
      <c r="H499">
        <v>166</v>
      </c>
      <c r="I499">
        <v>103</v>
      </c>
      <c r="J499">
        <v>587</v>
      </c>
      <c r="K499">
        <v>75.346691830404311</v>
      </c>
      <c r="L499">
        <v>59.358288770053477</v>
      </c>
      <c r="M499">
        <v>48.383214408971654</v>
      </c>
      <c r="N499">
        <f t="shared" si="25"/>
        <v>3</v>
      </c>
      <c r="O499">
        <f t="shared" si="26"/>
        <v>3</v>
      </c>
      <c r="P499">
        <f t="shared" si="27"/>
        <v>2</v>
      </c>
    </row>
    <row r="500" spans="1:16" x14ac:dyDescent="0.4">
      <c r="A500" t="s">
        <v>547</v>
      </c>
      <c r="B500" t="s">
        <v>1082</v>
      </c>
      <c r="C500" s="1" t="s">
        <v>1119</v>
      </c>
      <c r="D500" s="1">
        <v>41072</v>
      </c>
      <c r="E500">
        <v>2</v>
      </c>
      <c r="F500">
        <v>1</v>
      </c>
      <c r="G500">
        <v>2</v>
      </c>
      <c r="H500">
        <v>166</v>
      </c>
      <c r="I500">
        <v>103</v>
      </c>
      <c r="J500">
        <v>587</v>
      </c>
      <c r="K500">
        <v>29.982439660695746</v>
      </c>
      <c r="L500">
        <v>0.42553191489361702</v>
      </c>
      <c r="M500">
        <v>82.839996163525171</v>
      </c>
      <c r="N500">
        <f t="shared" si="25"/>
        <v>1</v>
      </c>
      <c r="O500">
        <f t="shared" si="26"/>
        <v>1</v>
      </c>
      <c r="P500">
        <f t="shared" si="27"/>
        <v>3</v>
      </c>
    </row>
    <row r="501" spans="1:16" x14ac:dyDescent="0.4">
      <c r="A501" t="s">
        <v>548</v>
      </c>
      <c r="B501" t="s">
        <v>1083</v>
      </c>
      <c r="C501" s="1" t="s">
        <v>1119</v>
      </c>
      <c r="D501" s="1">
        <v>39149</v>
      </c>
      <c r="E501">
        <v>2</v>
      </c>
      <c r="F501">
        <v>1</v>
      </c>
      <c r="G501">
        <v>2</v>
      </c>
      <c r="H501">
        <v>166</v>
      </c>
      <c r="I501">
        <v>103</v>
      </c>
      <c r="J501">
        <v>587</v>
      </c>
      <c r="K501">
        <v>26.369805921099871</v>
      </c>
      <c r="L501">
        <v>89.787234042553195</v>
      </c>
      <c r="M501">
        <v>51.601747127614608</v>
      </c>
      <c r="N501">
        <f t="shared" si="25"/>
        <v>1</v>
      </c>
      <c r="O501">
        <f t="shared" si="26"/>
        <v>3</v>
      </c>
      <c r="P501">
        <f t="shared" si="27"/>
        <v>3</v>
      </c>
    </row>
    <row r="502" spans="1:16" x14ac:dyDescent="0.4">
      <c r="A502" t="s">
        <v>549</v>
      </c>
      <c r="B502" t="s">
        <v>1084</v>
      </c>
      <c r="C502" s="1" t="s">
        <v>1119</v>
      </c>
      <c r="D502" s="1">
        <v>40148</v>
      </c>
      <c r="E502">
        <v>2</v>
      </c>
      <c r="F502">
        <v>1</v>
      </c>
      <c r="G502">
        <v>2</v>
      </c>
      <c r="H502">
        <v>166</v>
      </c>
      <c r="I502">
        <v>103</v>
      </c>
      <c r="J502">
        <v>587</v>
      </c>
      <c r="K502">
        <v>34.492258938250167</v>
      </c>
      <c r="L502">
        <v>68.510638297872347</v>
      </c>
      <c r="M502">
        <v>57.064283975941315</v>
      </c>
      <c r="N502">
        <f t="shared" si="25"/>
        <v>2</v>
      </c>
      <c r="O502">
        <f t="shared" si="26"/>
        <v>3</v>
      </c>
      <c r="P502">
        <f t="shared" si="27"/>
        <v>3</v>
      </c>
    </row>
    <row r="503" spans="1:16" x14ac:dyDescent="0.4">
      <c r="A503" t="s">
        <v>550</v>
      </c>
      <c r="B503" t="s">
        <v>1085</v>
      </c>
      <c r="C503" s="1" t="s">
        <v>1119</v>
      </c>
      <c r="D503" s="1">
        <v>40387</v>
      </c>
      <c r="E503">
        <v>2</v>
      </c>
      <c r="F503">
        <v>1</v>
      </c>
      <c r="G503">
        <v>2</v>
      </c>
      <c r="H503">
        <v>166</v>
      </c>
      <c r="I503">
        <v>103</v>
      </c>
      <c r="J503">
        <v>587</v>
      </c>
      <c r="K503">
        <v>77.79483633080514</v>
      </c>
      <c r="L503">
        <v>34.893617021276597</v>
      </c>
      <c r="M503">
        <v>74.483318884247666</v>
      </c>
      <c r="N503">
        <f t="shared" si="25"/>
        <v>3</v>
      </c>
      <c r="O503">
        <f t="shared" si="26"/>
        <v>2</v>
      </c>
      <c r="P503">
        <f t="shared" si="27"/>
        <v>3</v>
      </c>
    </row>
    <row r="504" spans="1:16" x14ac:dyDescent="0.4">
      <c r="A504" t="s">
        <v>551</v>
      </c>
      <c r="B504" t="s">
        <v>1086</v>
      </c>
      <c r="C504" s="1" t="s">
        <v>1119</v>
      </c>
      <c r="D504" s="1">
        <v>40707</v>
      </c>
      <c r="E504">
        <v>2</v>
      </c>
      <c r="F504">
        <v>1</v>
      </c>
      <c r="G504">
        <v>2</v>
      </c>
      <c r="H504">
        <v>166</v>
      </c>
      <c r="I504">
        <v>103</v>
      </c>
      <c r="J504">
        <v>587</v>
      </c>
      <c r="K504">
        <v>65.542675317291611</v>
      </c>
      <c r="L504">
        <v>58.723404255319146</v>
      </c>
      <c r="M504">
        <v>58.187886385308516</v>
      </c>
      <c r="N504">
        <f t="shared" si="25"/>
        <v>3</v>
      </c>
      <c r="O504">
        <f t="shared" si="26"/>
        <v>3</v>
      </c>
      <c r="P504">
        <f t="shared" si="27"/>
        <v>3</v>
      </c>
    </row>
    <row r="505" spans="1:16" x14ac:dyDescent="0.4">
      <c r="A505" t="s">
        <v>552</v>
      </c>
      <c r="B505" t="s">
        <v>1087</v>
      </c>
      <c r="C505" s="1" t="s">
        <v>1119</v>
      </c>
      <c r="D505" s="1">
        <v>41156</v>
      </c>
      <c r="E505">
        <v>2</v>
      </c>
      <c r="F505">
        <v>1</v>
      </c>
      <c r="G505">
        <v>2</v>
      </c>
      <c r="H505">
        <v>166</v>
      </c>
      <c r="I505">
        <v>103</v>
      </c>
      <c r="J505">
        <v>587</v>
      </c>
      <c r="K505">
        <v>86.649205039416884</v>
      </c>
      <c r="L505">
        <v>35.319148936170215</v>
      </c>
      <c r="M505">
        <v>65.742724670261154</v>
      </c>
      <c r="N505">
        <f t="shared" si="25"/>
        <v>3</v>
      </c>
      <c r="O505">
        <f t="shared" si="26"/>
        <v>2</v>
      </c>
      <c r="P505">
        <f t="shared" si="27"/>
        <v>3</v>
      </c>
    </row>
    <row r="506" spans="1:16" x14ac:dyDescent="0.4">
      <c r="A506" t="s">
        <v>553</v>
      </c>
      <c r="B506" t="s">
        <v>1088</v>
      </c>
      <c r="C506" s="1" t="s">
        <v>1119</v>
      </c>
      <c r="D506" s="1">
        <v>40067</v>
      </c>
      <c r="E506">
        <v>2</v>
      </c>
      <c r="F506">
        <v>1</v>
      </c>
      <c r="G506">
        <v>2</v>
      </c>
      <c r="H506">
        <v>166</v>
      </c>
      <c r="I506">
        <v>103</v>
      </c>
      <c r="J506">
        <v>587</v>
      </c>
      <c r="K506">
        <v>27.027161305635804</v>
      </c>
      <c r="L506">
        <v>96.38297872340425</v>
      </c>
      <c r="M506">
        <v>97.80539132177573</v>
      </c>
      <c r="N506">
        <f t="shared" si="25"/>
        <v>1</v>
      </c>
      <c r="O506">
        <f t="shared" si="26"/>
        <v>3</v>
      </c>
      <c r="P506">
        <f t="shared" si="27"/>
        <v>3</v>
      </c>
    </row>
    <row r="507" spans="1:16" x14ac:dyDescent="0.4">
      <c r="A507" t="s">
        <v>554</v>
      </c>
      <c r="B507" t="s">
        <v>1089</v>
      </c>
      <c r="C507" s="1" t="s">
        <v>1119</v>
      </c>
      <c r="D507" s="1">
        <v>40220</v>
      </c>
      <c r="E507">
        <v>2</v>
      </c>
      <c r="F507">
        <v>1</v>
      </c>
      <c r="G507">
        <v>2</v>
      </c>
      <c r="H507">
        <v>166</v>
      </c>
      <c r="I507">
        <v>103</v>
      </c>
      <c r="J507">
        <v>587</v>
      </c>
      <c r="K507">
        <v>69.943967826768201</v>
      </c>
      <c r="L507">
        <v>60.851063829787236</v>
      </c>
      <c r="M507">
        <v>45.681529667901046</v>
      </c>
      <c r="N507">
        <f t="shared" si="25"/>
        <v>3</v>
      </c>
      <c r="O507">
        <f t="shared" si="26"/>
        <v>3</v>
      </c>
      <c r="P507">
        <f t="shared" si="27"/>
        <v>2</v>
      </c>
    </row>
    <row r="508" spans="1:16" x14ac:dyDescent="0.4">
      <c r="A508" t="s">
        <v>555</v>
      </c>
      <c r="B508" t="s">
        <v>1090</v>
      </c>
      <c r="C508" s="1" t="s">
        <v>1119</v>
      </c>
      <c r="D508" s="1">
        <v>40436</v>
      </c>
      <c r="E508">
        <v>2</v>
      </c>
      <c r="F508">
        <v>1</v>
      </c>
      <c r="G508">
        <v>2</v>
      </c>
      <c r="H508">
        <v>166</v>
      </c>
      <c r="I508">
        <v>103</v>
      </c>
      <c r="J508">
        <v>587</v>
      </c>
      <c r="K508">
        <v>80.616184430034664</v>
      </c>
      <c r="L508">
        <v>88.297872340425528</v>
      </c>
      <c r="M508">
        <v>38.054932902955855</v>
      </c>
      <c r="N508">
        <f t="shared" si="25"/>
        <v>3</v>
      </c>
      <c r="O508">
        <f t="shared" si="26"/>
        <v>3</v>
      </c>
      <c r="P508">
        <f t="shared" si="27"/>
        <v>2</v>
      </c>
    </row>
    <row r="509" spans="1:16" x14ac:dyDescent="0.4">
      <c r="A509" t="s">
        <v>556</v>
      </c>
      <c r="B509" t="s">
        <v>1091</v>
      </c>
      <c r="C509" s="1" t="s">
        <v>1119</v>
      </c>
      <c r="D509" s="1">
        <v>41121</v>
      </c>
      <c r="E509">
        <v>2</v>
      </c>
      <c r="F509">
        <v>1</v>
      </c>
      <c r="G509">
        <v>2</v>
      </c>
      <c r="H509">
        <v>166</v>
      </c>
      <c r="I509">
        <v>103</v>
      </c>
      <c r="J509">
        <v>587</v>
      </c>
      <c r="K509">
        <v>89.849281856424085</v>
      </c>
      <c r="L509">
        <v>97.446808510638292</v>
      </c>
      <c r="M509">
        <v>58.012611825146941</v>
      </c>
      <c r="N509">
        <f t="shared" si="25"/>
        <v>3</v>
      </c>
      <c r="O509">
        <f t="shared" si="26"/>
        <v>3</v>
      </c>
      <c r="P509">
        <f t="shared" si="27"/>
        <v>3</v>
      </c>
    </row>
    <row r="510" spans="1:16" x14ac:dyDescent="0.4">
      <c r="A510" t="s">
        <v>557</v>
      </c>
      <c r="B510" t="s">
        <v>1092</v>
      </c>
      <c r="C510" s="1" t="s">
        <v>1119</v>
      </c>
      <c r="D510" s="1">
        <v>39217</v>
      </c>
      <c r="E510">
        <v>2</v>
      </c>
      <c r="F510">
        <v>1</v>
      </c>
      <c r="G510">
        <v>2</v>
      </c>
      <c r="H510">
        <v>166</v>
      </c>
      <c r="I510">
        <v>103</v>
      </c>
      <c r="J510">
        <v>587</v>
      </c>
      <c r="K510">
        <v>92.343122982405134</v>
      </c>
      <c r="L510">
        <v>24.680851063829785</v>
      </c>
      <c r="M510">
        <v>70.312322544009092</v>
      </c>
      <c r="N510">
        <f t="shared" si="25"/>
        <v>3</v>
      </c>
      <c r="O510">
        <f t="shared" si="26"/>
        <v>1</v>
      </c>
      <c r="P510">
        <f t="shared" si="27"/>
        <v>3</v>
      </c>
    </row>
    <row r="511" spans="1:16" x14ac:dyDescent="0.4">
      <c r="A511" t="s">
        <v>558</v>
      </c>
      <c r="B511" t="s">
        <v>1093</v>
      </c>
      <c r="C511" s="1" t="s">
        <v>1119</v>
      </c>
      <c r="D511" s="1">
        <v>39714</v>
      </c>
      <c r="E511">
        <v>2</v>
      </c>
      <c r="F511">
        <v>1</v>
      </c>
      <c r="G511">
        <v>2</v>
      </c>
      <c r="H511">
        <v>166</v>
      </c>
      <c r="I511">
        <v>103</v>
      </c>
      <c r="J511">
        <v>587</v>
      </c>
      <c r="K511">
        <v>20.476236901438124</v>
      </c>
      <c r="L511">
        <v>75.957446808510639</v>
      </c>
      <c r="M511">
        <v>80.495758264071725</v>
      </c>
      <c r="N511">
        <f t="shared" si="25"/>
        <v>1</v>
      </c>
      <c r="O511">
        <f t="shared" si="26"/>
        <v>3</v>
      </c>
      <c r="P511">
        <f t="shared" si="27"/>
        <v>3</v>
      </c>
    </row>
    <row r="512" spans="1:16" x14ac:dyDescent="0.4">
      <c r="A512" t="s">
        <v>559</v>
      </c>
      <c r="B512" t="s">
        <v>1094</v>
      </c>
      <c r="C512" s="1" t="s">
        <v>1119</v>
      </c>
      <c r="D512" s="1">
        <v>40347</v>
      </c>
      <c r="E512">
        <v>2</v>
      </c>
      <c r="F512">
        <v>1</v>
      </c>
      <c r="G512">
        <v>2</v>
      </c>
      <c r="H512">
        <v>166</v>
      </c>
      <c r="I512">
        <v>103</v>
      </c>
      <c r="J512">
        <v>587</v>
      </c>
      <c r="K512">
        <v>74.914118282670714</v>
      </c>
      <c r="L512">
        <v>88.510638297872347</v>
      </c>
      <c r="M512">
        <v>34.006267175667439</v>
      </c>
      <c r="N512">
        <f t="shared" si="25"/>
        <v>3</v>
      </c>
      <c r="O512">
        <f t="shared" si="26"/>
        <v>3</v>
      </c>
      <c r="P512">
        <f t="shared" si="27"/>
        <v>2</v>
      </c>
    </row>
    <row r="513" spans="1:16" x14ac:dyDescent="0.4">
      <c r="A513" t="s">
        <v>560</v>
      </c>
      <c r="B513" t="s">
        <v>1095</v>
      </c>
      <c r="C513" s="1" t="s">
        <v>1119</v>
      </c>
      <c r="D513" s="1">
        <v>40694</v>
      </c>
      <c r="E513">
        <v>2</v>
      </c>
      <c r="F513">
        <v>1</v>
      </c>
      <c r="G513">
        <v>2</v>
      </c>
      <c r="H513">
        <v>166</v>
      </c>
      <c r="I513">
        <v>103</v>
      </c>
      <c r="J513">
        <v>587</v>
      </c>
      <c r="K513">
        <v>62.787877576953257</v>
      </c>
      <c r="L513">
        <v>85.319148936170194</v>
      </c>
      <c r="M513">
        <v>77.040934226860642</v>
      </c>
      <c r="N513">
        <f t="shared" si="25"/>
        <v>3</v>
      </c>
      <c r="O513">
        <f t="shared" si="26"/>
        <v>3</v>
      </c>
      <c r="P513">
        <f t="shared" si="27"/>
        <v>3</v>
      </c>
    </row>
    <row r="514" spans="1:16" x14ac:dyDescent="0.4">
      <c r="A514" t="s">
        <v>561</v>
      </c>
      <c r="B514" t="s">
        <v>1096</v>
      </c>
      <c r="C514" s="1" t="s">
        <v>1119</v>
      </c>
      <c r="D514" s="1">
        <v>41060</v>
      </c>
      <c r="E514">
        <v>2</v>
      </c>
      <c r="F514">
        <v>1</v>
      </c>
      <c r="G514">
        <v>2</v>
      </c>
      <c r="H514">
        <v>166</v>
      </c>
      <c r="I514">
        <v>103</v>
      </c>
      <c r="J514">
        <v>587</v>
      </c>
      <c r="K514">
        <v>63.640330498662081</v>
      </c>
      <c r="L514">
        <v>88.936170212765958</v>
      </c>
      <c r="M514">
        <v>82.561060167051622</v>
      </c>
      <c r="N514">
        <f t="shared" si="25"/>
        <v>3</v>
      </c>
      <c r="O514">
        <f t="shared" si="26"/>
        <v>3</v>
      </c>
      <c r="P514">
        <f t="shared" si="27"/>
        <v>3</v>
      </c>
    </row>
    <row r="515" spans="1:16" x14ac:dyDescent="0.4">
      <c r="A515" t="s">
        <v>562</v>
      </c>
      <c r="B515" t="s">
        <v>1097</v>
      </c>
      <c r="C515" s="1" t="s">
        <v>1120</v>
      </c>
      <c r="D515" s="1">
        <v>41373</v>
      </c>
      <c r="E515">
        <v>2</v>
      </c>
      <c r="F515">
        <v>1</v>
      </c>
      <c r="G515">
        <v>2</v>
      </c>
      <c r="H515">
        <v>166</v>
      </c>
      <c r="I515">
        <v>103</v>
      </c>
      <c r="J515">
        <v>587</v>
      </c>
      <c r="K515">
        <v>84.869633555353531</v>
      </c>
      <c r="L515">
        <v>80.035650623885914</v>
      </c>
      <c r="M515">
        <v>25.374601446813031</v>
      </c>
      <c r="N515">
        <f t="shared" ref="N515:N578" si="28">IF(AND(K515&gt;0,K515&lt;30),1,IF(AND(K515&gt;=30,K515&lt;50),2,IF(K515&gt;=50,3,0)))</f>
        <v>3</v>
      </c>
      <c r="O515">
        <f t="shared" ref="O515:O578" si="29">IF(AND(L515&gt;0,L515&lt;30),1,IF(AND(L515&gt;=30,L515&lt;50),2,IF(L515&gt;=50,3,0)))</f>
        <v>3</v>
      </c>
      <c r="P515">
        <f t="shared" ref="P515:P578" si="30">IF(AND(M515&gt;0,M515&lt;30),1,IF(AND(M515&gt;=30,M515&lt;50),2,IF(M515&gt;=50,3,0)))</f>
        <v>1</v>
      </c>
    </row>
    <row r="516" spans="1:16" x14ac:dyDescent="0.4">
      <c r="A516" t="s">
        <v>563</v>
      </c>
      <c r="B516" t="s">
        <v>1098</v>
      </c>
      <c r="C516" s="1" t="s">
        <v>1120</v>
      </c>
      <c r="D516" s="1">
        <v>41351</v>
      </c>
      <c r="E516">
        <v>2</v>
      </c>
      <c r="F516">
        <v>1</v>
      </c>
      <c r="G516">
        <v>2</v>
      </c>
      <c r="H516">
        <v>166</v>
      </c>
      <c r="I516">
        <v>103</v>
      </c>
      <c r="J516">
        <v>587</v>
      </c>
      <c r="K516">
        <v>88.090272657228411</v>
      </c>
      <c r="L516">
        <v>80.748663101604279</v>
      </c>
      <c r="M516">
        <v>13.080026373307374</v>
      </c>
      <c r="N516">
        <f t="shared" si="28"/>
        <v>3</v>
      </c>
      <c r="O516">
        <f t="shared" si="29"/>
        <v>3</v>
      </c>
      <c r="P516">
        <f t="shared" si="30"/>
        <v>1</v>
      </c>
    </row>
    <row r="517" spans="1:16" x14ac:dyDescent="0.4">
      <c r="A517" t="s">
        <v>564</v>
      </c>
      <c r="B517" t="s">
        <v>1099</v>
      </c>
      <c r="C517" s="1" t="s">
        <v>1119</v>
      </c>
      <c r="D517" s="1">
        <v>39664</v>
      </c>
      <c r="E517">
        <v>2</v>
      </c>
      <c r="F517">
        <v>1</v>
      </c>
      <c r="G517">
        <v>2</v>
      </c>
      <c r="H517">
        <v>166</v>
      </c>
      <c r="I517">
        <v>103</v>
      </c>
      <c r="J517">
        <v>587</v>
      </c>
      <c r="K517">
        <v>61.464880347164339</v>
      </c>
      <c r="L517">
        <v>61.063829787234049</v>
      </c>
      <c r="M517">
        <v>52.90390432152418</v>
      </c>
      <c r="N517">
        <f t="shared" si="28"/>
        <v>3</v>
      </c>
      <c r="O517">
        <f t="shared" si="29"/>
        <v>3</v>
      </c>
      <c r="P517">
        <f t="shared" si="30"/>
        <v>3</v>
      </c>
    </row>
    <row r="518" spans="1:16" x14ac:dyDescent="0.4">
      <c r="A518" t="s">
        <v>565</v>
      </c>
      <c r="B518" t="s">
        <v>1100</v>
      </c>
      <c r="C518" s="1" t="s">
        <v>1119</v>
      </c>
      <c r="D518" s="1">
        <v>40085</v>
      </c>
      <c r="E518">
        <v>2</v>
      </c>
      <c r="F518">
        <v>1</v>
      </c>
      <c r="G518">
        <v>2</v>
      </c>
      <c r="H518">
        <v>166</v>
      </c>
      <c r="I518">
        <v>103</v>
      </c>
      <c r="J518">
        <v>587</v>
      </c>
      <c r="K518">
        <v>42.19386857209475</v>
      </c>
      <c r="L518">
        <v>35.531914893617021</v>
      </c>
      <c r="M518">
        <v>26.575102320682561</v>
      </c>
      <c r="N518">
        <f t="shared" si="28"/>
        <v>2</v>
      </c>
      <c r="O518">
        <f t="shared" si="29"/>
        <v>2</v>
      </c>
      <c r="P518">
        <f t="shared" si="30"/>
        <v>1</v>
      </c>
    </row>
    <row r="519" spans="1:16" x14ac:dyDescent="0.4">
      <c r="A519" t="s">
        <v>566</v>
      </c>
      <c r="B519" t="s">
        <v>1101</v>
      </c>
      <c r="C519" s="1" t="s">
        <v>1119</v>
      </c>
      <c r="D519" s="1">
        <v>40262</v>
      </c>
      <c r="E519">
        <v>2</v>
      </c>
      <c r="F519">
        <v>1</v>
      </c>
      <c r="G519">
        <v>2</v>
      </c>
      <c r="H519">
        <v>166</v>
      </c>
      <c r="I519">
        <v>103</v>
      </c>
      <c r="J519">
        <v>587</v>
      </c>
      <c r="K519">
        <v>78.200627612431617</v>
      </c>
      <c r="L519">
        <v>11.914893617021274</v>
      </c>
      <c r="M519">
        <v>55.186083082164849</v>
      </c>
      <c r="N519">
        <f t="shared" si="28"/>
        <v>3</v>
      </c>
      <c r="O519">
        <f t="shared" si="29"/>
        <v>1</v>
      </c>
      <c r="P519">
        <f t="shared" si="30"/>
        <v>3</v>
      </c>
    </row>
    <row r="520" spans="1:16" x14ac:dyDescent="0.4">
      <c r="A520" t="s">
        <v>567</v>
      </c>
      <c r="B520" t="s">
        <v>1102</v>
      </c>
      <c r="C520" s="1" t="s">
        <v>1119</v>
      </c>
      <c r="D520" s="1">
        <v>40422</v>
      </c>
      <c r="E520">
        <v>2</v>
      </c>
      <c r="F520">
        <v>1</v>
      </c>
      <c r="G520">
        <v>2</v>
      </c>
      <c r="H520">
        <v>166</v>
      </c>
      <c r="I520">
        <v>103</v>
      </c>
      <c r="J520">
        <v>587</v>
      </c>
      <c r="K520">
        <v>52.796354920619002</v>
      </c>
      <c r="L520">
        <v>92.127659574468098</v>
      </c>
      <c r="M520">
        <v>38.623051871828366</v>
      </c>
      <c r="N520">
        <f t="shared" si="28"/>
        <v>3</v>
      </c>
      <c r="O520">
        <f t="shared" si="29"/>
        <v>3</v>
      </c>
      <c r="P520">
        <f t="shared" si="30"/>
        <v>2</v>
      </c>
    </row>
    <row r="521" spans="1:16" x14ac:dyDescent="0.4">
      <c r="A521" t="s">
        <v>568</v>
      </c>
      <c r="B521" t="s">
        <v>1103</v>
      </c>
      <c r="C521" s="1" t="s">
        <v>1119</v>
      </c>
      <c r="D521" s="1">
        <v>40792</v>
      </c>
      <c r="E521">
        <v>2</v>
      </c>
      <c r="F521">
        <v>1</v>
      </c>
      <c r="G521">
        <v>2</v>
      </c>
      <c r="H521">
        <v>166</v>
      </c>
      <c r="I521">
        <v>103</v>
      </c>
      <c r="J521">
        <v>587</v>
      </c>
      <c r="K521">
        <v>31.039788480285402</v>
      </c>
      <c r="L521">
        <v>66.59574468085107</v>
      </c>
      <c r="M521">
        <v>19.724554093717291</v>
      </c>
      <c r="N521">
        <f t="shared" si="28"/>
        <v>2</v>
      </c>
      <c r="O521">
        <f t="shared" si="29"/>
        <v>3</v>
      </c>
      <c r="P521">
        <f t="shared" si="30"/>
        <v>1</v>
      </c>
    </row>
    <row r="522" spans="1:16" x14ac:dyDescent="0.4">
      <c r="A522" t="s">
        <v>569</v>
      </c>
      <c r="B522" t="s">
        <v>1104</v>
      </c>
      <c r="C522" s="1" t="s">
        <v>1119</v>
      </c>
      <c r="D522" s="1">
        <v>41023</v>
      </c>
      <c r="E522">
        <v>2</v>
      </c>
      <c r="F522">
        <v>1</v>
      </c>
      <c r="G522">
        <v>2</v>
      </c>
      <c r="H522">
        <v>166</v>
      </c>
      <c r="I522">
        <v>103</v>
      </c>
      <c r="J522">
        <v>587</v>
      </c>
      <c r="K522">
        <v>70.397671620495458</v>
      </c>
      <c r="L522">
        <v>30</v>
      </c>
      <c r="M522">
        <v>55.286924459172482</v>
      </c>
      <c r="N522">
        <f t="shared" si="28"/>
        <v>3</v>
      </c>
      <c r="O522">
        <f t="shared" si="29"/>
        <v>2</v>
      </c>
      <c r="P522">
        <f t="shared" si="30"/>
        <v>3</v>
      </c>
    </row>
    <row r="523" spans="1:16" x14ac:dyDescent="0.4">
      <c r="A523" t="s">
        <v>570</v>
      </c>
      <c r="B523" t="s">
        <v>1105</v>
      </c>
      <c r="C523" s="1" t="s">
        <v>1119</v>
      </c>
      <c r="D523" s="1">
        <v>41227</v>
      </c>
      <c r="E523">
        <v>2</v>
      </c>
      <c r="F523">
        <v>1</v>
      </c>
      <c r="G523">
        <v>2</v>
      </c>
      <c r="H523">
        <v>166</v>
      </c>
      <c r="I523">
        <v>103</v>
      </c>
      <c r="J523">
        <v>587</v>
      </c>
      <c r="K523">
        <v>39.846106420455015</v>
      </c>
      <c r="L523">
        <v>12.340425531914892</v>
      </c>
      <c r="M523">
        <v>30.59319442624383</v>
      </c>
      <c r="N523">
        <f t="shared" si="28"/>
        <v>2</v>
      </c>
      <c r="O523">
        <f t="shared" si="29"/>
        <v>1</v>
      </c>
      <c r="P523">
        <f t="shared" si="30"/>
        <v>2</v>
      </c>
    </row>
    <row r="524" spans="1:16" x14ac:dyDescent="0.4">
      <c r="A524" t="s">
        <v>571</v>
      </c>
      <c r="B524" t="s">
        <v>1106</v>
      </c>
      <c r="C524" s="1" t="s">
        <v>1119</v>
      </c>
      <c r="D524" s="1">
        <v>40680</v>
      </c>
      <c r="E524">
        <v>2</v>
      </c>
      <c r="F524">
        <v>1</v>
      </c>
      <c r="G524">
        <v>2</v>
      </c>
      <c r="H524">
        <v>166</v>
      </c>
      <c r="I524">
        <v>103</v>
      </c>
      <c r="J524">
        <v>587</v>
      </c>
      <c r="K524">
        <v>28.110466638343443</v>
      </c>
      <c r="L524">
        <v>21.702127659574469</v>
      </c>
      <c r="M524">
        <v>81.697935090441518</v>
      </c>
      <c r="N524">
        <f t="shared" si="28"/>
        <v>1</v>
      </c>
      <c r="O524">
        <f t="shared" si="29"/>
        <v>1</v>
      </c>
      <c r="P524">
        <f t="shared" si="30"/>
        <v>3</v>
      </c>
    </row>
    <row r="525" spans="1:16" x14ac:dyDescent="0.4">
      <c r="A525" t="s">
        <v>572</v>
      </c>
      <c r="B525" t="s">
        <v>1107</v>
      </c>
      <c r="C525" s="1" t="s">
        <v>1119</v>
      </c>
      <c r="D525" s="1">
        <v>40212</v>
      </c>
      <c r="E525">
        <v>2</v>
      </c>
      <c r="F525">
        <v>1</v>
      </c>
      <c r="G525">
        <v>2</v>
      </c>
      <c r="H525">
        <v>166</v>
      </c>
      <c r="I525">
        <v>103</v>
      </c>
      <c r="J525">
        <v>587</v>
      </c>
      <c r="K525">
        <v>40.0533526761388</v>
      </c>
      <c r="L525">
        <v>40.212765957446813</v>
      </c>
      <c r="M525">
        <v>58.398104770017035</v>
      </c>
      <c r="N525">
        <f t="shared" si="28"/>
        <v>2</v>
      </c>
      <c r="O525">
        <f t="shared" si="29"/>
        <v>2</v>
      </c>
      <c r="P525">
        <f t="shared" si="30"/>
        <v>3</v>
      </c>
    </row>
    <row r="526" spans="1:16" x14ac:dyDescent="0.4">
      <c r="A526" t="s">
        <v>573</v>
      </c>
      <c r="B526" t="s">
        <v>1108</v>
      </c>
      <c r="C526" s="1" t="s">
        <v>1119</v>
      </c>
      <c r="D526" s="1">
        <v>40358</v>
      </c>
      <c r="E526">
        <v>2</v>
      </c>
      <c r="F526">
        <v>1</v>
      </c>
      <c r="G526">
        <v>2</v>
      </c>
      <c r="H526">
        <v>166</v>
      </c>
      <c r="I526">
        <v>103</v>
      </c>
      <c r="J526">
        <v>587</v>
      </c>
      <c r="K526">
        <v>29.343998635632904</v>
      </c>
      <c r="L526">
        <v>32.978723404255319</v>
      </c>
      <c r="M526">
        <v>34.724792567989901</v>
      </c>
      <c r="N526">
        <f t="shared" si="28"/>
        <v>1</v>
      </c>
      <c r="O526">
        <f t="shared" si="29"/>
        <v>2</v>
      </c>
      <c r="P526">
        <f t="shared" si="30"/>
        <v>2</v>
      </c>
    </row>
    <row r="527" spans="1:16" x14ac:dyDescent="0.4">
      <c r="A527" t="s">
        <v>574</v>
      </c>
      <c r="B527" t="s">
        <v>1109</v>
      </c>
      <c r="C527" s="1" t="s">
        <v>1119</v>
      </c>
      <c r="D527" s="1">
        <v>40571</v>
      </c>
      <c r="E527">
        <v>2</v>
      </c>
      <c r="F527">
        <v>1</v>
      </c>
      <c r="G527">
        <v>2</v>
      </c>
      <c r="H527">
        <v>166</v>
      </c>
      <c r="I527">
        <v>103</v>
      </c>
      <c r="J527">
        <v>587</v>
      </c>
      <c r="K527">
        <v>62.403212756261482</v>
      </c>
      <c r="L527">
        <v>43.404255319148938</v>
      </c>
      <c r="M527">
        <v>21.010789324247586</v>
      </c>
      <c r="N527">
        <f t="shared" si="28"/>
        <v>3</v>
      </c>
      <c r="O527">
        <f t="shared" si="29"/>
        <v>2</v>
      </c>
      <c r="P527">
        <f t="shared" si="30"/>
        <v>1</v>
      </c>
    </row>
    <row r="528" spans="1:16" x14ac:dyDescent="0.4">
      <c r="A528" t="s">
        <v>575</v>
      </c>
      <c r="B528" t="s">
        <v>1110</v>
      </c>
      <c r="C528" s="1" t="s">
        <v>1119</v>
      </c>
      <c r="D528" s="1">
        <v>40869</v>
      </c>
      <c r="E528">
        <v>2</v>
      </c>
      <c r="F528">
        <v>1</v>
      </c>
      <c r="G528">
        <v>2</v>
      </c>
      <c r="H528">
        <v>166</v>
      </c>
      <c r="I528">
        <v>103</v>
      </c>
      <c r="J528">
        <v>587</v>
      </c>
      <c r="K528">
        <v>12.745905627648558</v>
      </c>
      <c r="L528">
        <v>5.1063829787234045</v>
      </c>
      <c r="M528">
        <v>29.527851511429816</v>
      </c>
      <c r="N528">
        <f t="shared" si="28"/>
        <v>1</v>
      </c>
      <c r="O528">
        <f t="shared" si="29"/>
        <v>1</v>
      </c>
      <c r="P528">
        <f t="shared" si="30"/>
        <v>1</v>
      </c>
    </row>
    <row r="529" spans="1:16" x14ac:dyDescent="0.4">
      <c r="A529" t="s">
        <v>576</v>
      </c>
      <c r="B529" t="s">
        <v>1111</v>
      </c>
      <c r="C529" s="1" t="s">
        <v>1120</v>
      </c>
      <c r="D529" s="1">
        <v>41130</v>
      </c>
      <c r="E529">
        <v>2</v>
      </c>
      <c r="F529">
        <v>1</v>
      </c>
      <c r="G529">
        <v>2</v>
      </c>
      <c r="H529">
        <v>166</v>
      </c>
      <c r="I529">
        <v>103</v>
      </c>
      <c r="J529">
        <v>587</v>
      </c>
      <c r="K529">
        <v>59.743773141668463</v>
      </c>
      <c r="L529">
        <v>5.3475935828876997</v>
      </c>
      <c r="M529">
        <v>24.064406804182628</v>
      </c>
      <c r="N529">
        <f t="shared" si="28"/>
        <v>3</v>
      </c>
      <c r="O529">
        <f t="shared" si="29"/>
        <v>1</v>
      </c>
      <c r="P529">
        <f t="shared" si="30"/>
        <v>1</v>
      </c>
    </row>
    <row r="530" spans="1:16" x14ac:dyDescent="0.4">
      <c r="A530" t="s">
        <v>577</v>
      </c>
      <c r="B530" t="s">
        <v>1112</v>
      </c>
      <c r="C530" s="1" t="s">
        <v>1120</v>
      </c>
      <c r="D530" s="1">
        <v>41305</v>
      </c>
      <c r="E530">
        <v>2</v>
      </c>
      <c r="F530">
        <v>1</v>
      </c>
      <c r="G530">
        <v>2</v>
      </c>
      <c r="H530">
        <v>166</v>
      </c>
      <c r="I530">
        <v>103</v>
      </c>
      <c r="J530">
        <v>587</v>
      </c>
      <c r="K530">
        <v>75.113312869925409</v>
      </c>
      <c r="L530">
        <v>70.944741532976821</v>
      </c>
      <c r="M530">
        <v>44.73690082876616</v>
      </c>
      <c r="N530">
        <f t="shared" si="28"/>
        <v>3</v>
      </c>
      <c r="O530">
        <f t="shared" si="29"/>
        <v>3</v>
      </c>
      <c r="P530">
        <f t="shared" si="30"/>
        <v>2</v>
      </c>
    </row>
    <row r="531" spans="1:16" x14ac:dyDescent="0.4">
      <c r="A531" t="s">
        <v>578</v>
      </c>
      <c r="B531" t="s">
        <v>1113</v>
      </c>
      <c r="C531" s="1" t="s">
        <v>1119</v>
      </c>
      <c r="D531" s="1">
        <v>40806</v>
      </c>
      <c r="E531">
        <v>2</v>
      </c>
      <c r="F531">
        <v>1</v>
      </c>
      <c r="G531">
        <v>2</v>
      </c>
      <c r="H531">
        <v>166</v>
      </c>
      <c r="I531">
        <v>103</v>
      </c>
      <c r="J531">
        <v>587</v>
      </c>
      <c r="K531">
        <v>32.290437504610402</v>
      </c>
      <c r="L531">
        <v>94.468085106382958</v>
      </c>
      <c r="M531">
        <v>80.611349702639018</v>
      </c>
      <c r="N531">
        <f t="shared" si="28"/>
        <v>2</v>
      </c>
      <c r="O531">
        <f t="shared" si="29"/>
        <v>3</v>
      </c>
      <c r="P531">
        <f t="shared" si="30"/>
        <v>3</v>
      </c>
    </row>
    <row r="532" spans="1:16" x14ac:dyDescent="0.4">
      <c r="A532" t="s">
        <v>579</v>
      </c>
      <c r="B532" t="s">
        <v>1114</v>
      </c>
      <c r="C532" s="1" t="s">
        <v>1119</v>
      </c>
      <c r="D532" s="1">
        <v>40807</v>
      </c>
      <c r="E532">
        <v>2</v>
      </c>
      <c r="F532">
        <v>1</v>
      </c>
      <c r="G532">
        <v>2</v>
      </c>
      <c r="H532">
        <v>166</v>
      </c>
      <c r="I532">
        <v>103</v>
      </c>
      <c r="J532">
        <v>587</v>
      </c>
      <c r="K532">
        <v>54.548343738089329</v>
      </c>
      <c r="L532">
        <v>14.25531914893617</v>
      </c>
      <c r="M532">
        <v>31.778077245798269</v>
      </c>
      <c r="N532">
        <f t="shared" si="28"/>
        <v>3</v>
      </c>
      <c r="O532">
        <f t="shared" si="29"/>
        <v>1</v>
      </c>
      <c r="P532">
        <f t="shared" si="30"/>
        <v>2</v>
      </c>
    </row>
    <row r="533" spans="1:16" x14ac:dyDescent="0.4">
      <c r="A533" t="s">
        <v>580</v>
      </c>
      <c r="B533" t="s">
        <v>1115</v>
      </c>
      <c r="C533" s="1" t="s">
        <v>1120</v>
      </c>
      <c r="D533" s="1">
        <v>41024</v>
      </c>
      <c r="E533">
        <v>2</v>
      </c>
      <c r="F533">
        <v>1</v>
      </c>
      <c r="G533">
        <v>2</v>
      </c>
      <c r="H533">
        <v>166</v>
      </c>
      <c r="I533">
        <v>103</v>
      </c>
      <c r="J533">
        <v>587</v>
      </c>
      <c r="K533">
        <v>93.155077910185398</v>
      </c>
      <c r="L533">
        <v>17.468805704099822</v>
      </c>
      <c r="M533">
        <v>4.1222155107939464</v>
      </c>
      <c r="N533">
        <f t="shared" si="28"/>
        <v>3</v>
      </c>
      <c r="O533">
        <f t="shared" si="29"/>
        <v>1</v>
      </c>
      <c r="P533">
        <f t="shared" si="30"/>
        <v>1</v>
      </c>
    </row>
    <row r="534" spans="1:16" x14ac:dyDescent="0.4">
      <c r="A534" t="s">
        <v>581</v>
      </c>
      <c r="B534" t="s">
        <v>1116</v>
      </c>
      <c r="C534" s="1" t="s">
        <v>1120</v>
      </c>
      <c r="D534" s="1">
        <v>40878</v>
      </c>
      <c r="E534">
        <v>2</v>
      </c>
      <c r="F534">
        <v>1</v>
      </c>
      <c r="G534">
        <v>2</v>
      </c>
      <c r="H534">
        <v>166</v>
      </c>
      <c r="I534">
        <v>103</v>
      </c>
      <c r="J534">
        <v>587</v>
      </c>
      <c r="K534">
        <v>92.861437989138111</v>
      </c>
      <c r="L534">
        <v>68.805704099821753</v>
      </c>
      <c r="M534">
        <v>22.179591221350286</v>
      </c>
      <c r="N534">
        <f t="shared" si="28"/>
        <v>3</v>
      </c>
      <c r="O534">
        <f t="shared" si="29"/>
        <v>3</v>
      </c>
      <c r="P534">
        <f t="shared" si="30"/>
        <v>1</v>
      </c>
    </row>
    <row r="535" spans="1:16" x14ac:dyDescent="0.4">
      <c r="A535" t="s">
        <v>582</v>
      </c>
      <c r="B535" t="s">
        <v>1117</v>
      </c>
      <c r="C535" s="1" t="s">
        <v>1119</v>
      </c>
      <c r="D535" s="1">
        <v>40903</v>
      </c>
      <c r="E535">
        <v>2</v>
      </c>
      <c r="F535">
        <v>1</v>
      </c>
      <c r="G535">
        <v>2</v>
      </c>
      <c r="H535">
        <v>166</v>
      </c>
      <c r="I535">
        <v>103</v>
      </c>
      <c r="J535">
        <v>587</v>
      </c>
      <c r="K535">
        <v>65.502081471518423</v>
      </c>
      <c r="L535">
        <v>15.319148936170214</v>
      </c>
      <c r="M535">
        <v>80.994127782957392</v>
      </c>
      <c r="N535">
        <f t="shared" si="28"/>
        <v>3</v>
      </c>
      <c r="O535">
        <f t="shared" si="29"/>
        <v>1</v>
      </c>
      <c r="P535">
        <f t="shared" si="30"/>
        <v>3</v>
      </c>
    </row>
    <row r="536" spans="1:16" x14ac:dyDescent="0.4">
      <c r="A536" t="s">
        <v>583</v>
      </c>
      <c r="B536" t="s">
        <v>1118</v>
      </c>
      <c r="C536" s="1" t="s">
        <v>1119</v>
      </c>
      <c r="D536" s="1">
        <v>40977</v>
      </c>
      <c r="E536">
        <v>2</v>
      </c>
      <c r="F536">
        <v>1</v>
      </c>
      <c r="G536">
        <v>2</v>
      </c>
      <c r="H536">
        <v>166</v>
      </c>
      <c r="I536">
        <v>103</v>
      </c>
      <c r="J536">
        <v>587</v>
      </c>
      <c r="K536">
        <v>56.535185480693656</v>
      </c>
      <c r="L536">
        <v>17.446808510638299</v>
      </c>
      <c r="M536">
        <v>49.289378481327645</v>
      </c>
      <c r="N536">
        <f t="shared" si="28"/>
        <v>3</v>
      </c>
      <c r="O536">
        <f t="shared" si="29"/>
        <v>1</v>
      </c>
      <c r="P536">
        <f t="shared" si="30"/>
        <v>2</v>
      </c>
    </row>
    <row r="537" spans="1:16" x14ac:dyDescent="0.4">
      <c r="C537" s="1"/>
    </row>
    <row r="538" spans="1:16" x14ac:dyDescent="0.4">
      <c r="C538" s="1"/>
    </row>
    <row r="539" spans="1:16" x14ac:dyDescent="0.4">
      <c r="C539" s="1"/>
    </row>
    <row r="540" spans="1:16" x14ac:dyDescent="0.4">
      <c r="C540" s="1"/>
    </row>
    <row r="541" spans="1:16" x14ac:dyDescent="0.4">
      <c r="C541" s="1"/>
    </row>
    <row r="542" spans="1:16" x14ac:dyDescent="0.4">
      <c r="C542" s="1"/>
    </row>
    <row r="543" spans="1:16" x14ac:dyDescent="0.4">
      <c r="C543" s="1"/>
    </row>
    <row r="544" spans="1:16" x14ac:dyDescent="0.4">
      <c r="C544" s="1"/>
    </row>
    <row r="545" spans="3:3" x14ac:dyDescent="0.4">
      <c r="C545" s="1"/>
    </row>
    <row r="546" spans="3:3" x14ac:dyDescent="0.4">
      <c r="C546" s="1"/>
    </row>
    <row r="547" spans="3:3" x14ac:dyDescent="0.4">
      <c r="C547" s="1"/>
    </row>
    <row r="548" spans="3:3" x14ac:dyDescent="0.4">
      <c r="C548" s="1"/>
    </row>
    <row r="549" spans="3:3" x14ac:dyDescent="0.4">
      <c r="C549" s="1"/>
    </row>
    <row r="550" spans="3:3" x14ac:dyDescent="0.4">
      <c r="C550" s="1"/>
    </row>
    <row r="551" spans="3:3" x14ac:dyDescent="0.4">
      <c r="C551" s="1"/>
    </row>
    <row r="552" spans="3:3" x14ac:dyDescent="0.4">
      <c r="C552" s="1"/>
    </row>
    <row r="553" spans="3:3" x14ac:dyDescent="0.4">
      <c r="C553" s="1"/>
    </row>
    <row r="554" spans="3:3" x14ac:dyDescent="0.4">
      <c r="C554" s="1"/>
    </row>
    <row r="555" spans="3:3" x14ac:dyDescent="0.4">
      <c r="C555" s="1"/>
    </row>
    <row r="556" spans="3:3" x14ac:dyDescent="0.4">
      <c r="C556" s="1"/>
    </row>
    <row r="557" spans="3:3" x14ac:dyDescent="0.4">
      <c r="C557" s="1"/>
    </row>
    <row r="558" spans="3:3" x14ac:dyDescent="0.4">
      <c r="C558" s="1"/>
    </row>
    <row r="559" spans="3:3" x14ac:dyDescent="0.4">
      <c r="C559" s="1"/>
    </row>
    <row r="560" spans="3:3" x14ac:dyDescent="0.4">
      <c r="C560" s="1"/>
    </row>
    <row r="561" spans="3:3" x14ac:dyDescent="0.4">
      <c r="C561" s="1"/>
    </row>
    <row r="562" spans="3:3" x14ac:dyDescent="0.4">
      <c r="C562" s="1"/>
    </row>
    <row r="563" spans="3:3" x14ac:dyDescent="0.4">
      <c r="C563" s="1"/>
    </row>
    <row r="564" spans="3:3" x14ac:dyDescent="0.4">
      <c r="C564" s="1"/>
    </row>
    <row r="565" spans="3:3" x14ac:dyDescent="0.4">
      <c r="C565" s="1"/>
    </row>
    <row r="566" spans="3:3" x14ac:dyDescent="0.4">
      <c r="C566" s="1"/>
    </row>
    <row r="567" spans="3:3" x14ac:dyDescent="0.4">
      <c r="C567" s="1"/>
    </row>
    <row r="568" spans="3:3" x14ac:dyDescent="0.4">
      <c r="C568" s="1"/>
    </row>
    <row r="569" spans="3:3" x14ac:dyDescent="0.4">
      <c r="C569" s="1"/>
    </row>
    <row r="570" spans="3:3" x14ac:dyDescent="0.4">
      <c r="C570" s="1"/>
    </row>
    <row r="571" spans="3:3" x14ac:dyDescent="0.4">
      <c r="C571" s="1"/>
    </row>
    <row r="572" spans="3:3" x14ac:dyDescent="0.4">
      <c r="C572" s="1"/>
    </row>
    <row r="573" spans="3:3" x14ac:dyDescent="0.4">
      <c r="C573" s="1"/>
    </row>
    <row r="574" spans="3:3" x14ac:dyDescent="0.4">
      <c r="C574" s="1"/>
    </row>
    <row r="575" spans="3:3" x14ac:dyDescent="0.4">
      <c r="C575" s="1"/>
    </row>
    <row r="576" spans="3:3" x14ac:dyDescent="0.4">
      <c r="C576" s="1"/>
    </row>
    <row r="577" spans="3:3" x14ac:dyDescent="0.4">
      <c r="C577" s="1"/>
    </row>
    <row r="578" spans="3:3" x14ac:dyDescent="0.4">
      <c r="C578" s="1"/>
    </row>
    <row r="579" spans="3:3" x14ac:dyDescent="0.4">
      <c r="C579" s="1"/>
    </row>
    <row r="580" spans="3:3" x14ac:dyDescent="0.4">
      <c r="C580" s="1"/>
    </row>
    <row r="581" spans="3:3" x14ac:dyDescent="0.4">
      <c r="C581" s="1"/>
    </row>
    <row r="582" spans="3:3" x14ac:dyDescent="0.4">
      <c r="C582" s="1"/>
    </row>
    <row r="583" spans="3:3" x14ac:dyDescent="0.4">
      <c r="C583" s="1"/>
    </row>
    <row r="584" spans="3:3" x14ac:dyDescent="0.4">
      <c r="C584" s="1"/>
    </row>
    <row r="585" spans="3:3" x14ac:dyDescent="0.4">
      <c r="C585" s="1"/>
    </row>
    <row r="586" spans="3:3" x14ac:dyDescent="0.4">
      <c r="C586" s="1"/>
    </row>
    <row r="587" spans="3:3" x14ac:dyDescent="0.4">
      <c r="C587" s="1"/>
    </row>
    <row r="588" spans="3:3" x14ac:dyDescent="0.4">
      <c r="C588" s="1"/>
    </row>
    <row r="589" spans="3:3" x14ac:dyDescent="0.4">
      <c r="C589" s="1"/>
    </row>
    <row r="590" spans="3:3" x14ac:dyDescent="0.4">
      <c r="C590" s="1"/>
    </row>
    <row r="591" spans="3:3" x14ac:dyDescent="0.4">
      <c r="C591" s="1"/>
    </row>
    <row r="592" spans="3:3" x14ac:dyDescent="0.4">
      <c r="C592" s="1"/>
    </row>
    <row r="593" spans="3:3" x14ac:dyDescent="0.4">
      <c r="C593" s="1"/>
    </row>
    <row r="594" spans="3:3" x14ac:dyDescent="0.4">
      <c r="C594" s="1"/>
    </row>
    <row r="595" spans="3:3" x14ac:dyDescent="0.4">
      <c r="C595" s="1"/>
    </row>
    <row r="596" spans="3:3" x14ac:dyDescent="0.4">
      <c r="C596" s="1"/>
    </row>
    <row r="597" spans="3:3" x14ac:dyDescent="0.4">
      <c r="C597" s="1"/>
    </row>
    <row r="598" spans="3:3" x14ac:dyDescent="0.4">
      <c r="C598" s="1"/>
    </row>
    <row r="599" spans="3:3" x14ac:dyDescent="0.4">
      <c r="C599" s="1"/>
    </row>
    <row r="600" spans="3:3" x14ac:dyDescent="0.4">
      <c r="C600" s="1"/>
    </row>
    <row r="601" spans="3:3" x14ac:dyDescent="0.4">
      <c r="C601" s="1"/>
    </row>
    <row r="602" spans="3:3" x14ac:dyDescent="0.4">
      <c r="C602" s="1"/>
    </row>
    <row r="603" spans="3:3" x14ac:dyDescent="0.4">
      <c r="C603" s="1"/>
    </row>
    <row r="604" spans="3:3" x14ac:dyDescent="0.4">
      <c r="C604" s="1"/>
    </row>
    <row r="605" spans="3:3" x14ac:dyDescent="0.4">
      <c r="C605" s="1"/>
    </row>
    <row r="606" spans="3:3" x14ac:dyDescent="0.4">
      <c r="C606" s="1"/>
    </row>
    <row r="607" spans="3:3" x14ac:dyDescent="0.4">
      <c r="C607" s="1"/>
    </row>
    <row r="608" spans="3:3" x14ac:dyDescent="0.4">
      <c r="C608" s="1"/>
    </row>
    <row r="609" spans="3:3" x14ac:dyDescent="0.4">
      <c r="C609" s="1"/>
    </row>
    <row r="610" spans="3:3" x14ac:dyDescent="0.4">
      <c r="C610" s="1"/>
    </row>
    <row r="611" spans="3:3" x14ac:dyDescent="0.4">
      <c r="C611" s="1"/>
    </row>
    <row r="612" spans="3:3" x14ac:dyDescent="0.4">
      <c r="C612" s="1"/>
    </row>
    <row r="613" spans="3:3" x14ac:dyDescent="0.4">
      <c r="C613" s="1"/>
    </row>
    <row r="614" spans="3:3" x14ac:dyDescent="0.4">
      <c r="C614" s="1"/>
    </row>
    <row r="615" spans="3:3" x14ac:dyDescent="0.4">
      <c r="C615" s="1"/>
    </row>
    <row r="616" spans="3:3" x14ac:dyDescent="0.4">
      <c r="C616" s="1"/>
    </row>
    <row r="617" spans="3:3" x14ac:dyDescent="0.4">
      <c r="C617" s="1"/>
    </row>
    <row r="618" spans="3:3" x14ac:dyDescent="0.4">
      <c r="C618" s="1"/>
    </row>
    <row r="619" spans="3:3" x14ac:dyDescent="0.4">
      <c r="C619" s="1"/>
    </row>
    <row r="620" spans="3:3" x14ac:dyDescent="0.4">
      <c r="C620" s="1"/>
    </row>
    <row r="621" spans="3:3" x14ac:dyDescent="0.4">
      <c r="C621" s="1"/>
    </row>
    <row r="622" spans="3:3" x14ac:dyDescent="0.4">
      <c r="C622" s="1"/>
    </row>
    <row r="623" spans="3:3" x14ac:dyDescent="0.4">
      <c r="C623" s="1"/>
    </row>
    <row r="624" spans="3:3" x14ac:dyDescent="0.4">
      <c r="C624" s="1"/>
    </row>
    <row r="625" spans="3:3" x14ac:dyDescent="0.4">
      <c r="C625" s="1"/>
    </row>
    <row r="626" spans="3:3" x14ac:dyDescent="0.4">
      <c r="C626" s="1"/>
    </row>
    <row r="627" spans="3:3" x14ac:dyDescent="0.4">
      <c r="C627" s="1"/>
    </row>
    <row r="628" spans="3:3" x14ac:dyDescent="0.4">
      <c r="C628" s="1"/>
    </row>
    <row r="629" spans="3:3" x14ac:dyDescent="0.4">
      <c r="C629" s="1"/>
    </row>
    <row r="630" spans="3:3" x14ac:dyDescent="0.4">
      <c r="C630" s="1"/>
    </row>
    <row r="631" spans="3:3" x14ac:dyDescent="0.4">
      <c r="C631" s="1"/>
    </row>
    <row r="632" spans="3:3" x14ac:dyDescent="0.4">
      <c r="C632" s="1"/>
    </row>
    <row r="633" spans="3:3" x14ac:dyDescent="0.4">
      <c r="C633" s="1"/>
    </row>
    <row r="634" spans="3:3" x14ac:dyDescent="0.4">
      <c r="C634" s="1"/>
    </row>
    <row r="635" spans="3:3" x14ac:dyDescent="0.4">
      <c r="C635" s="1"/>
    </row>
    <row r="636" spans="3:3" x14ac:dyDescent="0.4">
      <c r="C636" s="1"/>
    </row>
    <row r="637" spans="3:3" x14ac:dyDescent="0.4">
      <c r="C637" s="1"/>
    </row>
    <row r="638" spans="3:3" x14ac:dyDescent="0.4">
      <c r="C638" s="1"/>
    </row>
    <row r="639" spans="3:3" x14ac:dyDescent="0.4">
      <c r="C639" s="1"/>
    </row>
    <row r="640" spans="3:3" x14ac:dyDescent="0.4">
      <c r="C640" s="1"/>
    </row>
    <row r="641" spans="3:3" x14ac:dyDescent="0.4">
      <c r="C641" s="1"/>
    </row>
    <row r="642" spans="3:3" x14ac:dyDescent="0.4">
      <c r="C642" s="1"/>
    </row>
    <row r="643" spans="3:3" x14ac:dyDescent="0.4">
      <c r="C643" s="1"/>
    </row>
    <row r="644" spans="3:3" x14ac:dyDescent="0.4">
      <c r="C644" s="1"/>
    </row>
    <row r="645" spans="3:3" x14ac:dyDescent="0.4">
      <c r="C645" s="1"/>
    </row>
    <row r="646" spans="3:3" x14ac:dyDescent="0.4">
      <c r="C646" s="1"/>
    </row>
    <row r="647" spans="3:3" x14ac:dyDescent="0.4">
      <c r="C647" s="1"/>
    </row>
    <row r="648" spans="3:3" x14ac:dyDescent="0.4">
      <c r="C648" s="1"/>
    </row>
    <row r="649" spans="3:3" x14ac:dyDescent="0.4">
      <c r="C649" s="1"/>
    </row>
    <row r="650" spans="3:3" x14ac:dyDescent="0.4">
      <c r="C650" s="1"/>
    </row>
    <row r="651" spans="3:3" x14ac:dyDescent="0.4">
      <c r="C651" s="1"/>
    </row>
    <row r="652" spans="3:3" x14ac:dyDescent="0.4">
      <c r="C652" s="1"/>
    </row>
    <row r="653" spans="3:3" x14ac:dyDescent="0.4">
      <c r="C653" s="1"/>
    </row>
    <row r="654" spans="3:3" x14ac:dyDescent="0.4">
      <c r="C654" s="1"/>
    </row>
    <row r="655" spans="3:3" x14ac:dyDescent="0.4">
      <c r="C655" s="1"/>
    </row>
    <row r="656" spans="3:3" x14ac:dyDescent="0.4">
      <c r="C656" s="1"/>
    </row>
    <row r="657" spans="3:3" x14ac:dyDescent="0.4">
      <c r="C657" s="1"/>
    </row>
    <row r="658" spans="3:3" x14ac:dyDescent="0.4">
      <c r="C658" s="1"/>
    </row>
    <row r="659" spans="3:3" x14ac:dyDescent="0.4">
      <c r="C659" s="1"/>
    </row>
    <row r="660" spans="3:3" x14ac:dyDescent="0.4">
      <c r="C660" s="1"/>
    </row>
    <row r="661" spans="3:3" x14ac:dyDescent="0.4">
      <c r="C661" s="1"/>
    </row>
    <row r="662" spans="3:3" x14ac:dyDescent="0.4">
      <c r="C662" s="1"/>
    </row>
    <row r="663" spans="3:3" x14ac:dyDescent="0.4">
      <c r="C663" s="1"/>
    </row>
    <row r="664" spans="3:3" x14ac:dyDescent="0.4">
      <c r="C664" s="1"/>
    </row>
    <row r="665" spans="3:3" x14ac:dyDescent="0.4">
      <c r="C665" s="1"/>
    </row>
    <row r="666" spans="3:3" x14ac:dyDescent="0.4">
      <c r="C666" s="1"/>
    </row>
    <row r="667" spans="3:3" x14ac:dyDescent="0.4">
      <c r="C667" s="1"/>
    </row>
    <row r="668" spans="3:3" x14ac:dyDescent="0.4">
      <c r="C668" s="1"/>
    </row>
    <row r="669" spans="3:3" x14ac:dyDescent="0.4">
      <c r="C669" s="1"/>
    </row>
    <row r="670" spans="3:3" x14ac:dyDescent="0.4">
      <c r="C670" s="1"/>
    </row>
    <row r="671" spans="3:3" x14ac:dyDescent="0.4">
      <c r="C671" s="1"/>
    </row>
    <row r="672" spans="3:3" x14ac:dyDescent="0.4">
      <c r="C672" s="1"/>
    </row>
    <row r="673" spans="3:3" x14ac:dyDescent="0.4">
      <c r="C673" s="1"/>
    </row>
    <row r="674" spans="3:3" x14ac:dyDescent="0.4">
      <c r="C674" s="1"/>
    </row>
    <row r="675" spans="3:3" x14ac:dyDescent="0.4">
      <c r="C675" s="1"/>
    </row>
    <row r="676" spans="3:3" x14ac:dyDescent="0.4">
      <c r="C676" s="1"/>
    </row>
    <row r="677" spans="3:3" x14ac:dyDescent="0.4">
      <c r="C677" s="1"/>
    </row>
    <row r="678" spans="3:3" x14ac:dyDescent="0.4">
      <c r="C678" s="1"/>
    </row>
    <row r="679" spans="3:3" x14ac:dyDescent="0.4">
      <c r="C679" s="1"/>
    </row>
    <row r="680" spans="3:3" x14ac:dyDescent="0.4">
      <c r="C680" s="1"/>
    </row>
    <row r="681" spans="3:3" x14ac:dyDescent="0.4">
      <c r="C681" s="1"/>
    </row>
    <row r="682" spans="3:3" x14ac:dyDescent="0.4">
      <c r="C682" s="1"/>
    </row>
    <row r="683" spans="3:3" x14ac:dyDescent="0.4">
      <c r="C683" s="1"/>
    </row>
    <row r="684" spans="3:3" x14ac:dyDescent="0.4">
      <c r="C684" s="1"/>
    </row>
    <row r="685" spans="3:3" x14ac:dyDescent="0.4">
      <c r="C685" s="1"/>
    </row>
    <row r="686" spans="3:3" x14ac:dyDescent="0.4">
      <c r="C686" s="1"/>
    </row>
    <row r="687" spans="3:3" x14ac:dyDescent="0.4">
      <c r="C687" s="1"/>
    </row>
    <row r="688" spans="3:3" x14ac:dyDescent="0.4">
      <c r="C688" s="1"/>
    </row>
    <row r="689" spans="3:3" x14ac:dyDescent="0.4">
      <c r="C689" s="1"/>
    </row>
    <row r="690" spans="3:3" x14ac:dyDescent="0.4">
      <c r="C690" s="1"/>
    </row>
    <row r="691" spans="3:3" x14ac:dyDescent="0.4">
      <c r="C691" s="1"/>
    </row>
    <row r="692" spans="3:3" x14ac:dyDescent="0.4">
      <c r="C692" s="1"/>
    </row>
    <row r="693" spans="3:3" x14ac:dyDescent="0.4">
      <c r="C693" s="1"/>
    </row>
    <row r="694" spans="3:3" x14ac:dyDescent="0.4">
      <c r="C694" s="1"/>
    </row>
    <row r="695" spans="3:3" x14ac:dyDescent="0.4">
      <c r="C695" s="1"/>
    </row>
    <row r="696" spans="3:3" x14ac:dyDescent="0.4">
      <c r="C696" s="1"/>
    </row>
    <row r="697" spans="3:3" x14ac:dyDescent="0.4">
      <c r="C697" s="1"/>
    </row>
    <row r="698" spans="3:3" x14ac:dyDescent="0.4">
      <c r="C698" s="1"/>
    </row>
    <row r="699" spans="3:3" x14ac:dyDescent="0.4">
      <c r="C699" s="1"/>
    </row>
    <row r="700" spans="3:3" x14ac:dyDescent="0.4">
      <c r="C700" s="1"/>
    </row>
    <row r="701" spans="3:3" x14ac:dyDescent="0.4">
      <c r="C701" s="1"/>
    </row>
    <row r="702" spans="3:3" x14ac:dyDescent="0.4">
      <c r="C702" s="1"/>
    </row>
    <row r="703" spans="3:3" x14ac:dyDescent="0.4">
      <c r="C703" s="1"/>
    </row>
    <row r="704" spans="3:3" x14ac:dyDescent="0.4">
      <c r="C704" s="1"/>
    </row>
    <row r="705" spans="3:3" x14ac:dyDescent="0.4">
      <c r="C705" s="1"/>
    </row>
    <row r="706" spans="3:3" x14ac:dyDescent="0.4">
      <c r="C706" s="1"/>
    </row>
    <row r="707" spans="3:3" x14ac:dyDescent="0.4">
      <c r="C707" s="1"/>
    </row>
    <row r="708" spans="3:3" x14ac:dyDescent="0.4">
      <c r="C708" s="1"/>
    </row>
    <row r="709" spans="3:3" x14ac:dyDescent="0.4">
      <c r="C709" s="1"/>
    </row>
    <row r="710" spans="3:3" x14ac:dyDescent="0.4">
      <c r="C710" s="1"/>
    </row>
    <row r="711" spans="3:3" x14ac:dyDescent="0.4">
      <c r="C711" s="1"/>
    </row>
    <row r="712" spans="3:3" x14ac:dyDescent="0.4">
      <c r="C712" s="1"/>
    </row>
    <row r="713" spans="3:3" x14ac:dyDescent="0.4">
      <c r="C713" s="1"/>
    </row>
    <row r="714" spans="3:3" x14ac:dyDescent="0.4">
      <c r="C714" s="1"/>
    </row>
    <row r="715" spans="3:3" x14ac:dyDescent="0.4">
      <c r="C715" s="1"/>
    </row>
    <row r="716" spans="3:3" x14ac:dyDescent="0.4">
      <c r="C716" s="1"/>
    </row>
    <row r="717" spans="3:3" x14ac:dyDescent="0.4">
      <c r="C717" s="1"/>
    </row>
    <row r="718" spans="3:3" x14ac:dyDescent="0.4">
      <c r="C718" s="1"/>
    </row>
    <row r="719" spans="3:3" x14ac:dyDescent="0.4">
      <c r="C719" s="1"/>
    </row>
    <row r="720" spans="3:3" x14ac:dyDescent="0.4">
      <c r="C720" s="1"/>
    </row>
    <row r="721" spans="3:3" x14ac:dyDescent="0.4">
      <c r="C721" s="1"/>
    </row>
    <row r="722" spans="3:3" x14ac:dyDescent="0.4">
      <c r="C722" s="1"/>
    </row>
    <row r="723" spans="3:3" x14ac:dyDescent="0.4">
      <c r="C723" s="1"/>
    </row>
    <row r="724" spans="3:3" x14ac:dyDescent="0.4">
      <c r="C724" s="1"/>
    </row>
    <row r="725" spans="3:3" x14ac:dyDescent="0.4">
      <c r="C725" s="1"/>
    </row>
    <row r="726" spans="3:3" x14ac:dyDescent="0.4">
      <c r="C726" s="1"/>
    </row>
    <row r="727" spans="3:3" x14ac:dyDescent="0.4">
      <c r="C727" s="1"/>
    </row>
    <row r="728" spans="3:3" x14ac:dyDescent="0.4">
      <c r="C728" s="1"/>
    </row>
    <row r="729" spans="3:3" x14ac:dyDescent="0.4">
      <c r="C729" s="1"/>
    </row>
    <row r="730" spans="3:3" x14ac:dyDescent="0.4">
      <c r="C730" s="1"/>
    </row>
    <row r="731" spans="3:3" x14ac:dyDescent="0.4">
      <c r="C731" s="1"/>
    </row>
    <row r="732" spans="3:3" x14ac:dyDescent="0.4">
      <c r="C732" s="1"/>
    </row>
    <row r="733" spans="3:3" x14ac:dyDescent="0.4">
      <c r="C733" s="1"/>
    </row>
    <row r="734" spans="3:3" x14ac:dyDescent="0.4">
      <c r="C734" s="1"/>
    </row>
    <row r="735" spans="3:3" x14ac:dyDescent="0.4">
      <c r="C735" s="1"/>
    </row>
    <row r="736" spans="3:3" x14ac:dyDescent="0.4">
      <c r="C736" s="1"/>
    </row>
    <row r="737" spans="3:3" x14ac:dyDescent="0.4">
      <c r="C737" s="1"/>
    </row>
    <row r="738" spans="3:3" x14ac:dyDescent="0.4">
      <c r="C738" s="1"/>
    </row>
    <row r="739" spans="3:3" x14ac:dyDescent="0.4">
      <c r="C739" s="1"/>
    </row>
    <row r="740" spans="3:3" x14ac:dyDescent="0.4">
      <c r="C740" s="1"/>
    </row>
    <row r="741" spans="3:3" x14ac:dyDescent="0.4">
      <c r="C741" s="1"/>
    </row>
    <row r="742" spans="3:3" x14ac:dyDescent="0.4">
      <c r="C742" s="1"/>
    </row>
    <row r="743" spans="3:3" x14ac:dyDescent="0.4">
      <c r="C743" s="1"/>
    </row>
    <row r="744" spans="3:3" x14ac:dyDescent="0.4">
      <c r="C744" s="1"/>
    </row>
    <row r="745" spans="3:3" x14ac:dyDescent="0.4">
      <c r="C745" s="1"/>
    </row>
    <row r="746" spans="3:3" x14ac:dyDescent="0.4">
      <c r="C746" s="1"/>
    </row>
    <row r="747" spans="3:3" x14ac:dyDescent="0.4">
      <c r="C747" s="1"/>
    </row>
    <row r="748" spans="3:3" x14ac:dyDescent="0.4">
      <c r="C748" s="1"/>
    </row>
    <row r="749" spans="3:3" x14ac:dyDescent="0.4">
      <c r="C749" s="1"/>
    </row>
    <row r="750" spans="3:3" x14ac:dyDescent="0.4">
      <c r="C750" s="1"/>
    </row>
    <row r="751" spans="3:3" x14ac:dyDescent="0.4">
      <c r="C751" s="1"/>
    </row>
    <row r="752" spans="3:3" x14ac:dyDescent="0.4">
      <c r="C752" s="1"/>
    </row>
    <row r="753" spans="3:3" x14ac:dyDescent="0.4">
      <c r="C753" s="1"/>
    </row>
    <row r="754" spans="3:3" x14ac:dyDescent="0.4">
      <c r="C754" s="1"/>
    </row>
    <row r="755" spans="3:3" x14ac:dyDescent="0.4">
      <c r="C755" s="1"/>
    </row>
    <row r="756" spans="3:3" x14ac:dyDescent="0.4">
      <c r="C756" s="1"/>
    </row>
    <row r="757" spans="3:3" x14ac:dyDescent="0.4">
      <c r="C757" s="1"/>
    </row>
    <row r="758" spans="3:3" x14ac:dyDescent="0.4">
      <c r="C758" s="1"/>
    </row>
    <row r="759" spans="3:3" x14ac:dyDescent="0.4">
      <c r="C759" s="1"/>
    </row>
    <row r="760" spans="3:3" x14ac:dyDescent="0.4">
      <c r="C760" s="1"/>
    </row>
    <row r="761" spans="3:3" x14ac:dyDescent="0.4">
      <c r="C761" s="1"/>
    </row>
    <row r="762" spans="3:3" x14ac:dyDescent="0.4">
      <c r="C762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汤衡</dc:creator>
  <cp:lastModifiedBy>汤衡</cp:lastModifiedBy>
  <dcterms:created xsi:type="dcterms:W3CDTF">2018-07-12T09:19:35Z</dcterms:created>
  <dcterms:modified xsi:type="dcterms:W3CDTF">2018-07-13T07:46:33Z</dcterms:modified>
</cp:coreProperties>
</file>